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ctuarial\IfNSW\TMF\Workers Compensation\Adhocs\Temp export\ACTL -JK\Low Emission Scen\"/>
    </mc:Choice>
  </mc:AlternateContent>
  <xr:revisionPtr revIDLastSave="0" documentId="13_ncr:1_{3AB51D2D-C12E-4839-805E-D383A87A22F8}" xr6:coauthVersionLast="45" xr6:coauthVersionMax="47" xr10:uidLastSave="{00000000-0000-0000-0000-000000000000}"/>
  <bookViews>
    <workbookView xWindow="-110" yWindow="-110" windowWidth="19420" windowHeight="10420" firstSheet="3" activeTab="4" xr2:uid="{0F2E31A6-6E08-4AD1-80E9-E2E970F781BC}"/>
  </bookViews>
  <sheets>
    <sheet name="Data&gt;&gt;&gt;" sheetId="11" r:id="rId1"/>
    <sheet name="Demographic-Economic" sheetId="3" r:id="rId2"/>
    <sheet name="Inflation-Interest" sheetId="4" r:id="rId3"/>
    <sheet name="Workings&gt;&gt;&gt;" sheetId="10" r:id="rId4"/>
    <sheet name="Assumptions" sheetId="9" r:id="rId5"/>
    <sheet name="Total Cost" sheetId="28" r:id="rId6"/>
    <sheet name="Total Property Damage Expected" sheetId="1" r:id="rId7"/>
    <sheet name="Future Expected Cost" sheetId="23" r:id="rId8"/>
    <sheet name="Levy Proposition" sheetId="24" r:id="rId9"/>
    <sheet name="Property Value" sheetId="8" r:id="rId10"/>
    <sheet name="Average Property Value" sheetId="25" r:id="rId11"/>
    <sheet name="Incentive Relocation assumption" sheetId="27" r:id="rId12"/>
    <sheet name="Economic Cost Impact" sheetId="26" r:id="rId13"/>
    <sheet name="Property % affected" sheetId="17" r:id="rId14"/>
    <sheet name="Population Estimate" sheetId="7" r:id="rId15"/>
    <sheet name="Displacement_Number" sheetId="18" r:id="rId16"/>
    <sheet name="Temporary Relocation Numbers" sheetId="19" r:id="rId17"/>
    <sheet name="Temp Relocation Housing Costs" sheetId="20" r:id="rId18"/>
    <sheet name="Temp Relocation Living Costs" sheetId="21" r:id="rId19"/>
    <sheet name="Summary" sheetId="22" r:id="rId20"/>
    <sheet name="Archive&gt;&gt;&gt;&gt;&gt;&gt;" sheetId="15" state="hidden" r:id="rId21"/>
    <sheet name="Costs" sheetId="5" state="hidden" r:id="rId22"/>
    <sheet name="Frequency" sheetId="6" state="hidden" r:id="rId23"/>
    <sheet name="Total Severity" sheetId="13" state="hidden" r:id="rId24"/>
    <sheet name="Number of displacements" sheetId="14" state="hidden" r:id="rId25"/>
  </sheets>
  <externalReferences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24" l="1"/>
  <c r="G20" i="24"/>
  <c r="F20" i="24"/>
  <c r="E20" i="24"/>
  <c r="D20" i="24"/>
  <c r="C20" i="24"/>
  <c r="B20" i="24"/>
  <c r="A2" i="28"/>
  <c r="O5" i="27" l="1"/>
  <c r="L5" i="27"/>
  <c r="M5" i="27"/>
  <c r="N5" i="27"/>
  <c r="K5" i="27"/>
  <c r="D49" i="9"/>
  <c r="D48" i="9"/>
  <c r="Q5" i="27"/>
  <c r="R5" i="27"/>
  <c r="S5" i="27"/>
  <c r="T5" i="27"/>
  <c r="U5" i="27"/>
  <c r="P5" i="27"/>
  <c r="J5" i="27" l="1"/>
  <c r="AI2" i="19"/>
  <c r="AC2" i="19"/>
  <c r="W2" i="19"/>
  <c r="K1" i="7"/>
  <c r="J3" i="7"/>
  <c r="K3" i="7"/>
  <c r="L3" i="7"/>
  <c r="M3" i="7"/>
  <c r="N3" i="7"/>
  <c r="O3" i="7"/>
  <c r="C1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O4" i="7" l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A2" i="1"/>
  <c r="C1" i="25" l="1"/>
  <c r="C8" i="24"/>
  <c r="D8" i="24"/>
  <c r="E8" i="24"/>
  <c r="F8" i="24"/>
  <c r="G8" i="24"/>
  <c r="B8" i="24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B3" i="23"/>
  <c r="C50" i="4" l="1"/>
  <c r="O2" i="19"/>
  <c r="I2" i="19"/>
  <c r="C2" i="19"/>
  <c r="I28" i="8"/>
  <c r="O28" i="8" s="1"/>
  <c r="C1" i="8"/>
  <c r="H42" i="9"/>
  <c r="G42" i="9"/>
  <c r="F42" i="9"/>
  <c r="E42" i="9"/>
  <c r="D42" i="9"/>
  <c r="C42" i="9"/>
  <c r="H41" i="9"/>
  <c r="G41" i="9"/>
  <c r="F41" i="9"/>
  <c r="E41" i="9"/>
  <c r="D41" i="9"/>
  <c r="C41" i="9"/>
  <c r="E65" i="4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C24" i="9"/>
  <c r="C25" i="9"/>
  <c r="D25" i="9" s="1"/>
  <c r="E25" i="9" s="1"/>
  <c r="F25" i="9" s="1"/>
  <c r="G25" i="9" s="1"/>
  <c r="H25" i="9" s="1"/>
  <c r="H23" i="9"/>
  <c r="G23" i="9"/>
  <c r="F23" i="9"/>
  <c r="E23" i="9"/>
  <c r="D23" i="9"/>
  <c r="C23" i="9"/>
  <c r="H22" i="9"/>
  <c r="G3" i="7" s="1"/>
  <c r="G22" i="9"/>
  <c r="F3" i="7" s="1"/>
  <c r="F22" i="9"/>
  <c r="E3" i="7" s="1"/>
  <c r="E22" i="9"/>
  <c r="D3" i="7" s="1"/>
  <c r="D22" i="9"/>
  <c r="C3" i="7" s="1"/>
  <c r="C22" i="9"/>
  <c r="B3" i="7" s="1"/>
  <c r="O30" i="8" l="1"/>
  <c r="G3" i="8" s="1"/>
  <c r="G3" i="25" s="1"/>
  <c r="G4" i="25" s="1"/>
  <c r="G5" i="25" s="1"/>
  <c r="G6" i="25" s="1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G37" i="25" s="1"/>
  <c r="G38" i="25" s="1"/>
  <c r="G39" i="25" s="1"/>
  <c r="G40" i="25" s="1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G67" i="25" s="1"/>
  <c r="G68" i="25" s="1"/>
  <c r="G69" i="25" s="1"/>
  <c r="G70" i="25" s="1"/>
  <c r="G71" i="25" s="1"/>
  <c r="G72" i="25" s="1"/>
  <c r="G73" i="25" s="1"/>
  <c r="G74" i="25" s="1"/>
  <c r="G75" i="25" s="1"/>
  <c r="G76" i="25" s="1"/>
  <c r="G77" i="25" s="1"/>
  <c r="G78" i="25" s="1"/>
  <c r="G79" i="25" s="1"/>
  <c r="G80" i="25" s="1"/>
  <c r="G81" i="25" s="1"/>
  <c r="G82" i="25" s="1"/>
  <c r="G83" i="25" s="1"/>
  <c r="G84" i="25" s="1"/>
  <c r="G85" i="25" s="1"/>
  <c r="G86" i="25" s="1"/>
  <c r="G87" i="25" s="1"/>
  <c r="G88" i="25" s="1"/>
  <c r="G89" i="25" s="1"/>
  <c r="G90" i="25" s="1"/>
  <c r="G91" i="25" s="1"/>
  <c r="G92" i="25" s="1"/>
  <c r="G93" i="25" s="1"/>
  <c r="G94" i="25" s="1"/>
  <c r="G95" i="25" s="1"/>
  <c r="G96" i="25" s="1"/>
  <c r="G97" i="25" s="1"/>
  <c r="G98" i="25" s="1"/>
  <c r="G99" i="25" s="1"/>
  <c r="G100" i="25" s="1"/>
  <c r="G101" i="25" s="1"/>
  <c r="G102" i="25" s="1"/>
  <c r="G103" i="25" s="1"/>
  <c r="G104" i="25" s="1"/>
  <c r="G105" i="25" s="1"/>
  <c r="G106" i="25" s="1"/>
  <c r="G107" i="25" s="1"/>
  <c r="G108" i="25" s="1"/>
  <c r="G109" i="25" s="1"/>
  <c r="G110" i="25" s="1"/>
  <c r="G111" i="25" s="1"/>
  <c r="G112" i="25" s="1"/>
  <c r="G113" i="25" s="1"/>
  <c r="G114" i="25" s="1"/>
  <c r="G115" i="25" s="1"/>
  <c r="G116" i="25" s="1"/>
  <c r="G117" i="25" s="1"/>
  <c r="G118" i="25" s="1"/>
  <c r="G119" i="25" s="1"/>
  <c r="G120" i="25" s="1"/>
  <c r="G121" i="25" s="1"/>
  <c r="G122" i="25" s="1"/>
  <c r="G123" i="25" s="1"/>
  <c r="G124" i="25" s="1"/>
  <c r="G125" i="25" s="1"/>
  <c r="G126" i="25" s="1"/>
  <c r="G127" i="25" s="1"/>
  <c r="G128" i="25" s="1"/>
  <c r="G129" i="25" s="1"/>
  <c r="G130" i="25" s="1"/>
  <c r="J28" i="8"/>
  <c r="J30" i="8" s="1"/>
  <c r="B3" i="8" s="1"/>
  <c r="B4" i="8" s="1"/>
  <c r="K28" i="8"/>
  <c r="K30" i="8" s="1"/>
  <c r="C3" i="8" s="1"/>
  <c r="C3" i="25" s="1"/>
  <c r="C4" i="25" s="1"/>
  <c r="C5" i="25" s="1"/>
  <c r="C6" i="25" s="1"/>
  <c r="C7" i="25" s="1"/>
  <c r="C8" i="25" s="1"/>
  <c r="C9" i="25" s="1"/>
  <c r="C10" i="25" s="1"/>
  <c r="C11" i="25" s="1"/>
  <c r="C12" i="25" s="1"/>
  <c r="C13" i="25" s="1"/>
  <c r="C14" i="25" s="1"/>
  <c r="C15" i="25" s="1"/>
  <c r="C16" i="25" s="1"/>
  <c r="C17" i="25" s="1"/>
  <c r="C18" i="25" s="1"/>
  <c r="C19" i="25" s="1"/>
  <c r="C20" i="25" s="1"/>
  <c r="C21" i="25" s="1"/>
  <c r="C22" i="25" s="1"/>
  <c r="C23" i="25" s="1"/>
  <c r="C24" i="25" s="1"/>
  <c r="C25" i="25" s="1"/>
  <c r="C26" i="25" s="1"/>
  <c r="C27" i="25" s="1"/>
  <c r="C28" i="25" s="1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44" i="25" s="1"/>
  <c r="C45" i="25" s="1"/>
  <c r="C46" i="25" s="1"/>
  <c r="C47" i="25" s="1"/>
  <c r="C48" i="25" s="1"/>
  <c r="C49" i="25" s="1"/>
  <c r="C50" i="25" s="1"/>
  <c r="C51" i="25" s="1"/>
  <c r="C52" i="25" s="1"/>
  <c r="C53" i="25" s="1"/>
  <c r="C54" i="25" s="1"/>
  <c r="C55" i="25" s="1"/>
  <c r="C56" i="25" s="1"/>
  <c r="C57" i="25" s="1"/>
  <c r="C58" i="25" s="1"/>
  <c r="C59" i="25" s="1"/>
  <c r="C60" i="25" s="1"/>
  <c r="C61" i="25" s="1"/>
  <c r="C62" i="25" s="1"/>
  <c r="C63" i="25" s="1"/>
  <c r="C64" i="25" s="1"/>
  <c r="C65" i="25" s="1"/>
  <c r="C66" i="25" s="1"/>
  <c r="C67" i="25" s="1"/>
  <c r="C68" i="25" s="1"/>
  <c r="C69" i="25" s="1"/>
  <c r="C70" i="25" s="1"/>
  <c r="C71" i="25" s="1"/>
  <c r="C72" i="25" s="1"/>
  <c r="C73" i="25" s="1"/>
  <c r="C74" i="25" s="1"/>
  <c r="C75" i="25" s="1"/>
  <c r="C76" i="25" s="1"/>
  <c r="C77" i="25" s="1"/>
  <c r="C78" i="25" s="1"/>
  <c r="C79" i="25" s="1"/>
  <c r="C80" i="25" s="1"/>
  <c r="C81" i="25" s="1"/>
  <c r="C82" i="25" s="1"/>
  <c r="C83" i="25" s="1"/>
  <c r="C84" i="25" s="1"/>
  <c r="C85" i="25" s="1"/>
  <c r="C86" i="25" s="1"/>
  <c r="C87" i="25" s="1"/>
  <c r="C88" i="25" s="1"/>
  <c r="C89" i="25" s="1"/>
  <c r="C90" i="25" s="1"/>
  <c r="C91" i="25" s="1"/>
  <c r="C92" i="25" s="1"/>
  <c r="C93" i="25" s="1"/>
  <c r="C94" i="25" s="1"/>
  <c r="C95" i="25" s="1"/>
  <c r="C96" i="25" s="1"/>
  <c r="C97" i="25" s="1"/>
  <c r="C98" i="25" s="1"/>
  <c r="C99" i="25" s="1"/>
  <c r="C100" i="25" s="1"/>
  <c r="C101" i="25" s="1"/>
  <c r="C102" i="25" s="1"/>
  <c r="C103" i="25" s="1"/>
  <c r="C104" i="25" s="1"/>
  <c r="C105" i="25" s="1"/>
  <c r="C106" i="25" s="1"/>
  <c r="C107" i="25" s="1"/>
  <c r="C108" i="25" s="1"/>
  <c r="C109" i="25" s="1"/>
  <c r="C110" i="25" s="1"/>
  <c r="C111" i="25" s="1"/>
  <c r="C112" i="25" s="1"/>
  <c r="C113" i="25" s="1"/>
  <c r="C114" i="25" s="1"/>
  <c r="C115" i="25" s="1"/>
  <c r="C116" i="25" s="1"/>
  <c r="C117" i="25" s="1"/>
  <c r="C118" i="25" s="1"/>
  <c r="C119" i="25" s="1"/>
  <c r="C120" i="25" s="1"/>
  <c r="C121" i="25" s="1"/>
  <c r="C122" i="25" s="1"/>
  <c r="C123" i="25" s="1"/>
  <c r="C124" i="25" s="1"/>
  <c r="C125" i="25" s="1"/>
  <c r="C126" i="25" s="1"/>
  <c r="C127" i="25" s="1"/>
  <c r="C128" i="25" s="1"/>
  <c r="C129" i="25" s="1"/>
  <c r="C130" i="25" s="1"/>
  <c r="L28" i="8"/>
  <c r="L30" i="8" s="1"/>
  <c r="D3" i="8" s="1"/>
  <c r="M28" i="8"/>
  <c r="M30" i="8" s="1"/>
  <c r="E3" i="8" s="1"/>
  <c r="N28" i="8"/>
  <c r="N30" i="8" s="1"/>
  <c r="F3" i="8" s="1"/>
  <c r="F45" i="9"/>
  <c r="G4" i="8"/>
  <c r="G5" i="8" s="1"/>
  <c r="D45" i="9"/>
  <c r="H45" i="9"/>
  <c r="C45" i="9"/>
  <c r="C26" i="9"/>
  <c r="D26" i="9" s="1"/>
  <c r="E26" i="9" s="1"/>
  <c r="F26" i="9" s="1"/>
  <c r="G26" i="9" s="1"/>
  <c r="H26" i="9" s="1"/>
  <c r="E45" i="9"/>
  <c r="G45" i="9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D24" i="9"/>
  <c r="E24" i="9" s="1"/>
  <c r="F24" i="9" s="1"/>
  <c r="G24" i="9" s="1"/>
  <c r="H24" i="9" s="1"/>
  <c r="D4" i="7"/>
  <c r="E4" i="7"/>
  <c r="C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G4" i="7"/>
  <c r="E3" i="25" l="1"/>
  <c r="E4" i="25" s="1"/>
  <c r="E5" i="25" s="1"/>
  <c r="E6" i="25" s="1"/>
  <c r="E7" i="25" s="1"/>
  <c r="E8" i="25" s="1"/>
  <c r="E9" i="25" s="1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B3" i="25"/>
  <c r="B4" i="25" s="1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B70" i="25" s="1"/>
  <c r="B71" i="25" s="1"/>
  <c r="B72" i="25" s="1"/>
  <c r="B73" i="25" s="1"/>
  <c r="B74" i="25" s="1"/>
  <c r="B75" i="25" s="1"/>
  <c r="B76" i="25" s="1"/>
  <c r="B77" i="25" s="1"/>
  <c r="B78" i="25" s="1"/>
  <c r="B79" i="25" s="1"/>
  <c r="B80" i="25" s="1"/>
  <c r="B81" i="25" s="1"/>
  <c r="B82" i="25" s="1"/>
  <c r="B83" i="25" s="1"/>
  <c r="B84" i="25" s="1"/>
  <c r="B85" i="25" s="1"/>
  <c r="B86" i="25" s="1"/>
  <c r="B87" i="25" s="1"/>
  <c r="B88" i="25" s="1"/>
  <c r="B89" i="25" s="1"/>
  <c r="B90" i="25" s="1"/>
  <c r="B91" i="25" s="1"/>
  <c r="B92" i="25" s="1"/>
  <c r="B93" i="25" s="1"/>
  <c r="B94" i="25" s="1"/>
  <c r="B95" i="25" s="1"/>
  <c r="B96" i="25" s="1"/>
  <c r="B97" i="25" s="1"/>
  <c r="B98" i="25" s="1"/>
  <c r="B99" i="25" s="1"/>
  <c r="B100" i="25" s="1"/>
  <c r="B101" i="25" s="1"/>
  <c r="B102" i="25" s="1"/>
  <c r="B103" i="25" s="1"/>
  <c r="B104" i="25" s="1"/>
  <c r="B105" i="25" s="1"/>
  <c r="B106" i="25" s="1"/>
  <c r="B107" i="25" s="1"/>
  <c r="B108" i="25" s="1"/>
  <c r="B109" i="25" s="1"/>
  <c r="B110" i="25" s="1"/>
  <c r="B111" i="25" s="1"/>
  <c r="B112" i="25" s="1"/>
  <c r="B113" i="25" s="1"/>
  <c r="B114" i="25" s="1"/>
  <c r="B115" i="25" s="1"/>
  <c r="B116" i="25" s="1"/>
  <c r="B117" i="25" s="1"/>
  <c r="B118" i="25" s="1"/>
  <c r="B119" i="25" s="1"/>
  <c r="B120" i="25" s="1"/>
  <c r="B121" i="25" s="1"/>
  <c r="B122" i="25" s="1"/>
  <c r="B123" i="25" s="1"/>
  <c r="B124" i="25" s="1"/>
  <c r="B125" i="25" s="1"/>
  <c r="B126" i="25" s="1"/>
  <c r="B127" i="25" s="1"/>
  <c r="B128" i="25" s="1"/>
  <c r="B129" i="25" s="1"/>
  <c r="B130" i="25" s="1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E4" i="8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F4" i="8"/>
  <c r="D4" i="8"/>
  <c r="D5" i="8" s="1"/>
  <c r="D6" i="8" s="1"/>
  <c r="C4" i="8"/>
  <c r="G6" i="8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F5" i="8"/>
  <c r="E5" i="7"/>
  <c r="G5" i="7"/>
  <c r="D5" i="7"/>
  <c r="C5" i="7"/>
  <c r="E5" i="8" l="1"/>
  <c r="E6" i="8" s="1"/>
  <c r="C5" i="8"/>
  <c r="G7" i="8"/>
  <c r="F6" i="8"/>
  <c r="D7" i="8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E6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G6" i="7"/>
  <c r="C6" i="8" l="1"/>
  <c r="G8" i="8"/>
  <c r="E7" i="8"/>
  <c r="F7" i="8"/>
  <c r="D8" i="8"/>
  <c r="E7" i="7"/>
  <c r="G7" i="7"/>
  <c r="C7" i="8" l="1"/>
  <c r="G9" i="8"/>
  <c r="E8" i="8"/>
  <c r="F8" i="8"/>
  <c r="D9" i="8"/>
  <c r="G8" i="7"/>
  <c r="E8" i="7"/>
  <c r="C8" i="8" l="1"/>
  <c r="G10" i="8"/>
  <c r="F9" i="8"/>
  <c r="E9" i="8"/>
  <c r="D10" i="8"/>
  <c r="G9" i="7"/>
  <c r="E9" i="7"/>
  <c r="C9" i="8" l="1"/>
  <c r="G11" i="8"/>
  <c r="E10" i="8"/>
  <c r="F10" i="8"/>
  <c r="D11" i="8"/>
  <c r="G10" i="7"/>
  <c r="E10" i="7"/>
  <c r="C10" i="8" l="1"/>
  <c r="G12" i="8"/>
  <c r="F11" i="8"/>
  <c r="E11" i="8"/>
  <c r="D12" i="8"/>
  <c r="E11" i="7"/>
  <c r="G11" i="7"/>
  <c r="C11" i="8" l="1"/>
  <c r="G13" i="8"/>
  <c r="E12" i="8"/>
  <c r="F12" i="8"/>
  <c r="D13" i="8"/>
  <c r="E12" i="7"/>
  <c r="G12" i="7"/>
  <c r="C12" i="8" l="1"/>
  <c r="G14" i="8"/>
  <c r="F13" i="8"/>
  <c r="E13" i="8"/>
  <c r="D14" i="8"/>
  <c r="G13" i="7"/>
  <c r="E13" i="7"/>
  <c r="C13" i="8" l="1"/>
  <c r="G15" i="8"/>
  <c r="F14" i="8"/>
  <c r="E14" i="8"/>
  <c r="D15" i="8"/>
  <c r="G14" i="7"/>
  <c r="E14" i="7"/>
  <c r="C14" i="8" l="1"/>
  <c r="G16" i="8"/>
  <c r="E15" i="8"/>
  <c r="F15" i="8"/>
  <c r="D16" i="8"/>
  <c r="G15" i="7"/>
  <c r="E15" i="7"/>
  <c r="C15" i="8" l="1"/>
  <c r="G17" i="8"/>
  <c r="F16" i="8"/>
  <c r="E16" i="8"/>
  <c r="D17" i="8"/>
  <c r="G16" i="7"/>
  <c r="E16" i="7"/>
  <c r="C16" i="8" l="1"/>
  <c r="G18" i="8"/>
  <c r="E17" i="8"/>
  <c r="F17" i="8"/>
  <c r="D18" i="8"/>
  <c r="E17" i="7"/>
  <c r="G17" i="7"/>
  <c r="C17" i="8" l="1"/>
  <c r="G19" i="8"/>
  <c r="F18" i="8"/>
  <c r="E18" i="8"/>
  <c r="D19" i="8"/>
  <c r="G18" i="7"/>
  <c r="E18" i="7"/>
  <c r="C18" i="8" l="1"/>
  <c r="G20" i="8"/>
  <c r="F19" i="8"/>
  <c r="E19" i="8"/>
  <c r="D20" i="8"/>
  <c r="E19" i="7"/>
  <c r="G19" i="7"/>
  <c r="C19" i="8" l="1"/>
  <c r="G21" i="8"/>
  <c r="F20" i="8"/>
  <c r="E20" i="8"/>
  <c r="D21" i="8"/>
  <c r="G20" i="7"/>
  <c r="E20" i="7"/>
  <c r="C20" i="8" l="1"/>
  <c r="G22" i="8"/>
  <c r="F21" i="8"/>
  <c r="E21" i="8"/>
  <c r="D22" i="8"/>
  <c r="E21" i="7"/>
  <c r="G21" i="7"/>
  <c r="C21" i="8" l="1"/>
  <c r="G23" i="8"/>
  <c r="E22" i="8"/>
  <c r="F22" i="8"/>
  <c r="D23" i="8"/>
  <c r="G22" i="7"/>
  <c r="E22" i="7"/>
  <c r="C22" i="8" l="1"/>
  <c r="G24" i="8"/>
  <c r="E23" i="8"/>
  <c r="F23" i="8"/>
  <c r="D24" i="8"/>
  <c r="E23" i="7"/>
  <c r="G23" i="7"/>
  <c r="C23" i="8" l="1"/>
  <c r="G25" i="8"/>
  <c r="F24" i="8"/>
  <c r="E24" i="8"/>
  <c r="D25" i="8"/>
  <c r="G24" i="7"/>
  <c r="E24" i="7"/>
  <c r="C24" i="8" l="1"/>
  <c r="G26" i="8"/>
  <c r="F25" i="8"/>
  <c r="E25" i="8"/>
  <c r="D26" i="8"/>
  <c r="E25" i="7"/>
  <c r="G25" i="7"/>
  <c r="C25" i="8" l="1"/>
  <c r="G27" i="8"/>
  <c r="F26" i="8"/>
  <c r="E26" i="8"/>
  <c r="D27" i="8"/>
  <c r="E26" i="7"/>
  <c r="G26" i="7"/>
  <c r="C26" i="8" l="1"/>
  <c r="G28" i="8"/>
  <c r="E27" i="8"/>
  <c r="F27" i="8"/>
  <c r="D28" i="8"/>
  <c r="G27" i="7"/>
  <c r="E27" i="7"/>
  <c r="C27" i="8" l="1"/>
  <c r="G29" i="8"/>
  <c r="E28" i="8"/>
  <c r="F28" i="8"/>
  <c r="D29" i="8"/>
  <c r="E28" i="7"/>
  <c r="G28" i="7"/>
  <c r="C28" i="8" l="1"/>
  <c r="G30" i="8"/>
  <c r="F29" i="8"/>
  <c r="E29" i="8"/>
  <c r="D30" i="8"/>
  <c r="E29" i="7"/>
  <c r="G29" i="7"/>
  <c r="C29" i="8" l="1"/>
  <c r="G31" i="8"/>
  <c r="E30" i="8"/>
  <c r="F30" i="8"/>
  <c r="D31" i="8"/>
  <c r="G30" i="7"/>
  <c r="E30" i="7"/>
  <c r="C30" i="8" l="1"/>
  <c r="G32" i="8"/>
  <c r="F31" i="8"/>
  <c r="E31" i="8"/>
  <c r="D32" i="8"/>
  <c r="E31" i="7"/>
  <c r="G31" i="7"/>
  <c r="C31" i="8" l="1"/>
  <c r="G33" i="8"/>
  <c r="E32" i="8"/>
  <c r="F32" i="8"/>
  <c r="D33" i="8"/>
  <c r="E32" i="7"/>
  <c r="G32" i="7"/>
  <c r="C32" i="8" l="1"/>
  <c r="G34" i="8"/>
  <c r="F33" i="8"/>
  <c r="E33" i="8"/>
  <c r="D34" i="8"/>
  <c r="G33" i="7"/>
  <c r="E33" i="7"/>
  <c r="C33" i="8" l="1"/>
  <c r="G35" i="8"/>
  <c r="E34" i="8"/>
  <c r="F34" i="8"/>
  <c r="D35" i="8"/>
  <c r="E34" i="7"/>
  <c r="G34" i="7"/>
  <c r="C34" i="8" l="1"/>
  <c r="G36" i="8"/>
  <c r="E35" i="8"/>
  <c r="F35" i="8"/>
  <c r="D36" i="8"/>
  <c r="G35" i="7"/>
  <c r="E35" i="7"/>
  <c r="C35" i="8" l="1"/>
  <c r="G37" i="8"/>
  <c r="F36" i="8"/>
  <c r="E36" i="8"/>
  <c r="D37" i="8"/>
  <c r="G36" i="7"/>
  <c r="E36" i="7"/>
  <c r="C36" i="8" l="1"/>
  <c r="G38" i="8"/>
  <c r="E37" i="8"/>
  <c r="F37" i="8"/>
  <c r="D38" i="8"/>
  <c r="E37" i="7"/>
  <c r="G37" i="7"/>
  <c r="C37" i="8" l="1"/>
  <c r="G39" i="8"/>
  <c r="F38" i="8"/>
  <c r="E38" i="8"/>
  <c r="D39" i="8"/>
  <c r="G38" i="7"/>
  <c r="E38" i="7"/>
  <c r="C38" i="8" l="1"/>
  <c r="G40" i="8"/>
  <c r="E39" i="8"/>
  <c r="F39" i="8"/>
  <c r="D40" i="8"/>
  <c r="E39" i="7"/>
  <c r="G39" i="7"/>
  <c r="C39" i="8" l="1"/>
  <c r="G41" i="8"/>
  <c r="E40" i="8"/>
  <c r="F40" i="8"/>
  <c r="D41" i="8"/>
  <c r="G40" i="7"/>
  <c r="E40" i="7"/>
  <c r="C40" i="8" l="1"/>
  <c r="G42" i="8"/>
  <c r="F41" i="8"/>
  <c r="E41" i="8"/>
  <c r="D42" i="8"/>
  <c r="E41" i="7"/>
  <c r="G41" i="7"/>
  <c r="C41" i="8" l="1"/>
  <c r="G43" i="8"/>
  <c r="F42" i="8"/>
  <c r="E42" i="8"/>
  <c r="D43" i="8"/>
  <c r="G42" i="7"/>
  <c r="E42" i="7"/>
  <c r="C42" i="8" l="1"/>
  <c r="G44" i="8"/>
  <c r="F43" i="8"/>
  <c r="E43" i="8"/>
  <c r="D44" i="8"/>
  <c r="G43" i="7"/>
  <c r="E43" i="7"/>
  <c r="C43" i="8" l="1"/>
  <c r="G45" i="8"/>
  <c r="F44" i="8"/>
  <c r="E44" i="8"/>
  <c r="D45" i="8"/>
  <c r="G44" i="7"/>
  <c r="E44" i="7"/>
  <c r="C44" i="8" l="1"/>
  <c r="G46" i="8"/>
  <c r="E45" i="8"/>
  <c r="F45" i="8"/>
  <c r="D46" i="8"/>
  <c r="E45" i="7"/>
  <c r="G45" i="7"/>
  <c r="C45" i="8" l="1"/>
  <c r="G47" i="8"/>
  <c r="F46" i="8"/>
  <c r="E46" i="8"/>
  <c r="D47" i="8"/>
  <c r="E46" i="7"/>
  <c r="G46" i="7"/>
  <c r="C46" i="8" l="1"/>
  <c r="G48" i="8"/>
  <c r="E47" i="8"/>
  <c r="F47" i="8"/>
  <c r="D48" i="8"/>
  <c r="E47" i="7"/>
  <c r="G47" i="7"/>
  <c r="C47" i="8" l="1"/>
  <c r="G49" i="8"/>
  <c r="F48" i="8"/>
  <c r="E48" i="8"/>
  <c r="D49" i="8"/>
  <c r="G48" i="7"/>
  <c r="E48" i="7"/>
  <c r="C48" i="8" l="1"/>
  <c r="G50" i="8"/>
  <c r="E49" i="8"/>
  <c r="F49" i="8"/>
  <c r="D50" i="8"/>
  <c r="G49" i="7"/>
  <c r="E49" i="7"/>
  <c r="C49" i="8" l="1"/>
  <c r="G51" i="8"/>
  <c r="F50" i="8"/>
  <c r="E50" i="8"/>
  <c r="D51" i="8"/>
  <c r="G50" i="7"/>
  <c r="E50" i="7"/>
  <c r="C50" i="8" l="1"/>
  <c r="G52" i="8"/>
  <c r="E51" i="8"/>
  <c r="F51" i="8"/>
  <c r="D52" i="8"/>
  <c r="G51" i="7"/>
  <c r="E51" i="7"/>
  <c r="C51" i="8" l="1"/>
  <c r="G53" i="8"/>
  <c r="F52" i="8"/>
  <c r="E52" i="8"/>
  <c r="D53" i="8"/>
  <c r="G52" i="7"/>
  <c r="E52" i="7"/>
  <c r="C52" i="8" l="1"/>
  <c r="G54" i="8"/>
  <c r="E53" i="8"/>
  <c r="F53" i="8"/>
  <c r="D54" i="8"/>
  <c r="E53" i="7"/>
  <c r="G53" i="7"/>
  <c r="C53" i="8" l="1"/>
  <c r="G55" i="8"/>
  <c r="F54" i="8"/>
  <c r="E54" i="8"/>
  <c r="D55" i="8"/>
  <c r="G54" i="7"/>
  <c r="E54" i="7"/>
  <c r="C54" i="8" l="1"/>
  <c r="G56" i="8"/>
  <c r="F55" i="8"/>
  <c r="E55" i="8"/>
  <c r="D56" i="8"/>
  <c r="E55" i="7"/>
  <c r="G55" i="7"/>
  <c r="C55" i="8" l="1"/>
  <c r="G57" i="8"/>
  <c r="F56" i="8"/>
  <c r="E56" i="8"/>
  <c r="D57" i="8"/>
  <c r="G56" i="7"/>
  <c r="E56" i="7"/>
  <c r="C56" i="8" l="1"/>
  <c r="G58" i="8"/>
  <c r="E57" i="8"/>
  <c r="F57" i="8"/>
  <c r="D58" i="8"/>
  <c r="E57" i="7"/>
  <c r="G57" i="7"/>
  <c r="C57" i="8" l="1"/>
  <c r="G59" i="8"/>
  <c r="F58" i="8"/>
  <c r="E58" i="8"/>
  <c r="D59" i="8"/>
  <c r="E58" i="7"/>
  <c r="G58" i="7"/>
  <c r="C58" i="8" l="1"/>
  <c r="G60" i="8"/>
  <c r="F59" i="8"/>
  <c r="E59" i="8"/>
  <c r="D60" i="8"/>
  <c r="G59" i="7"/>
  <c r="E59" i="7"/>
  <c r="C59" i="8" l="1"/>
  <c r="G61" i="8"/>
  <c r="F60" i="8"/>
  <c r="E60" i="8"/>
  <c r="D61" i="8"/>
  <c r="E60" i="7"/>
  <c r="G60" i="7"/>
  <c r="C60" i="8" l="1"/>
  <c r="G62" i="8"/>
  <c r="E61" i="8"/>
  <c r="F61" i="8"/>
  <c r="D62" i="8"/>
  <c r="E61" i="7"/>
  <c r="G61" i="7"/>
  <c r="C61" i="8" l="1"/>
  <c r="G63" i="8"/>
  <c r="F62" i="8"/>
  <c r="E62" i="8"/>
  <c r="D63" i="8"/>
  <c r="E62" i="7"/>
  <c r="G62" i="7"/>
  <c r="C62" i="8" l="1"/>
  <c r="G64" i="8"/>
  <c r="F63" i="8"/>
  <c r="E63" i="8"/>
  <c r="D64" i="8"/>
  <c r="G63" i="7"/>
  <c r="E63" i="7"/>
  <c r="C63" i="8" l="1"/>
  <c r="G65" i="8"/>
  <c r="F64" i="8"/>
  <c r="E64" i="8"/>
  <c r="D65" i="8"/>
  <c r="G64" i="7"/>
  <c r="E64" i="7"/>
  <c r="C64" i="8" l="1"/>
  <c r="G66" i="8"/>
  <c r="E65" i="8"/>
  <c r="F65" i="8"/>
  <c r="D66" i="8"/>
  <c r="E65" i="7"/>
  <c r="G65" i="7"/>
  <c r="C65" i="8" l="1"/>
  <c r="G67" i="8"/>
  <c r="F66" i="8"/>
  <c r="E66" i="8"/>
  <c r="D67" i="8"/>
  <c r="G66" i="7"/>
  <c r="E66" i="7"/>
  <c r="C66" i="8" l="1"/>
  <c r="G68" i="8"/>
  <c r="E67" i="8"/>
  <c r="F67" i="8"/>
  <c r="D68" i="8"/>
  <c r="G67" i="7"/>
  <c r="E67" i="7"/>
  <c r="C67" i="8" l="1"/>
  <c r="G69" i="8"/>
  <c r="E68" i="8"/>
  <c r="F68" i="8"/>
  <c r="D69" i="8"/>
  <c r="E68" i="7"/>
  <c r="G68" i="7"/>
  <c r="C68" i="8" l="1"/>
  <c r="G70" i="8"/>
  <c r="F69" i="8"/>
  <c r="E69" i="8"/>
  <c r="D70" i="8"/>
  <c r="G69" i="7"/>
  <c r="E69" i="7"/>
  <c r="C69" i="8" l="1"/>
  <c r="G71" i="8"/>
  <c r="E70" i="8"/>
  <c r="F70" i="8"/>
  <c r="D71" i="8"/>
  <c r="E70" i="7"/>
  <c r="G70" i="7"/>
  <c r="C70" i="8" l="1"/>
  <c r="G72" i="8"/>
  <c r="F71" i="8"/>
  <c r="E71" i="8"/>
  <c r="D72" i="8"/>
  <c r="G71" i="7"/>
  <c r="E71" i="7"/>
  <c r="C71" i="8" l="1"/>
  <c r="G73" i="8"/>
  <c r="E72" i="8"/>
  <c r="F72" i="8"/>
  <c r="D73" i="8"/>
  <c r="G72" i="7"/>
  <c r="E72" i="7"/>
  <c r="C72" i="8" l="1"/>
  <c r="G74" i="8"/>
  <c r="F73" i="8"/>
  <c r="E73" i="8"/>
  <c r="D74" i="8"/>
  <c r="E73" i="7"/>
  <c r="G73" i="7"/>
  <c r="C73" i="8" l="1"/>
  <c r="G75" i="8"/>
  <c r="E74" i="8"/>
  <c r="F74" i="8"/>
  <c r="D75" i="8"/>
  <c r="G74" i="7"/>
  <c r="E74" i="7"/>
  <c r="C74" i="8" l="1"/>
  <c r="G76" i="8"/>
  <c r="F75" i="8"/>
  <c r="E75" i="8"/>
  <c r="D76" i="8"/>
  <c r="E75" i="7"/>
  <c r="G75" i="7"/>
  <c r="C75" i="8" l="1"/>
  <c r="G77" i="8"/>
  <c r="E76" i="8"/>
  <c r="F76" i="8"/>
  <c r="D77" i="8"/>
  <c r="E76" i="7"/>
  <c r="G76" i="7"/>
  <c r="C76" i="8" l="1"/>
  <c r="G78" i="8"/>
  <c r="F77" i="8"/>
  <c r="E77" i="8"/>
  <c r="D78" i="8"/>
  <c r="G77" i="7"/>
  <c r="E77" i="7"/>
  <c r="C77" i="8" l="1"/>
  <c r="G79" i="8"/>
  <c r="E78" i="8"/>
  <c r="F78" i="8"/>
  <c r="D79" i="8"/>
  <c r="E78" i="7"/>
  <c r="G78" i="7"/>
  <c r="C78" i="8" l="1"/>
  <c r="G80" i="8"/>
  <c r="F79" i="8"/>
  <c r="E79" i="8"/>
  <c r="D80" i="8"/>
  <c r="G79" i="7"/>
  <c r="E79" i="7"/>
  <c r="C79" i="8" l="1"/>
  <c r="G81" i="8"/>
  <c r="E80" i="8"/>
  <c r="F80" i="8"/>
  <c r="D81" i="8"/>
  <c r="G80" i="7"/>
  <c r="E80" i="7"/>
  <c r="C80" i="8" l="1"/>
  <c r="G82" i="8"/>
  <c r="E81" i="8"/>
  <c r="F81" i="8"/>
  <c r="D82" i="8"/>
  <c r="G81" i="7"/>
  <c r="E81" i="7"/>
  <c r="C81" i="8" l="1"/>
  <c r="G83" i="8"/>
  <c r="F82" i="8"/>
  <c r="E82" i="8"/>
  <c r="D83" i="8"/>
  <c r="G82" i="7"/>
  <c r="E82" i="7"/>
  <c r="C82" i="8" l="1"/>
  <c r="G84" i="8"/>
  <c r="E83" i="8"/>
  <c r="F83" i="8"/>
  <c r="D84" i="8"/>
  <c r="G83" i="7"/>
  <c r="E83" i="7"/>
  <c r="C83" i="8" l="1"/>
  <c r="G85" i="8"/>
  <c r="E84" i="8"/>
  <c r="F84" i="8"/>
  <c r="D85" i="8"/>
  <c r="G84" i="7"/>
  <c r="E84" i="7"/>
  <c r="C84" i="8" l="1"/>
  <c r="G86" i="8"/>
  <c r="F85" i="8"/>
  <c r="E85" i="8"/>
  <c r="D86" i="8"/>
  <c r="E85" i="7"/>
  <c r="G85" i="7"/>
  <c r="C85" i="8" l="1"/>
  <c r="G87" i="8"/>
  <c r="E86" i="8"/>
  <c r="F86" i="8"/>
  <c r="D87" i="8"/>
  <c r="G86" i="7"/>
  <c r="E86" i="7"/>
  <c r="C86" i="8" l="1"/>
  <c r="G88" i="8"/>
  <c r="F87" i="8"/>
  <c r="E87" i="8"/>
  <c r="D88" i="8"/>
  <c r="G87" i="7"/>
  <c r="E87" i="7"/>
  <c r="C87" i="8" l="1"/>
  <c r="G89" i="8"/>
  <c r="E88" i="8"/>
  <c r="F88" i="8"/>
  <c r="D89" i="8"/>
  <c r="G88" i="7"/>
  <c r="E88" i="7"/>
  <c r="C88" i="8" l="1"/>
  <c r="G90" i="8"/>
  <c r="E89" i="8"/>
  <c r="F89" i="8"/>
  <c r="D90" i="8"/>
  <c r="G89" i="7"/>
  <c r="E89" i="7"/>
  <c r="C89" i="8" l="1"/>
  <c r="G91" i="8"/>
  <c r="F90" i="8"/>
  <c r="E90" i="8"/>
  <c r="D91" i="8"/>
  <c r="G90" i="7"/>
  <c r="E90" i="7"/>
  <c r="C90" i="8" l="1"/>
  <c r="G92" i="8"/>
  <c r="E91" i="8"/>
  <c r="F91" i="8"/>
  <c r="D92" i="8"/>
  <c r="G91" i="7"/>
  <c r="E91" i="7"/>
  <c r="C91" i="8" l="1"/>
  <c r="G93" i="8"/>
  <c r="F92" i="8"/>
  <c r="E92" i="8"/>
  <c r="D93" i="8"/>
  <c r="G92" i="7"/>
  <c r="E92" i="7"/>
  <c r="C92" i="8" l="1"/>
  <c r="G94" i="8"/>
  <c r="E93" i="8"/>
  <c r="F93" i="8"/>
  <c r="D94" i="8"/>
  <c r="G93" i="7"/>
  <c r="E93" i="7"/>
  <c r="C93" i="8" l="1"/>
  <c r="G95" i="8"/>
  <c r="F94" i="8"/>
  <c r="E94" i="8"/>
  <c r="D95" i="8"/>
  <c r="G94" i="7"/>
  <c r="E94" i="7"/>
  <c r="C94" i="8" l="1"/>
  <c r="G96" i="8"/>
  <c r="F95" i="8"/>
  <c r="E95" i="8"/>
  <c r="D96" i="8"/>
  <c r="G95" i="7"/>
  <c r="E95" i="7"/>
  <c r="C95" i="8" l="1"/>
  <c r="G97" i="8"/>
  <c r="F96" i="8"/>
  <c r="E96" i="8"/>
  <c r="D97" i="8"/>
  <c r="E96" i="7"/>
  <c r="G96" i="7"/>
  <c r="C96" i="8" l="1"/>
  <c r="G98" i="8"/>
  <c r="F97" i="8"/>
  <c r="E97" i="8"/>
  <c r="D98" i="8"/>
  <c r="E97" i="7"/>
  <c r="G97" i="7"/>
  <c r="C97" i="8" l="1"/>
  <c r="G99" i="8"/>
  <c r="F98" i="8"/>
  <c r="E98" i="8"/>
  <c r="D99" i="8"/>
  <c r="G98" i="7"/>
  <c r="E98" i="7"/>
  <c r="C98" i="8" l="1"/>
  <c r="G100" i="8"/>
  <c r="E99" i="8"/>
  <c r="F99" i="8"/>
  <c r="D100" i="8"/>
  <c r="G99" i="7"/>
  <c r="E99" i="7"/>
  <c r="C99" i="8" l="1"/>
  <c r="G101" i="8"/>
  <c r="F100" i="8"/>
  <c r="E100" i="8"/>
  <c r="D101" i="8"/>
  <c r="E100" i="7"/>
  <c r="G100" i="7"/>
  <c r="C100" i="8" l="1"/>
  <c r="G102" i="8"/>
  <c r="E101" i="8"/>
  <c r="F101" i="8"/>
  <c r="D102" i="8"/>
  <c r="E101" i="7"/>
  <c r="G101" i="7"/>
  <c r="C101" i="8" l="1"/>
  <c r="G103" i="8"/>
  <c r="F102" i="8"/>
  <c r="E102" i="8"/>
  <c r="D103" i="8"/>
  <c r="E102" i="7"/>
  <c r="G102" i="7"/>
  <c r="C102" i="8" l="1"/>
  <c r="G104" i="8"/>
  <c r="F103" i="8"/>
  <c r="E103" i="8"/>
  <c r="D104" i="8"/>
  <c r="E103" i="7"/>
  <c r="G103" i="7"/>
  <c r="C103" i="8" l="1"/>
  <c r="G105" i="8"/>
  <c r="E104" i="8"/>
  <c r="F104" i="8"/>
  <c r="D105" i="8"/>
  <c r="G104" i="7"/>
  <c r="E104" i="7"/>
  <c r="C104" i="8" l="1"/>
  <c r="G106" i="8"/>
  <c r="F105" i="8"/>
  <c r="E105" i="8"/>
  <c r="D106" i="8"/>
  <c r="E105" i="7"/>
  <c r="G105" i="7"/>
  <c r="C105" i="8" l="1"/>
  <c r="G107" i="8"/>
  <c r="F106" i="8"/>
  <c r="E106" i="8"/>
  <c r="D107" i="8"/>
  <c r="G106" i="7"/>
  <c r="E106" i="7"/>
  <c r="C106" i="8" l="1"/>
  <c r="G108" i="8"/>
  <c r="F107" i="8"/>
  <c r="E107" i="8"/>
  <c r="D108" i="8"/>
  <c r="E107" i="7"/>
  <c r="G107" i="7"/>
  <c r="C107" i="8" l="1"/>
  <c r="G109" i="8"/>
  <c r="F108" i="8"/>
  <c r="E108" i="8"/>
  <c r="D109" i="8"/>
  <c r="E108" i="7"/>
  <c r="G108" i="7"/>
  <c r="C108" i="8" l="1"/>
  <c r="G110" i="8"/>
  <c r="E109" i="8"/>
  <c r="F109" i="8"/>
  <c r="D110" i="8"/>
  <c r="G109" i="7"/>
  <c r="E109" i="7"/>
  <c r="C109" i="8" l="1"/>
  <c r="G111" i="8"/>
  <c r="F110" i="8"/>
  <c r="E110" i="8"/>
  <c r="D111" i="8"/>
  <c r="E110" i="7"/>
  <c r="G110" i="7"/>
  <c r="C110" i="8" l="1"/>
  <c r="G112" i="8"/>
  <c r="E111" i="8"/>
  <c r="F111" i="8"/>
  <c r="D112" i="8"/>
  <c r="G111" i="7"/>
  <c r="E111" i="7"/>
  <c r="C111" i="8" l="1"/>
  <c r="G113" i="8"/>
  <c r="F112" i="8"/>
  <c r="E112" i="8"/>
  <c r="D113" i="8"/>
  <c r="E112" i="7"/>
  <c r="G112" i="7"/>
  <c r="C112" i="8" l="1"/>
  <c r="G114" i="8"/>
  <c r="E113" i="8"/>
  <c r="F113" i="8"/>
  <c r="D114" i="8"/>
  <c r="E113" i="7"/>
  <c r="G113" i="7"/>
  <c r="C113" i="8" l="1"/>
  <c r="G115" i="8"/>
  <c r="F114" i="8"/>
  <c r="E114" i="8"/>
  <c r="D115" i="8"/>
  <c r="G114" i="7"/>
  <c r="E114" i="7"/>
  <c r="C114" i="8" l="1"/>
  <c r="G116" i="8"/>
  <c r="F115" i="8"/>
  <c r="E115" i="8"/>
  <c r="D116" i="8"/>
  <c r="G115" i="7"/>
  <c r="E115" i="7"/>
  <c r="C115" i="8" l="1"/>
  <c r="G117" i="8"/>
  <c r="F116" i="8"/>
  <c r="E116" i="8"/>
  <c r="D117" i="8"/>
  <c r="E116" i="7"/>
  <c r="G116" i="7"/>
  <c r="C116" i="8" l="1"/>
  <c r="G118" i="8"/>
  <c r="E117" i="8"/>
  <c r="F117" i="8"/>
  <c r="D118" i="8"/>
  <c r="G117" i="7"/>
  <c r="E117" i="7"/>
  <c r="C117" i="8" l="1"/>
  <c r="G119" i="8"/>
  <c r="F118" i="8"/>
  <c r="E118" i="8"/>
  <c r="D119" i="8"/>
  <c r="G118" i="7"/>
  <c r="E118" i="7"/>
  <c r="C118" i="8" l="1"/>
  <c r="G120" i="8"/>
  <c r="E119" i="8"/>
  <c r="F119" i="8"/>
  <c r="D120" i="8"/>
  <c r="G119" i="7"/>
  <c r="E119" i="7"/>
  <c r="C119" i="8" l="1"/>
  <c r="G121" i="8"/>
  <c r="F120" i="8"/>
  <c r="E120" i="8"/>
  <c r="D121" i="8"/>
  <c r="E120" i="7"/>
  <c r="G120" i="7"/>
  <c r="C120" i="8" l="1"/>
  <c r="G122" i="8"/>
  <c r="E121" i="8"/>
  <c r="F121" i="8"/>
  <c r="D122" i="8"/>
  <c r="G121" i="7"/>
  <c r="E121" i="7"/>
  <c r="C121" i="8" l="1"/>
  <c r="G123" i="8"/>
  <c r="F122" i="8"/>
  <c r="E122" i="8"/>
  <c r="D123" i="8"/>
  <c r="G122" i="7"/>
  <c r="E122" i="7"/>
  <c r="C122" i="8" l="1"/>
  <c r="G124" i="8"/>
  <c r="E123" i="8"/>
  <c r="F123" i="8"/>
  <c r="D124" i="8"/>
  <c r="E123" i="7"/>
  <c r="G123" i="7"/>
  <c r="C123" i="8" l="1"/>
  <c r="G125" i="8"/>
  <c r="F124" i="8"/>
  <c r="E124" i="8"/>
  <c r="D125" i="8"/>
  <c r="G124" i="7"/>
  <c r="E124" i="7"/>
  <c r="C124" i="8" l="1"/>
  <c r="G126" i="8"/>
  <c r="E125" i="8"/>
  <c r="F125" i="8"/>
  <c r="D126" i="8"/>
  <c r="G125" i="7"/>
  <c r="E125" i="7"/>
  <c r="C125" i="8" l="1"/>
  <c r="G127" i="8"/>
  <c r="F126" i="8"/>
  <c r="E126" i="8"/>
  <c r="D127" i="8"/>
  <c r="G126" i="7"/>
  <c r="E126" i="7"/>
  <c r="C126" i="8" l="1"/>
  <c r="G128" i="8"/>
  <c r="E127" i="8"/>
  <c r="F127" i="8"/>
  <c r="D128" i="8"/>
  <c r="E127" i="7"/>
  <c r="G127" i="7"/>
  <c r="C127" i="8" l="1"/>
  <c r="G129" i="8"/>
  <c r="F128" i="8"/>
  <c r="E128" i="8"/>
  <c r="D129" i="8"/>
  <c r="E128" i="7"/>
  <c r="G128" i="7"/>
  <c r="C128" i="8" l="1"/>
  <c r="G130" i="8"/>
  <c r="F129" i="8"/>
  <c r="E129" i="8"/>
  <c r="D130" i="8"/>
  <c r="G129" i="7"/>
  <c r="E129" i="7"/>
  <c r="C129" i="8" l="1"/>
  <c r="F130" i="8"/>
  <c r="E130" i="8"/>
  <c r="E130" i="7"/>
  <c r="G130" i="7"/>
  <c r="C130" i="8" l="1"/>
  <c r="P6" i="27" l="1"/>
  <c r="T6" i="27"/>
  <c r="S6" i="27"/>
  <c r="R6" i="27"/>
  <c r="Q6" i="27"/>
  <c r="M6" i="27" l="1"/>
  <c r="K6" i="27"/>
  <c r="L6" i="27"/>
  <c r="N6" i="27"/>
  <c r="U6" i="27"/>
  <c r="O6" i="27" s="1"/>
  <c r="J6" i="27" l="1"/>
  <c r="Q7" i="27" l="1"/>
  <c r="T7" i="27"/>
  <c r="S7" i="27"/>
  <c r="P7" i="27"/>
  <c r="R7" i="27"/>
  <c r="L7" i="27" l="1"/>
  <c r="M7" i="27"/>
  <c r="N7" i="27"/>
  <c r="K7" i="27"/>
  <c r="U7" i="27"/>
  <c r="O7" i="27" s="1"/>
  <c r="J7" i="27" l="1"/>
  <c r="S8" i="27" l="1"/>
  <c r="Q8" i="27"/>
  <c r="R8" i="27"/>
  <c r="P8" i="27"/>
  <c r="T8" i="27"/>
  <c r="N8" i="27" l="1"/>
  <c r="L8" i="27"/>
  <c r="K8" i="27"/>
  <c r="M8" i="27"/>
  <c r="U8" i="27"/>
  <c r="O8" i="27" l="1"/>
  <c r="J8" i="27" s="1"/>
  <c r="P9" i="27" l="1"/>
  <c r="Q9" i="27"/>
  <c r="R9" i="27"/>
  <c r="T9" i="27"/>
  <c r="S9" i="27"/>
  <c r="N9" i="27" l="1"/>
  <c r="K9" i="27"/>
  <c r="M9" i="27"/>
  <c r="L9" i="27"/>
  <c r="U9" i="27"/>
  <c r="O9" i="27" l="1"/>
  <c r="J9" i="27" s="1"/>
  <c r="R10" i="27" l="1"/>
  <c r="T10" i="27"/>
  <c r="Q10" i="27"/>
  <c r="S10" i="27"/>
  <c r="P10" i="27"/>
  <c r="M10" i="27" l="1"/>
  <c r="K10" i="27"/>
  <c r="N10" i="27"/>
  <c r="L10" i="27"/>
  <c r="U10" i="27"/>
  <c r="O10" i="27" l="1"/>
  <c r="J10" i="27" s="1"/>
  <c r="P11" i="27" l="1"/>
  <c r="R11" i="27"/>
  <c r="T11" i="27"/>
  <c r="Q11" i="27"/>
  <c r="S11" i="27"/>
  <c r="M11" i="27" l="1"/>
  <c r="K11" i="27"/>
  <c r="N11" i="27"/>
  <c r="L11" i="27"/>
  <c r="U11" i="27"/>
  <c r="O11" i="27" l="1"/>
  <c r="J11" i="27" s="1"/>
  <c r="Q12" i="27" l="1"/>
  <c r="P12" i="27"/>
  <c r="T12" i="27"/>
  <c r="S12" i="27"/>
  <c r="R12" i="27"/>
  <c r="L12" i="27" l="1"/>
  <c r="M12" i="27"/>
  <c r="N12" i="27"/>
  <c r="K12" i="27"/>
  <c r="U12" i="27"/>
  <c r="O12" i="27" l="1"/>
  <c r="J12" i="27" s="1"/>
  <c r="R13" i="27" l="1"/>
  <c r="Q13" i="27"/>
  <c r="S13" i="27"/>
  <c r="P13" i="27"/>
  <c r="T13" i="27"/>
  <c r="K13" i="27" l="1"/>
  <c r="N13" i="27"/>
  <c r="M13" i="27"/>
  <c r="L13" i="27"/>
  <c r="U13" i="27"/>
  <c r="O13" i="27" l="1"/>
  <c r="J13" i="27" s="1"/>
  <c r="Q14" i="27" l="1"/>
  <c r="R14" i="27"/>
  <c r="P14" i="27"/>
  <c r="S14" i="27"/>
  <c r="T14" i="27"/>
  <c r="M14" i="27" l="1"/>
  <c r="N14" i="27"/>
  <c r="L14" i="27"/>
  <c r="K14" i="27"/>
  <c r="U14" i="27"/>
  <c r="O14" i="27" l="1"/>
  <c r="J14" i="27" s="1"/>
  <c r="R15" i="27" l="1"/>
  <c r="P15" i="27"/>
  <c r="S15" i="27"/>
  <c r="T15" i="27"/>
  <c r="Q15" i="27"/>
  <c r="N15" i="27" l="1"/>
  <c r="L15" i="27"/>
  <c r="M15" i="27"/>
  <c r="K15" i="27"/>
  <c r="U15" i="27"/>
  <c r="O15" i="27" l="1"/>
  <c r="J15" i="27" s="1"/>
  <c r="R16" i="27" l="1"/>
  <c r="T16" i="27"/>
  <c r="Q16" i="27"/>
  <c r="S16" i="27"/>
  <c r="P16" i="27"/>
  <c r="M16" i="27" l="1"/>
  <c r="K16" i="27"/>
  <c r="L16" i="27"/>
  <c r="N16" i="27"/>
  <c r="U16" i="27"/>
  <c r="O16" i="27" l="1"/>
  <c r="J16" i="27" s="1"/>
  <c r="Q17" i="27" l="1"/>
  <c r="R17" i="27"/>
  <c r="T17" i="27"/>
  <c r="S17" i="27"/>
  <c r="P17" i="27"/>
  <c r="M17" i="27" l="1"/>
  <c r="N17" i="27"/>
  <c r="L17" i="27"/>
  <c r="K17" i="27"/>
  <c r="U17" i="27"/>
  <c r="O17" i="27" l="1"/>
  <c r="J17" i="27" s="1"/>
  <c r="R18" i="27" l="1"/>
  <c r="T18" i="27"/>
  <c r="P18" i="27"/>
  <c r="Q18" i="27"/>
  <c r="S18" i="27"/>
  <c r="M18" i="27" l="1"/>
  <c r="K18" i="27"/>
  <c r="N18" i="27"/>
  <c r="L18" i="27"/>
  <c r="U18" i="27"/>
  <c r="O18" i="27" l="1"/>
  <c r="J18" i="27" s="1"/>
  <c r="T19" i="27" l="1"/>
  <c r="Q19" i="27"/>
  <c r="S19" i="27"/>
  <c r="P19" i="27"/>
  <c r="R19" i="27"/>
  <c r="L19" i="27" l="1"/>
  <c r="M19" i="27"/>
  <c r="K19" i="27"/>
  <c r="N19" i="27"/>
  <c r="U19" i="27"/>
  <c r="O19" i="27" l="1"/>
  <c r="J19" i="27" s="1"/>
  <c r="R20" i="27" l="1"/>
  <c r="S20" i="27"/>
  <c r="Q20" i="27"/>
  <c r="P20" i="27"/>
  <c r="T20" i="27"/>
  <c r="N20" i="27" l="1"/>
  <c r="K20" i="27"/>
  <c r="M20" i="27"/>
  <c r="L20" i="27"/>
  <c r="U20" i="27"/>
  <c r="O20" i="27" l="1"/>
  <c r="J20" i="27" s="1"/>
  <c r="S21" i="27" l="1"/>
  <c r="P21" i="27"/>
  <c r="T21" i="27"/>
  <c r="R21" i="27"/>
  <c r="Q21" i="27"/>
  <c r="K21" i="27" l="1"/>
  <c r="N21" i="27"/>
  <c r="L21" i="27"/>
  <c r="M21" i="27"/>
  <c r="U21" i="27"/>
  <c r="O21" i="27" l="1"/>
  <c r="J21" i="27" s="1"/>
  <c r="P22" i="27" l="1"/>
  <c r="S22" i="27"/>
  <c r="T22" i="27"/>
  <c r="R22" i="27"/>
  <c r="Q22" i="27"/>
  <c r="K22" i="27" l="1"/>
  <c r="L22" i="27"/>
  <c r="N22" i="27"/>
  <c r="M22" i="27"/>
  <c r="U22" i="27"/>
  <c r="O22" i="27" l="1"/>
  <c r="J22" i="27" s="1"/>
  <c r="P23" i="27" l="1"/>
  <c r="Q23" i="27"/>
  <c r="R23" i="27"/>
  <c r="S23" i="27"/>
  <c r="T23" i="27"/>
  <c r="M23" i="27" l="1"/>
  <c r="N23" i="27"/>
  <c r="L23" i="27"/>
  <c r="K23" i="27"/>
  <c r="U23" i="27"/>
  <c r="O23" i="27" l="1"/>
  <c r="J23" i="27" s="1"/>
  <c r="T24" i="27" l="1"/>
  <c r="Q24" i="27"/>
  <c r="P24" i="27"/>
  <c r="S24" i="27"/>
  <c r="R24" i="27"/>
  <c r="M24" i="27" l="1"/>
  <c r="L24" i="27"/>
  <c r="K24" i="27"/>
  <c r="N24" i="27"/>
  <c r="U24" i="27"/>
  <c r="O24" i="27" l="1"/>
  <c r="J24" i="27" s="1"/>
  <c r="T25" i="27" l="1"/>
  <c r="Q25" i="27"/>
  <c r="P25" i="27"/>
  <c r="S25" i="27"/>
  <c r="R25" i="27"/>
  <c r="L25" i="27" l="1"/>
  <c r="M25" i="27"/>
  <c r="K25" i="27"/>
  <c r="N25" i="27"/>
  <c r="U25" i="27"/>
  <c r="O25" i="27" l="1"/>
  <c r="J25" i="27" s="1"/>
  <c r="R26" i="27" l="1"/>
  <c r="P26" i="27"/>
  <c r="T26" i="27"/>
  <c r="Q26" i="27"/>
  <c r="S26" i="27"/>
  <c r="K26" i="27" l="1"/>
  <c r="M26" i="27"/>
  <c r="N26" i="27"/>
  <c r="L26" i="27"/>
  <c r="U26" i="27"/>
  <c r="O26" i="27" l="1"/>
  <c r="J26" i="27" s="1"/>
  <c r="P27" i="27" l="1"/>
  <c r="Q27" i="27"/>
  <c r="R27" i="27"/>
  <c r="T27" i="27"/>
  <c r="S27" i="27"/>
  <c r="L27" i="27" l="1"/>
  <c r="M27" i="27"/>
  <c r="N27" i="27"/>
  <c r="K27" i="27"/>
  <c r="U27" i="27"/>
  <c r="O27" i="27" l="1"/>
  <c r="J27" i="27" s="1"/>
  <c r="Q28" i="27" l="1"/>
  <c r="P28" i="27"/>
  <c r="R28" i="27"/>
  <c r="T28" i="27"/>
  <c r="S28" i="27"/>
  <c r="M28" i="27" l="1"/>
  <c r="N28" i="27"/>
  <c r="L28" i="27"/>
  <c r="K28" i="27"/>
  <c r="U28" i="27"/>
  <c r="O28" i="27" l="1"/>
  <c r="J28" i="27" s="1"/>
  <c r="P29" i="27" l="1"/>
  <c r="Q29" i="27"/>
  <c r="R29" i="27"/>
  <c r="S29" i="27"/>
  <c r="T29" i="27"/>
  <c r="N29" i="27" l="1"/>
  <c r="M29" i="27"/>
  <c r="L29" i="27"/>
  <c r="K29" i="27"/>
  <c r="U29" i="27"/>
  <c r="O29" i="27" l="1"/>
  <c r="J29" i="27" s="1"/>
  <c r="R30" i="27" l="1"/>
  <c r="Q30" i="27"/>
  <c r="S30" i="27"/>
  <c r="T30" i="27"/>
  <c r="P30" i="27"/>
  <c r="N30" i="27" l="1"/>
  <c r="M30" i="27"/>
  <c r="K30" i="27"/>
  <c r="L30" i="27"/>
  <c r="U30" i="27"/>
  <c r="O30" i="27" l="1"/>
  <c r="J30" i="27" s="1"/>
  <c r="R31" i="27" l="1"/>
  <c r="Q31" i="27"/>
  <c r="T31" i="27"/>
  <c r="P31" i="27"/>
  <c r="S31" i="27"/>
  <c r="M31" i="27" l="1"/>
  <c r="N31" i="27"/>
  <c r="K31" i="27"/>
  <c r="L31" i="27"/>
  <c r="U31" i="27"/>
  <c r="O31" i="27" l="1"/>
  <c r="J31" i="27" s="1"/>
  <c r="T32" i="27" l="1"/>
  <c r="P32" i="27"/>
  <c r="S32" i="27"/>
  <c r="R32" i="27"/>
  <c r="Q32" i="27"/>
  <c r="M32" i="27" l="1"/>
  <c r="K32" i="27"/>
  <c r="L32" i="27"/>
  <c r="N32" i="27"/>
  <c r="U32" i="27"/>
  <c r="O32" i="27" l="1"/>
  <c r="J32" i="27" s="1"/>
  <c r="S33" i="27" l="1"/>
  <c r="P33" i="27"/>
  <c r="Q33" i="27"/>
  <c r="R33" i="27"/>
  <c r="T33" i="27"/>
  <c r="N33" i="27" l="1"/>
  <c r="L33" i="27"/>
  <c r="K33" i="27"/>
  <c r="M33" i="27"/>
  <c r="U33" i="27"/>
  <c r="O33" i="27" l="1"/>
  <c r="J33" i="27" s="1"/>
  <c r="T34" i="27" l="1"/>
  <c r="P34" i="27"/>
  <c r="R34" i="27"/>
  <c r="Q34" i="27"/>
  <c r="S34" i="27"/>
  <c r="K34" i="27" l="1"/>
  <c r="M34" i="27"/>
  <c r="L34" i="27"/>
  <c r="N34" i="27"/>
  <c r="U34" i="27"/>
  <c r="O34" i="27" l="1"/>
  <c r="J34" i="27" s="1"/>
  <c r="R35" i="27" l="1"/>
  <c r="S35" i="27"/>
  <c r="Q35" i="27"/>
  <c r="T35" i="27"/>
  <c r="P35" i="27"/>
  <c r="N35" i="27" l="1"/>
  <c r="K35" i="27"/>
  <c r="M35" i="27"/>
  <c r="L35" i="27"/>
  <c r="U35" i="27"/>
  <c r="O35" i="27" l="1"/>
  <c r="J35" i="27" s="1"/>
  <c r="S36" i="27" l="1"/>
  <c r="R36" i="27"/>
  <c r="Q36" i="27"/>
  <c r="T36" i="27"/>
  <c r="P36" i="27"/>
  <c r="N36" i="27" l="1"/>
  <c r="K36" i="27"/>
  <c r="L36" i="27"/>
  <c r="M36" i="27"/>
  <c r="U36" i="27"/>
  <c r="O36" i="27" l="1"/>
  <c r="J36" i="27" s="1"/>
  <c r="R37" i="27" l="1"/>
  <c r="T37" i="27"/>
  <c r="S37" i="27"/>
  <c r="Q37" i="27"/>
  <c r="P37" i="27"/>
  <c r="K37" i="27" l="1"/>
  <c r="M37" i="27"/>
  <c r="N37" i="27"/>
  <c r="L37" i="27"/>
  <c r="U37" i="27"/>
  <c r="O37" i="27" l="1"/>
  <c r="J37" i="27" s="1"/>
  <c r="S38" i="27" l="1"/>
  <c r="Q38" i="27"/>
  <c r="R38" i="27"/>
  <c r="P38" i="27"/>
  <c r="T38" i="27"/>
  <c r="N38" i="27" l="1"/>
  <c r="L38" i="27"/>
  <c r="K38" i="27"/>
  <c r="M38" i="27"/>
  <c r="U38" i="27"/>
  <c r="O38" i="27" l="1"/>
  <c r="J38" i="27" s="1"/>
  <c r="R39" i="27" l="1"/>
  <c r="P39" i="27"/>
  <c r="S39" i="27"/>
  <c r="T39" i="27"/>
  <c r="Q39" i="27"/>
  <c r="K39" i="27" l="1"/>
  <c r="N39" i="27"/>
  <c r="M39" i="27"/>
  <c r="L39" i="27"/>
  <c r="U39" i="27"/>
  <c r="O39" i="27" l="1"/>
  <c r="J39" i="27" s="1"/>
  <c r="P40" i="27" l="1"/>
  <c r="R40" i="27"/>
  <c r="T40" i="27"/>
  <c r="S40" i="27"/>
  <c r="Q40" i="27"/>
  <c r="M40" i="27" l="1"/>
  <c r="K40" i="27"/>
  <c r="N40" i="27"/>
  <c r="L40" i="27"/>
  <c r="U40" i="27"/>
  <c r="O40" i="27" l="1"/>
  <c r="J40" i="27" s="1"/>
  <c r="S41" i="27" l="1"/>
  <c r="P41" i="27"/>
  <c r="T41" i="27"/>
  <c r="Q41" i="27"/>
  <c r="R41" i="27"/>
  <c r="L41" i="27" l="1"/>
  <c r="N41" i="27"/>
  <c r="K41" i="27"/>
  <c r="M41" i="27"/>
  <c r="U41" i="27"/>
  <c r="O41" i="27" l="1"/>
  <c r="J41" i="27" s="1"/>
  <c r="R42" i="27" l="1"/>
  <c r="Q42" i="27"/>
  <c r="T42" i="27"/>
  <c r="P42" i="27"/>
  <c r="S42" i="27"/>
  <c r="M42" i="27" l="1"/>
  <c r="N42" i="27"/>
  <c r="K42" i="27"/>
  <c r="L42" i="27"/>
  <c r="U42" i="27"/>
  <c r="O42" i="27" l="1"/>
  <c r="J42" i="27" s="1"/>
  <c r="P43" i="27" l="1"/>
  <c r="Q43" i="27"/>
  <c r="S43" i="27"/>
  <c r="T43" i="27"/>
  <c r="R43" i="27"/>
  <c r="N43" i="27" l="1"/>
  <c r="L43" i="27"/>
  <c r="M43" i="27"/>
  <c r="K43" i="27"/>
  <c r="U43" i="27"/>
  <c r="O43" i="27" l="1"/>
  <c r="J43" i="27" s="1"/>
  <c r="T44" i="27" l="1"/>
  <c r="P44" i="27"/>
  <c r="Q44" i="27"/>
  <c r="S44" i="27"/>
  <c r="R44" i="27"/>
  <c r="L44" i="27" l="1"/>
  <c r="M44" i="27"/>
  <c r="K44" i="27"/>
  <c r="N44" i="27"/>
  <c r="U44" i="27"/>
  <c r="O44" i="27" l="1"/>
  <c r="J44" i="27" s="1"/>
  <c r="T45" i="27" l="1"/>
  <c r="R45" i="27"/>
  <c r="S45" i="27"/>
  <c r="Q45" i="27"/>
  <c r="P45" i="27"/>
  <c r="K45" i="27" l="1"/>
  <c r="N45" i="27"/>
  <c r="M45" i="27"/>
  <c r="L45" i="27"/>
  <c r="U45" i="27"/>
  <c r="O45" i="27" l="1"/>
  <c r="J45" i="27" s="1"/>
  <c r="T46" i="27" l="1"/>
  <c r="P46" i="27"/>
  <c r="Q46" i="27"/>
  <c r="S46" i="27"/>
  <c r="R46" i="27"/>
  <c r="L46" i="27" l="1"/>
  <c r="M46" i="27"/>
  <c r="K46" i="27"/>
  <c r="N46" i="27"/>
  <c r="U46" i="27"/>
  <c r="O46" i="27" l="1"/>
  <c r="J46" i="27" s="1"/>
  <c r="T47" i="27" l="1"/>
  <c r="Q47" i="27"/>
  <c r="P47" i="27"/>
  <c r="S47" i="27"/>
  <c r="R47" i="27"/>
  <c r="L47" i="27" l="1"/>
  <c r="M47" i="27"/>
  <c r="K47" i="27"/>
  <c r="N47" i="27"/>
  <c r="U47" i="27"/>
  <c r="O47" i="27" l="1"/>
  <c r="J47" i="27" s="1"/>
  <c r="S48" i="27" l="1"/>
  <c r="R48" i="27"/>
  <c r="Q48" i="27"/>
  <c r="P48" i="27"/>
  <c r="T48" i="27"/>
  <c r="K48" i="27" l="1"/>
  <c r="N48" i="27"/>
  <c r="L48" i="27"/>
  <c r="M48" i="27"/>
  <c r="U48" i="27"/>
  <c r="O48" i="27" l="1"/>
  <c r="J48" i="27" s="1"/>
  <c r="P49" i="27" l="1"/>
  <c r="S49" i="27"/>
  <c r="R49" i="27"/>
  <c r="T49" i="27"/>
  <c r="Q49" i="27"/>
  <c r="N49" i="27" l="1"/>
  <c r="M49" i="27"/>
  <c r="K49" i="27"/>
  <c r="L49" i="27"/>
  <c r="U49" i="27"/>
  <c r="O49" i="27" l="1"/>
  <c r="J49" i="27" s="1"/>
  <c r="Q50" i="27" l="1"/>
  <c r="P50" i="27"/>
  <c r="R50" i="27"/>
  <c r="S50" i="27"/>
  <c r="T50" i="27"/>
  <c r="L50" i="27" l="1"/>
  <c r="N50" i="27"/>
  <c r="K50" i="27"/>
  <c r="M50" i="27"/>
  <c r="U50" i="27"/>
  <c r="O50" i="27" l="1"/>
  <c r="J50" i="27" s="1"/>
  <c r="R51" i="27" l="1"/>
  <c r="S51" i="27"/>
  <c r="T51" i="27"/>
  <c r="P51" i="27"/>
  <c r="Q51" i="27"/>
  <c r="K51" i="27" l="1"/>
  <c r="N51" i="27"/>
  <c r="M51" i="27"/>
  <c r="L51" i="27"/>
  <c r="U51" i="27"/>
  <c r="O51" i="27" l="1"/>
  <c r="J51" i="27" s="1"/>
  <c r="P52" i="27" l="1"/>
  <c r="S52" i="27"/>
  <c r="T52" i="27"/>
  <c r="Q52" i="27"/>
  <c r="R52" i="27"/>
  <c r="M52" i="27" l="1"/>
  <c r="L52" i="27"/>
  <c r="K52" i="27"/>
  <c r="N52" i="27"/>
  <c r="U52" i="27"/>
  <c r="O52" i="27" l="1"/>
  <c r="J52" i="27" s="1"/>
  <c r="P53" i="27" l="1"/>
  <c r="S53" i="27"/>
  <c r="Q53" i="27"/>
  <c r="T53" i="27"/>
  <c r="R53" i="27"/>
  <c r="L53" i="27" l="1"/>
  <c r="N53" i="27"/>
  <c r="K53" i="27"/>
  <c r="M53" i="27"/>
  <c r="U53" i="27"/>
  <c r="O53" i="27" l="1"/>
  <c r="J53" i="27" s="1"/>
  <c r="Q54" i="27" l="1"/>
  <c r="S54" i="27"/>
  <c r="P54" i="27"/>
  <c r="R54" i="27"/>
  <c r="T54" i="27"/>
  <c r="N54" i="27" l="1"/>
  <c r="L54" i="27"/>
  <c r="M54" i="27"/>
  <c r="K54" i="27"/>
  <c r="U54" i="27"/>
  <c r="O54" i="27" l="1"/>
  <c r="J54" i="27" s="1"/>
  <c r="Q55" i="27" l="1"/>
  <c r="S55" i="27"/>
  <c r="R55" i="27"/>
  <c r="P55" i="27"/>
  <c r="T55" i="27"/>
  <c r="N55" i="27" l="1"/>
  <c r="M55" i="27"/>
  <c r="L55" i="27"/>
  <c r="K55" i="27"/>
  <c r="U55" i="27"/>
  <c r="O55" i="27" l="1"/>
  <c r="J55" i="27" s="1"/>
  <c r="S56" i="27" l="1"/>
  <c r="T56" i="27"/>
  <c r="R56" i="27"/>
  <c r="P56" i="27"/>
  <c r="Q56" i="27"/>
  <c r="N56" i="27" l="1"/>
  <c r="K56" i="27"/>
  <c r="L56" i="27"/>
  <c r="M56" i="27"/>
  <c r="U56" i="27"/>
  <c r="O56" i="27" l="1"/>
  <c r="J56" i="27" s="1"/>
  <c r="R57" i="27" l="1"/>
  <c r="T57" i="27"/>
  <c r="S57" i="27"/>
  <c r="P57" i="27"/>
  <c r="Q57" i="27"/>
  <c r="K57" i="27" l="1"/>
  <c r="L57" i="27"/>
  <c r="M57" i="27"/>
  <c r="N57" i="27"/>
  <c r="U57" i="27"/>
  <c r="O57" i="27" l="1"/>
  <c r="J57" i="27" s="1"/>
  <c r="P58" i="27" l="1"/>
  <c r="Q58" i="27"/>
  <c r="R58" i="27"/>
  <c r="T58" i="27"/>
  <c r="S58" i="27"/>
  <c r="N58" i="27" l="1"/>
  <c r="M58" i="27"/>
  <c r="L58" i="27"/>
  <c r="K58" i="27"/>
  <c r="U58" i="27"/>
  <c r="O58" i="27" l="1"/>
  <c r="J58" i="27" s="1"/>
  <c r="S59" i="27" l="1"/>
  <c r="T59" i="27"/>
  <c r="P59" i="27"/>
  <c r="R59" i="27"/>
  <c r="Q59" i="27"/>
  <c r="M59" i="27" l="1"/>
  <c r="K59" i="27"/>
  <c r="L59" i="27"/>
  <c r="N59" i="27"/>
  <c r="U59" i="27"/>
  <c r="O59" i="27" l="1"/>
  <c r="J59" i="27" s="1"/>
  <c r="P60" i="27" l="1"/>
  <c r="Q60" i="27"/>
  <c r="S60" i="27"/>
  <c r="R60" i="27"/>
  <c r="T60" i="27"/>
  <c r="L60" i="27" l="1"/>
  <c r="N60" i="27"/>
  <c r="K60" i="27"/>
  <c r="M60" i="27"/>
  <c r="U60" i="27"/>
  <c r="O60" i="27" l="1"/>
  <c r="J60" i="27" s="1"/>
  <c r="T61" i="27" l="1"/>
  <c r="S61" i="27"/>
  <c r="R61" i="27"/>
  <c r="P61" i="27"/>
  <c r="Q61" i="27"/>
  <c r="K61" i="27" l="1"/>
  <c r="L61" i="27"/>
  <c r="M61" i="27"/>
  <c r="N61" i="27"/>
  <c r="U61" i="27"/>
  <c r="O61" i="27" l="1"/>
  <c r="J61" i="27" s="1"/>
  <c r="S62" i="27" l="1"/>
  <c r="T62" i="27"/>
  <c r="P62" i="27"/>
  <c r="Q62" i="27"/>
  <c r="R62" i="27"/>
  <c r="L62" i="27" l="1"/>
  <c r="K62" i="27"/>
  <c r="N62" i="27"/>
  <c r="M62" i="27"/>
  <c r="U62" i="27"/>
  <c r="O62" i="27" l="1"/>
  <c r="J62" i="27" s="1"/>
  <c r="P63" i="27" l="1"/>
  <c r="T63" i="27"/>
  <c r="R63" i="27"/>
  <c r="Q63" i="27"/>
  <c r="S63" i="27"/>
  <c r="K63" i="27" l="1"/>
  <c r="M63" i="27"/>
  <c r="N63" i="27"/>
  <c r="L63" i="27"/>
  <c r="U63" i="27"/>
  <c r="O63" i="27" l="1"/>
  <c r="J63" i="27" s="1"/>
  <c r="S64" i="27" l="1"/>
  <c r="R64" i="27"/>
  <c r="P64" i="27"/>
  <c r="T64" i="27"/>
  <c r="Q64" i="27"/>
  <c r="K64" i="27" l="1"/>
  <c r="N64" i="27"/>
  <c r="L64" i="27"/>
  <c r="M64" i="27"/>
  <c r="U64" i="27"/>
  <c r="O64" i="27" l="1"/>
  <c r="J64" i="27" s="1"/>
  <c r="Q65" i="27" l="1"/>
  <c r="P65" i="27"/>
  <c r="R65" i="27"/>
  <c r="S65" i="27"/>
  <c r="T65" i="27"/>
  <c r="M65" i="27" l="1"/>
  <c r="N65" i="27"/>
  <c r="L65" i="27"/>
  <c r="K65" i="27"/>
  <c r="U65" i="27"/>
  <c r="O65" i="27" l="1"/>
  <c r="J65" i="27" s="1"/>
  <c r="P66" i="27" l="1"/>
  <c r="Q66" i="27"/>
  <c r="S66" i="27"/>
  <c r="R66" i="27"/>
  <c r="T66" i="27"/>
  <c r="L66" i="27" l="1"/>
  <c r="N66" i="27"/>
  <c r="M66" i="27"/>
  <c r="K66" i="27"/>
  <c r="U66" i="27"/>
  <c r="O66" i="27" l="1"/>
  <c r="J66" i="27" s="1"/>
  <c r="R67" i="27" l="1"/>
  <c r="Q67" i="27"/>
  <c r="P67" i="27"/>
  <c r="T67" i="27"/>
  <c r="S67" i="27"/>
  <c r="M67" i="27" l="1"/>
  <c r="N67" i="27"/>
  <c r="K67" i="27"/>
  <c r="L67" i="27"/>
  <c r="U67" i="27"/>
  <c r="O67" i="27" l="1"/>
  <c r="J67" i="27" s="1"/>
  <c r="R68" i="27" l="1"/>
  <c r="T68" i="27"/>
  <c r="S68" i="27"/>
  <c r="P68" i="27"/>
  <c r="Q68" i="27"/>
  <c r="K68" i="27" l="1"/>
  <c r="M68" i="27"/>
  <c r="N68" i="27"/>
  <c r="L68" i="27"/>
  <c r="U68" i="27"/>
  <c r="O68" i="27" l="1"/>
  <c r="J68" i="27" s="1"/>
  <c r="S69" i="27" l="1"/>
  <c r="R69" i="27"/>
  <c r="Q69" i="27"/>
  <c r="P69" i="27"/>
  <c r="T69" i="27"/>
  <c r="N69" i="27" l="1"/>
  <c r="K69" i="27"/>
  <c r="L69" i="27"/>
  <c r="M69" i="27"/>
  <c r="U69" i="27"/>
  <c r="O69" i="27" l="1"/>
  <c r="J69" i="27" s="1"/>
  <c r="S70" i="27" l="1"/>
  <c r="T70" i="27"/>
  <c r="R70" i="27"/>
  <c r="P70" i="27"/>
  <c r="Q70" i="27"/>
  <c r="K70" i="27" l="1"/>
  <c r="L70" i="27"/>
  <c r="N70" i="27"/>
  <c r="M70" i="27"/>
  <c r="U70" i="27"/>
  <c r="O70" i="27" l="1"/>
  <c r="J70" i="27" s="1"/>
  <c r="T71" i="27" l="1"/>
  <c r="R71" i="27"/>
  <c r="P71" i="27"/>
  <c r="S71" i="27"/>
  <c r="Q71" i="27"/>
  <c r="K71" i="27" l="1"/>
  <c r="L71" i="27"/>
  <c r="M71" i="27"/>
  <c r="N71" i="27"/>
  <c r="U71" i="27"/>
  <c r="O71" i="27" l="1"/>
  <c r="J71" i="27" s="1"/>
  <c r="S72" i="27" l="1"/>
  <c r="P72" i="27"/>
  <c r="T72" i="27"/>
  <c r="Q72" i="27"/>
  <c r="R72" i="27"/>
  <c r="K72" i="27" l="1"/>
  <c r="N72" i="27"/>
  <c r="L72" i="27"/>
  <c r="M72" i="27"/>
  <c r="U72" i="27"/>
  <c r="O72" i="27" l="1"/>
  <c r="J72" i="27" s="1"/>
  <c r="P73" i="27" l="1"/>
  <c r="R73" i="27"/>
  <c r="S73" i="27"/>
  <c r="Q73" i="27"/>
  <c r="T73" i="27"/>
  <c r="N73" i="27" l="1"/>
  <c r="K73" i="27"/>
  <c r="L73" i="27"/>
  <c r="M73" i="27"/>
  <c r="U73" i="27"/>
  <c r="O73" i="27" l="1"/>
  <c r="J73" i="27" s="1"/>
  <c r="R74" i="27" l="1"/>
  <c r="Q74" i="27"/>
  <c r="S74" i="27"/>
  <c r="T74" i="27"/>
  <c r="P74" i="27"/>
  <c r="N74" i="27" l="1"/>
  <c r="M74" i="27"/>
  <c r="K74" i="27"/>
  <c r="L74" i="27"/>
  <c r="U74" i="27"/>
  <c r="O74" i="27" l="1"/>
  <c r="J74" i="27" s="1"/>
  <c r="Q75" i="27" l="1"/>
  <c r="S75" i="27"/>
  <c r="R75" i="27"/>
  <c r="T75" i="27"/>
  <c r="P75" i="27"/>
  <c r="N75" i="27" l="1"/>
  <c r="L75" i="27"/>
  <c r="M75" i="27"/>
  <c r="K75" i="27"/>
  <c r="U75" i="27"/>
  <c r="O75" i="27" l="1"/>
  <c r="J75" i="27" s="1"/>
  <c r="S76" i="27" l="1"/>
  <c r="P76" i="27"/>
  <c r="Q76" i="27"/>
  <c r="R76" i="27"/>
  <c r="T76" i="27"/>
  <c r="N76" i="27" l="1"/>
  <c r="L76" i="27"/>
  <c r="K76" i="27"/>
  <c r="M76" i="27"/>
  <c r="U76" i="27"/>
  <c r="O76" i="27" l="1"/>
  <c r="J76" i="27" s="1"/>
  <c r="P77" i="27" l="1"/>
  <c r="T77" i="27"/>
  <c r="R77" i="27"/>
  <c r="S77" i="27"/>
  <c r="Q77" i="27"/>
  <c r="K77" i="27" l="1"/>
  <c r="M77" i="27"/>
  <c r="L77" i="27"/>
  <c r="N77" i="27"/>
  <c r="U77" i="27"/>
  <c r="O77" i="27" l="1"/>
  <c r="J77" i="27" s="1"/>
  <c r="P78" i="27" l="1"/>
  <c r="T78" i="27"/>
  <c r="S78" i="27"/>
  <c r="Q78" i="27"/>
  <c r="R78" i="27"/>
  <c r="N78" i="27" l="1"/>
  <c r="K78" i="27"/>
  <c r="M78" i="27"/>
  <c r="L78" i="27"/>
  <c r="U78" i="27"/>
  <c r="O78" i="27" l="1"/>
  <c r="J78" i="27" s="1"/>
  <c r="Q79" i="27" l="1"/>
  <c r="P79" i="27"/>
  <c r="R79" i="27"/>
  <c r="S79" i="27"/>
  <c r="T79" i="27"/>
  <c r="N79" i="27" l="1"/>
  <c r="M79" i="27"/>
  <c r="L79" i="27"/>
  <c r="K79" i="27"/>
  <c r="U79" i="27"/>
  <c r="O79" i="27" l="1"/>
  <c r="J79" i="27" s="1"/>
  <c r="Q80" i="27" l="1"/>
  <c r="R80" i="27"/>
  <c r="P80" i="27"/>
  <c r="S80" i="27"/>
  <c r="T80" i="27"/>
  <c r="N80" i="27" l="1"/>
  <c r="M80" i="27"/>
  <c r="L80" i="27"/>
  <c r="K80" i="27"/>
  <c r="U80" i="27"/>
  <c r="O80" i="27" l="1"/>
  <c r="J80" i="27" s="1"/>
  <c r="Q81" i="27" l="1"/>
  <c r="T81" i="27"/>
  <c r="S81" i="27"/>
  <c r="R81" i="27"/>
  <c r="P81" i="27"/>
  <c r="L81" i="27" l="1"/>
  <c r="M81" i="27"/>
  <c r="N81" i="27"/>
  <c r="K81" i="27"/>
  <c r="U81" i="27"/>
  <c r="O81" i="27" l="1"/>
  <c r="J81" i="27" s="1"/>
  <c r="T82" i="27" l="1"/>
  <c r="P82" i="27"/>
  <c r="S82" i="27"/>
  <c r="R82" i="27"/>
  <c r="Q82" i="27"/>
  <c r="K82" i="27" l="1"/>
  <c r="L82" i="27"/>
  <c r="M82" i="27"/>
  <c r="N82" i="27"/>
  <c r="U82" i="27"/>
  <c r="O82" i="27" l="1"/>
  <c r="J82" i="27" s="1"/>
  <c r="P83" i="27" l="1"/>
  <c r="Q83" i="27"/>
  <c r="S83" i="27"/>
  <c r="T83" i="27"/>
  <c r="R83" i="27"/>
  <c r="L83" i="27" l="1"/>
  <c r="N83" i="27"/>
  <c r="M83" i="27"/>
  <c r="K83" i="27"/>
  <c r="U83" i="27"/>
  <c r="O83" i="27" l="1"/>
  <c r="J83" i="27" s="1"/>
  <c r="Q84" i="27" l="1"/>
  <c r="T84" i="27"/>
  <c r="R84" i="27"/>
  <c r="P84" i="27"/>
  <c r="S84" i="27"/>
  <c r="M84" i="27" l="1"/>
  <c r="L84" i="27"/>
  <c r="N84" i="27"/>
  <c r="K84" i="27"/>
  <c r="U84" i="27"/>
  <c r="O84" i="27" l="1"/>
  <c r="J84" i="27" s="1"/>
  <c r="T85" i="27" l="1"/>
  <c r="S85" i="27"/>
  <c r="P85" i="27"/>
  <c r="R85" i="27"/>
  <c r="Q85" i="27"/>
  <c r="N85" i="27" l="1"/>
  <c r="L85" i="27"/>
  <c r="K85" i="27"/>
  <c r="M85" i="27"/>
  <c r="U85" i="27"/>
  <c r="O85" i="27" l="1"/>
  <c r="J85" i="27" s="1"/>
  <c r="Q86" i="27" l="1"/>
  <c r="S86" i="27"/>
  <c r="P86" i="27"/>
  <c r="T86" i="27"/>
  <c r="R86" i="27"/>
  <c r="N86" i="27" l="1"/>
  <c r="L86" i="27"/>
  <c r="K86" i="27"/>
  <c r="M86" i="27"/>
  <c r="U86" i="27"/>
  <c r="O86" i="27" l="1"/>
  <c r="J86" i="27" s="1"/>
  <c r="S87" i="27" l="1"/>
  <c r="P87" i="27"/>
  <c r="Q87" i="27"/>
  <c r="R87" i="27"/>
  <c r="T87" i="27"/>
  <c r="L87" i="27" l="1"/>
  <c r="K87" i="27"/>
  <c r="M87" i="27"/>
  <c r="N87" i="27"/>
  <c r="U87" i="27"/>
  <c r="O87" i="27" l="1"/>
  <c r="J87" i="27" s="1"/>
  <c r="P88" i="27" l="1"/>
  <c r="T88" i="27"/>
  <c r="R88" i="27"/>
  <c r="Q88" i="27"/>
  <c r="S88" i="27"/>
  <c r="K88" i="27" l="1"/>
  <c r="M88" i="27"/>
  <c r="L88" i="27"/>
  <c r="N88" i="27"/>
  <c r="U88" i="27"/>
  <c r="O88" i="27" l="1"/>
  <c r="J88" i="27" s="1"/>
  <c r="P89" i="27" l="1"/>
  <c r="Q89" i="27"/>
  <c r="T89" i="27"/>
  <c r="R89" i="27"/>
  <c r="S89" i="27"/>
  <c r="M89" i="27" l="1"/>
  <c r="L89" i="27"/>
  <c r="K89" i="27"/>
  <c r="N89" i="27"/>
  <c r="U89" i="27"/>
  <c r="O89" i="27" l="1"/>
  <c r="J89" i="27" s="1"/>
  <c r="T90" i="27" l="1"/>
  <c r="Q90" i="27"/>
  <c r="P90" i="27"/>
  <c r="R90" i="27"/>
  <c r="S90" i="27"/>
  <c r="M90" i="27" l="1"/>
  <c r="L90" i="27"/>
  <c r="K90" i="27"/>
  <c r="N90" i="27"/>
  <c r="U90" i="27"/>
  <c r="O90" i="27" l="1"/>
  <c r="J90" i="27" s="1"/>
  <c r="S91" i="27" l="1"/>
  <c r="Q91" i="27"/>
  <c r="T91" i="27"/>
  <c r="R91" i="27"/>
  <c r="P91" i="27"/>
  <c r="N91" i="27" l="1"/>
  <c r="L91" i="27"/>
  <c r="K91" i="27"/>
  <c r="M91" i="27"/>
  <c r="U91" i="27"/>
  <c r="O91" i="27" l="1"/>
  <c r="J91" i="27" s="1"/>
  <c r="Q92" i="27" l="1"/>
  <c r="T92" i="27"/>
  <c r="R92" i="27"/>
  <c r="S92" i="27"/>
  <c r="P92" i="27"/>
  <c r="M92" i="27" l="1"/>
  <c r="L92" i="27"/>
  <c r="N92" i="27"/>
  <c r="K92" i="27"/>
  <c r="U92" i="27"/>
  <c r="O92" i="27" l="1"/>
  <c r="J92" i="27" s="1"/>
  <c r="P93" i="27" l="1"/>
  <c r="T93" i="27"/>
  <c r="Q93" i="27"/>
  <c r="R93" i="27"/>
  <c r="S93" i="27"/>
  <c r="L93" i="27" l="1"/>
  <c r="M93" i="27"/>
  <c r="K93" i="27"/>
  <c r="N93" i="27"/>
  <c r="U93" i="27"/>
  <c r="O93" i="27" l="1"/>
  <c r="J93" i="27" s="1"/>
  <c r="P94" i="27" l="1"/>
  <c r="T94" i="27"/>
  <c r="S94" i="27"/>
  <c r="R94" i="27"/>
  <c r="Q94" i="27"/>
  <c r="K94" i="27" l="1"/>
  <c r="N94" i="27"/>
  <c r="L94" i="27"/>
  <c r="M94" i="27"/>
  <c r="U94" i="27"/>
  <c r="O94" i="27" l="1"/>
  <c r="J94" i="27" s="1"/>
  <c r="S95" i="27" l="1"/>
  <c r="R95" i="27"/>
  <c r="T95" i="27"/>
  <c r="Q95" i="27"/>
  <c r="P95" i="27"/>
  <c r="K95" i="27" l="1"/>
  <c r="N95" i="27"/>
  <c r="L95" i="27"/>
  <c r="M95" i="27"/>
  <c r="U95" i="27"/>
  <c r="O95" i="27" l="1"/>
  <c r="J95" i="27" s="1"/>
  <c r="P96" i="27" l="1"/>
  <c r="Q96" i="27"/>
  <c r="S96" i="27"/>
  <c r="T96" i="27"/>
  <c r="R96" i="27"/>
  <c r="L96" i="27" l="1"/>
  <c r="M96" i="27"/>
  <c r="K96" i="27"/>
  <c r="N96" i="27"/>
  <c r="U96" i="27"/>
  <c r="O96" i="27" l="1"/>
  <c r="J96" i="27" s="1"/>
  <c r="Q97" i="27" l="1"/>
  <c r="S97" i="27"/>
  <c r="R97" i="27"/>
  <c r="P97" i="27"/>
  <c r="T97" i="27"/>
  <c r="N97" i="27" l="1"/>
  <c r="L97" i="27"/>
  <c r="M97" i="27"/>
  <c r="K97" i="27"/>
  <c r="U97" i="27"/>
  <c r="O97" i="27" l="1"/>
  <c r="J97" i="27" s="1"/>
  <c r="R98" i="27" l="1"/>
  <c r="T98" i="27"/>
  <c r="S98" i="27"/>
  <c r="P98" i="27"/>
  <c r="Q98" i="27"/>
  <c r="K98" i="27" l="1"/>
  <c r="M98" i="27"/>
  <c r="N98" i="27"/>
  <c r="L98" i="27"/>
  <c r="U98" i="27"/>
  <c r="O98" i="27" l="1"/>
  <c r="J98" i="27" s="1"/>
  <c r="R99" i="27" l="1"/>
  <c r="P99" i="27"/>
  <c r="S99" i="27"/>
  <c r="Q99" i="27"/>
  <c r="T99" i="27"/>
  <c r="K99" i="27" l="1"/>
  <c r="L99" i="27"/>
  <c r="N99" i="27"/>
  <c r="M99" i="27"/>
  <c r="U99" i="27"/>
  <c r="O99" i="27" l="1"/>
  <c r="J99" i="27" s="1"/>
  <c r="T100" i="27" l="1"/>
  <c r="P100" i="27"/>
  <c r="Q100" i="27"/>
  <c r="R100" i="27"/>
  <c r="S100" i="27"/>
  <c r="L100" i="27" l="1"/>
  <c r="M100" i="27"/>
  <c r="K100" i="27"/>
  <c r="N100" i="27"/>
  <c r="U100" i="27"/>
  <c r="O100" i="27" l="1"/>
  <c r="J100" i="27" s="1"/>
  <c r="S101" i="27" l="1"/>
  <c r="P101" i="27"/>
  <c r="T101" i="27"/>
  <c r="R101" i="27"/>
  <c r="Q101" i="27"/>
  <c r="L101" i="27" l="1"/>
  <c r="N101" i="27"/>
  <c r="K101" i="27"/>
  <c r="M101" i="27"/>
  <c r="U101" i="27"/>
  <c r="O101" i="27" l="1"/>
  <c r="J101" i="27" s="1"/>
  <c r="P102" i="27" l="1"/>
  <c r="T102" i="27"/>
  <c r="S102" i="27"/>
  <c r="Q102" i="27"/>
  <c r="R102" i="27"/>
  <c r="K102" i="27" l="1"/>
  <c r="N102" i="27"/>
  <c r="L102" i="27"/>
  <c r="M102" i="27"/>
  <c r="U102" i="27"/>
  <c r="O102" i="27" l="1"/>
  <c r="J102" i="27" s="1"/>
  <c r="T103" i="27" l="1"/>
  <c r="Q103" i="27"/>
  <c r="P103" i="27"/>
  <c r="R103" i="27"/>
  <c r="S103" i="27"/>
  <c r="M103" i="27" l="1"/>
  <c r="L103" i="27"/>
  <c r="K103" i="27"/>
  <c r="N103" i="27"/>
  <c r="U103" i="27"/>
  <c r="O103" i="27" l="1"/>
  <c r="J103" i="27" s="1"/>
  <c r="T104" i="27" l="1"/>
  <c r="P104" i="27"/>
  <c r="S104" i="27"/>
  <c r="R104" i="27"/>
  <c r="Q104" i="27"/>
  <c r="L104" i="27" l="1"/>
  <c r="M104" i="27"/>
  <c r="K104" i="27"/>
  <c r="N104" i="27"/>
  <c r="U104" i="27"/>
  <c r="O104" i="27" l="1"/>
  <c r="J104" i="27" s="1"/>
  <c r="R105" i="27" l="1"/>
  <c r="Q105" i="27"/>
  <c r="P105" i="27"/>
  <c r="S105" i="27"/>
  <c r="T105" i="27"/>
  <c r="M105" i="27" l="1"/>
  <c r="N105" i="27"/>
  <c r="L105" i="27"/>
  <c r="K105" i="27"/>
  <c r="U105" i="27"/>
  <c r="O105" i="27" l="1"/>
  <c r="J105" i="27" s="1"/>
  <c r="P106" i="27" l="1"/>
  <c r="T106" i="27"/>
  <c r="R106" i="27"/>
  <c r="Q106" i="27"/>
  <c r="S106" i="27"/>
  <c r="K106" i="27" l="1"/>
  <c r="N106" i="27"/>
  <c r="M106" i="27"/>
  <c r="L106" i="27"/>
  <c r="U106" i="27"/>
  <c r="O106" i="27" l="1"/>
  <c r="J106" i="27" s="1"/>
  <c r="Q107" i="27" l="1"/>
  <c r="S107" i="27"/>
  <c r="P107" i="27"/>
  <c r="T107" i="27"/>
  <c r="R107" i="27"/>
  <c r="L107" i="27" l="1"/>
  <c r="N107" i="27"/>
  <c r="M107" i="27"/>
  <c r="K107" i="27"/>
  <c r="U107" i="27"/>
  <c r="O107" i="27" l="1"/>
  <c r="J107" i="27" s="1"/>
  <c r="T108" i="27" l="1"/>
  <c r="S108" i="27"/>
  <c r="R108" i="27"/>
  <c r="Q108" i="27"/>
  <c r="P108" i="27"/>
  <c r="K108" i="27" l="1"/>
  <c r="L108" i="27"/>
  <c r="M108" i="27"/>
  <c r="N108" i="27"/>
  <c r="U108" i="27"/>
  <c r="O108" i="27" l="1"/>
  <c r="J108" i="27" s="1"/>
  <c r="Q109" i="27" l="1"/>
  <c r="R109" i="27"/>
  <c r="P109" i="27"/>
  <c r="T109" i="27"/>
  <c r="S109" i="27"/>
  <c r="M109" i="27" l="1"/>
  <c r="N109" i="27"/>
  <c r="L109" i="27"/>
  <c r="K109" i="27"/>
  <c r="U109" i="27"/>
  <c r="O109" i="27" l="1"/>
  <c r="J109" i="27" s="1"/>
  <c r="P110" i="27" l="1"/>
  <c r="Q110" i="27"/>
  <c r="S110" i="27"/>
  <c r="T110" i="27"/>
  <c r="R110" i="27"/>
  <c r="N110" i="27" l="1"/>
  <c r="K110" i="27"/>
  <c r="L110" i="27"/>
  <c r="M110" i="27"/>
  <c r="U110" i="27"/>
  <c r="O110" i="27" l="1"/>
  <c r="J110" i="27" s="1"/>
  <c r="R111" i="27" l="1"/>
  <c r="T111" i="27"/>
  <c r="S111" i="27"/>
  <c r="P111" i="27"/>
  <c r="Q111" i="27"/>
  <c r="K111" i="27" l="1"/>
  <c r="M111" i="27"/>
  <c r="N111" i="27"/>
  <c r="L111" i="27"/>
  <c r="U111" i="27"/>
  <c r="O111" i="27" l="1"/>
  <c r="J111" i="27" s="1"/>
  <c r="P112" i="27" l="1"/>
  <c r="Q112" i="27"/>
  <c r="S112" i="27"/>
  <c r="R112" i="27"/>
  <c r="T112" i="27"/>
  <c r="N112" i="27" l="1"/>
  <c r="L112" i="27"/>
  <c r="K112" i="27"/>
  <c r="M112" i="27"/>
  <c r="U112" i="27"/>
  <c r="O112" i="27" l="1"/>
  <c r="J112" i="27" s="1"/>
  <c r="P113" i="27" l="1"/>
  <c r="T113" i="27"/>
  <c r="S113" i="27"/>
  <c r="R113" i="27"/>
  <c r="Q113" i="27"/>
  <c r="L113" i="27" l="1"/>
  <c r="K113" i="27"/>
  <c r="M113" i="27"/>
  <c r="N113" i="27"/>
  <c r="U113" i="27"/>
  <c r="O113" i="27" l="1"/>
  <c r="J113" i="27" s="1"/>
  <c r="S114" i="27" l="1"/>
  <c r="T114" i="27"/>
  <c r="P114" i="27"/>
  <c r="Q114" i="27"/>
  <c r="R114" i="27"/>
  <c r="L114" i="27" l="1"/>
  <c r="K114" i="27"/>
  <c r="N114" i="27"/>
  <c r="M114" i="27"/>
  <c r="U114" i="27"/>
  <c r="O114" i="27" l="1"/>
  <c r="J114" i="27" s="1"/>
  <c r="P115" i="27" l="1"/>
  <c r="T115" i="27"/>
  <c r="R115" i="27"/>
  <c r="Q115" i="27"/>
  <c r="S115" i="27"/>
  <c r="M115" i="27" l="1"/>
  <c r="L115" i="27"/>
  <c r="N115" i="27"/>
  <c r="K115" i="27"/>
  <c r="U115" i="27"/>
  <c r="O115" i="27" l="1"/>
  <c r="J115" i="27" s="1"/>
  <c r="S116" i="27" l="1"/>
  <c r="T116" i="27"/>
  <c r="R116" i="27"/>
  <c r="Q116" i="27"/>
  <c r="P116" i="27"/>
  <c r="K116" i="27" l="1"/>
  <c r="L116" i="27"/>
  <c r="N116" i="27"/>
  <c r="M116" i="27"/>
  <c r="U116" i="27"/>
  <c r="O116" i="27" l="1"/>
  <c r="J116" i="27" s="1"/>
  <c r="S117" i="27" l="1"/>
  <c r="T117" i="27"/>
  <c r="P117" i="27"/>
  <c r="R117" i="27"/>
  <c r="Q117" i="27"/>
  <c r="K117" i="27" l="1"/>
  <c r="L117" i="27"/>
  <c r="N117" i="27"/>
  <c r="M117" i="27"/>
  <c r="U117" i="27"/>
  <c r="O117" i="27" l="1"/>
  <c r="J117" i="27" s="1"/>
  <c r="Q118" i="27" l="1"/>
  <c r="S118" i="27"/>
  <c r="P118" i="27"/>
  <c r="R118" i="27"/>
  <c r="T118" i="27"/>
  <c r="L118" i="27" l="1"/>
  <c r="N118" i="27"/>
  <c r="M118" i="27"/>
  <c r="K118" i="27"/>
  <c r="U118" i="27"/>
  <c r="O118" i="27" l="1"/>
  <c r="J118" i="27" s="1"/>
  <c r="S119" i="27" l="1"/>
  <c r="Q119" i="27"/>
  <c r="T119" i="27"/>
  <c r="R119" i="27"/>
  <c r="P119" i="27"/>
  <c r="L119" i="27" l="1"/>
  <c r="N119" i="27"/>
  <c r="K119" i="27"/>
  <c r="M119" i="27"/>
  <c r="U119" i="27"/>
  <c r="O119" i="27" l="1"/>
  <c r="J119" i="27" s="1"/>
  <c r="Q120" i="27" l="1"/>
  <c r="R120" i="27"/>
  <c r="S120" i="27"/>
  <c r="T120" i="27"/>
  <c r="P120" i="27"/>
  <c r="N120" i="27" l="1"/>
  <c r="M120" i="27"/>
  <c r="L120" i="27"/>
  <c r="K120" i="27"/>
  <c r="U120" i="27"/>
  <c r="O120" i="27" l="1"/>
  <c r="J120" i="27" s="1"/>
  <c r="R121" i="27" l="1"/>
  <c r="Q121" i="27"/>
  <c r="P121" i="27"/>
  <c r="S121" i="27"/>
  <c r="T121" i="27"/>
  <c r="L121" i="27" l="1"/>
  <c r="N121" i="27"/>
  <c r="M121" i="27"/>
  <c r="K121" i="27"/>
  <c r="U121" i="27"/>
  <c r="O121" i="27" l="1"/>
  <c r="J121" i="27" s="1"/>
  <c r="T122" i="27" l="1"/>
  <c r="P122" i="27"/>
  <c r="R122" i="27"/>
  <c r="S122" i="27"/>
  <c r="Q122" i="27"/>
  <c r="L122" i="27" l="1"/>
  <c r="K122" i="27"/>
  <c r="M122" i="27"/>
  <c r="N122" i="27"/>
  <c r="U122" i="27"/>
  <c r="O122" i="27" l="1"/>
  <c r="J122" i="27" s="1"/>
  <c r="Q123" i="27" l="1"/>
  <c r="T123" i="27"/>
  <c r="P123" i="27"/>
  <c r="S123" i="27"/>
  <c r="R123" i="27"/>
  <c r="L123" i="27" l="1"/>
  <c r="N123" i="27"/>
  <c r="M123" i="27"/>
  <c r="K123" i="27"/>
  <c r="U123" i="27"/>
  <c r="O123" i="27" l="1"/>
  <c r="J123" i="27" s="1"/>
  <c r="S124" i="27" l="1"/>
  <c r="T124" i="27"/>
  <c r="Q124" i="27"/>
  <c r="P124" i="27"/>
  <c r="R124" i="27"/>
  <c r="K124" i="27" l="1"/>
  <c r="L124" i="27"/>
  <c r="N124" i="27"/>
  <c r="M124" i="27"/>
  <c r="U124" i="27"/>
  <c r="O124" i="27" l="1"/>
  <c r="J124" i="27" s="1"/>
  <c r="R125" i="27" l="1"/>
  <c r="T125" i="27"/>
  <c r="S125" i="27"/>
  <c r="Q125" i="27"/>
  <c r="P125" i="27"/>
  <c r="M125" i="27" l="1"/>
  <c r="K125" i="27"/>
  <c r="N125" i="27"/>
  <c r="L125" i="27"/>
  <c r="U125" i="27"/>
  <c r="O125" i="27" l="1"/>
  <c r="J125" i="27" s="1"/>
  <c r="P126" i="27" l="1"/>
  <c r="S126" i="27"/>
  <c r="Q126" i="27"/>
  <c r="R126" i="27"/>
  <c r="T126" i="27"/>
  <c r="L126" i="27" l="1"/>
  <c r="K126" i="27"/>
  <c r="N126" i="27"/>
  <c r="M126" i="27"/>
  <c r="U126" i="27"/>
  <c r="O126" i="27" l="1"/>
  <c r="J126" i="27" s="1"/>
  <c r="S127" i="27" l="1"/>
  <c r="T127" i="27"/>
  <c r="R127" i="27"/>
  <c r="Q127" i="27"/>
  <c r="P127" i="27"/>
  <c r="N127" i="27" l="1"/>
  <c r="K127" i="27"/>
  <c r="L127" i="27"/>
  <c r="M127" i="27"/>
  <c r="U127" i="27"/>
  <c r="O127" i="27" l="1"/>
  <c r="J127" i="27" s="1"/>
  <c r="Q128" i="27" l="1"/>
  <c r="S128" i="27"/>
  <c r="T128" i="27"/>
  <c r="R128" i="27"/>
  <c r="P128" i="27"/>
  <c r="K128" i="27" l="1"/>
  <c r="L128" i="27"/>
  <c r="N128" i="27"/>
  <c r="M128" i="27"/>
  <c r="U128" i="27"/>
  <c r="O128" i="27" l="1"/>
  <c r="J128" i="27" s="1"/>
  <c r="T129" i="27" l="1"/>
  <c r="P129" i="27"/>
  <c r="Q129" i="27"/>
  <c r="R129" i="27"/>
  <c r="S129" i="27"/>
  <c r="M129" i="27" l="1"/>
  <c r="L129" i="27"/>
  <c r="K129" i="27"/>
  <c r="N129" i="27"/>
  <c r="U129" i="27"/>
  <c r="O129" i="27" l="1"/>
  <c r="J129" i="27" s="1"/>
  <c r="Q130" i="27" l="1"/>
  <c r="S130" i="27"/>
  <c r="T130" i="27"/>
  <c r="R130" i="27"/>
  <c r="P130" i="27"/>
  <c r="L130" i="27" l="1"/>
  <c r="N130" i="27"/>
  <c r="M130" i="27"/>
  <c r="K130" i="27"/>
  <c r="U130" i="27"/>
  <c r="O130" i="27" l="1"/>
  <c r="J130" i="27" s="1"/>
  <c r="S131" i="27" l="1"/>
  <c r="P131" i="27"/>
  <c r="Q131" i="27"/>
  <c r="T131" i="27"/>
  <c r="R131" i="27"/>
  <c r="L131" i="27" l="1"/>
  <c r="N131" i="27"/>
  <c r="K131" i="27"/>
  <c r="M131" i="27"/>
  <c r="U131" i="27"/>
  <c r="O131" i="27" l="1"/>
  <c r="J131" i="27" s="1"/>
  <c r="P132" i="27" l="1"/>
  <c r="S132" i="27"/>
  <c r="R132" i="27"/>
  <c r="T132" i="27"/>
  <c r="Q132" i="27"/>
  <c r="N132" i="27" l="1"/>
  <c r="L132" i="27"/>
  <c r="K132" i="27"/>
  <c r="M132" i="27"/>
  <c r="U132" i="27"/>
  <c r="O132" i="27" l="1"/>
  <c r="J132" i="27" s="1"/>
  <c r="N5" i="1" l="1"/>
  <c r="O5" i="1"/>
  <c r="O5" i="17" s="1"/>
  <c r="P5" i="1"/>
  <c r="P5" i="17" s="1"/>
  <c r="Q5" i="1"/>
  <c r="Q5" i="17" s="1"/>
  <c r="R5" i="1"/>
  <c r="R5" i="17" s="1"/>
  <c r="S5" i="1"/>
  <c r="S5" i="17" s="1"/>
  <c r="N6" i="1"/>
  <c r="O6" i="1"/>
  <c r="O6" i="17" s="1"/>
  <c r="P6" i="1"/>
  <c r="P6" i="17" s="1"/>
  <c r="Q6" i="1"/>
  <c r="Q6" i="17" s="1"/>
  <c r="R6" i="1"/>
  <c r="R6" i="17" s="1"/>
  <c r="S6" i="1"/>
  <c r="S6" i="17" s="1"/>
  <c r="N7" i="1"/>
  <c r="O7" i="1"/>
  <c r="O7" i="17" s="1"/>
  <c r="P7" i="1"/>
  <c r="P7" i="17" s="1"/>
  <c r="Q7" i="1"/>
  <c r="Q7" i="17" s="1"/>
  <c r="R7" i="1"/>
  <c r="R7" i="17" s="1"/>
  <c r="S7" i="1"/>
  <c r="S7" i="17" s="1"/>
  <c r="N8" i="1"/>
  <c r="O8" i="1"/>
  <c r="O8" i="17" s="1"/>
  <c r="P8" i="1"/>
  <c r="P8" i="17" s="1"/>
  <c r="Q8" i="1"/>
  <c r="Q8" i="17" s="1"/>
  <c r="R8" i="1"/>
  <c r="R8" i="17" s="1"/>
  <c r="S8" i="1"/>
  <c r="S8" i="17" s="1"/>
  <c r="N9" i="1"/>
  <c r="O9" i="1"/>
  <c r="O9" i="17" s="1"/>
  <c r="P9" i="1"/>
  <c r="P9" i="17" s="1"/>
  <c r="Q9" i="1"/>
  <c r="Q9" i="17" s="1"/>
  <c r="R9" i="1"/>
  <c r="R9" i="17" s="1"/>
  <c r="S9" i="1"/>
  <c r="S9" i="17" s="1"/>
  <c r="N10" i="1"/>
  <c r="O10" i="1"/>
  <c r="O10" i="17" s="1"/>
  <c r="P10" i="1"/>
  <c r="P10" i="17" s="1"/>
  <c r="Q10" i="1"/>
  <c r="Q10" i="17" s="1"/>
  <c r="R10" i="1"/>
  <c r="R10" i="17" s="1"/>
  <c r="S10" i="1"/>
  <c r="S10" i="17" s="1"/>
  <c r="N11" i="1"/>
  <c r="O11" i="1"/>
  <c r="O11" i="17" s="1"/>
  <c r="P11" i="1"/>
  <c r="P11" i="17" s="1"/>
  <c r="Q11" i="1"/>
  <c r="Q11" i="17" s="1"/>
  <c r="R11" i="1"/>
  <c r="R11" i="17" s="1"/>
  <c r="S11" i="1"/>
  <c r="S11" i="17" s="1"/>
  <c r="N12" i="1"/>
  <c r="O12" i="1"/>
  <c r="O12" i="17" s="1"/>
  <c r="P12" i="1"/>
  <c r="P12" i="17" s="1"/>
  <c r="Q12" i="1"/>
  <c r="Q12" i="17" s="1"/>
  <c r="R12" i="1"/>
  <c r="R12" i="17" s="1"/>
  <c r="S12" i="1"/>
  <c r="S12" i="17" s="1"/>
  <c r="N13" i="1"/>
  <c r="O13" i="1"/>
  <c r="O13" i="17" s="1"/>
  <c r="P13" i="1"/>
  <c r="P13" i="17" s="1"/>
  <c r="Q13" i="1"/>
  <c r="Q13" i="17" s="1"/>
  <c r="R13" i="1"/>
  <c r="R13" i="17" s="1"/>
  <c r="S13" i="1"/>
  <c r="S13" i="17" s="1"/>
  <c r="N14" i="1"/>
  <c r="O14" i="1"/>
  <c r="O14" i="17" s="1"/>
  <c r="P14" i="1"/>
  <c r="P14" i="17" s="1"/>
  <c r="Q14" i="1"/>
  <c r="Q14" i="17" s="1"/>
  <c r="R14" i="1"/>
  <c r="R14" i="17" s="1"/>
  <c r="S14" i="1"/>
  <c r="S14" i="17" s="1"/>
  <c r="N15" i="1"/>
  <c r="O15" i="1"/>
  <c r="O15" i="17" s="1"/>
  <c r="P15" i="1"/>
  <c r="P15" i="17" s="1"/>
  <c r="Q15" i="1"/>
  <c r="Q15" i="17" s="1"/>
  <c r="R15" i="1"/>
  <c r="R15" i="17" s="1"/>
  <c r="S15" i="1"/>
  <c r="S15" i="17" s="1"/>
  <c r="N16" i="1"/>
  <c r="O16" i="1"/>
  <c r="O16" i="17" s="1"/>
  <c r="P16" i="1"/>
  <c r="P16" i="17" s="1"/>
  <c r="Q16" i="1"/>
  <c r="Q16" i="17" s="1"/>
  <c r="R16" i="1"/>
  <c r="R16" i="17" s="1"/>
  <c r="S16" i="1"/>
  <c r="S16" i="17" s="1"/>
  <c r="N17" i="1"/>
  <c r="O17" i="1"/>
  <c r="O17" i="17" s="1"/>
  <c r="P17" i="1"/>
  <c r="P17" i="17" s="1"/>
  <c r="Q17" i="1"/>
  <c r="Q17" i="17" s="1"/>
  <c r="R17" i="1"/>
  <c r="R17" i="17" s="1"/>
  <c r="S17" i="1"/>
  <c r="S17" i="17" s="1"/>
  <c r="N18" i="1"/>
  <c r="O18" i="1"/>
  <c r="O18" i="17" s="1"/>
  <c r="P18" i="1"/>
  <c r="P18" i="17" s="1"/>
  <c r="Q18" i="1"/>
  <c r="Q18" i="17" s="1"/>
  <c r="R18" i="1"/>
  <c r="R18" i="17" s="1"/>
  <c r="S18" i="1"/>
  <c r="S18" i="17" s="1"/>
  <c r="N19" i="1"/>
  <c r="O19" i="1"/>
  <c r="O19" i="17" s="1"/>
  <c r="P19" i="1"/>
  <c r="P19" i="17" s="1"/>
  <c r="Q19" i="1"/>
  <c r="Q19" i="17" s="1"/>
  <c r="R19" i="1"/>
  <c r="R19" i="17" s="1"/>
  <c r="S19" i="1"/>
  <c r="S19" i="17" s="1"/>
  <c r="N20" i="1"/>
  <c r="O20" i="1"/>
  <c r="O20" i="17" s="1"/>
  <c r="P20" i="1"/>
  <c r="P20" i="17" s="1"/>
  <c r="Q20" i="1"/>
  <c r="Q20" i="17" s="1"/>
  <c r="R20" i="1"/>
  <c r="R20" i="17" s="1"/>
  <c r="S20" i="1"/>
  <c r="S20" i="17" s="1"/>
  <c r="N21" i="1"/>
  <c r="O21" i="1"/>
  <c r="O21" i="17" s="1"/>
  <c r="P21" i="1"/>
  <c r="P21" i="17" s="1"/>
  <c r="Q21" i="1"/>
  <c r="Q21" i="17" s="1"/>
  <c r="R21" i="1"/>
  <c r="R21" i="17" s="1"/>
  <c r="S21" i="1"/>
  <c r="S21" i="17" s="1"/>
  <c r="N22" i="1"/>
  <c r="O22" i="1"/>
  <c r="O22" i="17" s="1"/>
  <c r="P22" i="1"/>
  <c r="P22" i="17" s="1"/>
  <c r="Q22" i="1"/>
  <c r="Q22" i="17" s="1"/>
  <c r="R22" i="1"/>
  <c r="R22" i="17" s="1"/>
  <c r="S22" i="1"/>
  <c r="S22" i="17" s="1"/>
  <c r="N23" i="1"/>
  <c r="O23" i="1"/>
  <c r="O23" i="17" s="1"/>
  <c r="P23" i="1"/>
  <c r="P23" i="17" s="1"/>
  <c r="Q23" i="1"/>
  <c r="Q23" i="17" s="1"/>
  <c r="R23" i="1"/>
  <c r="R23" i="17" s="1"/>
  <c r="S23" i="1"/>
  <c r="S23" i="17" s="1"/>
  <c r="N24" i="1"/>
  <c r="O24" i="1"/>
  <c r="O24" i="17" s="1"/>
  <c r="P24" i="1"/>
  <c r="P24" i="17" s="1"/>
  <c r="Q24" i="1"/>
  <c r="Q24" i="17" s="1"/>
  <c r="R24" i="1"/>
  <c r="R24" i="17" s="1"/>
  <c r="S24" i="1"/>
  <c r="S24" i="17" s="1"/>
  <c r="N25" i="1"/>
  <c r="O25" i="1"/>
  <c r="O25" i="17" s="1"/>
  <c r="P25" i="1"/>
  <c r="P25" i="17" s="1"/>
  <c r="Q25" i="1"/>
  <c r="Q25" i="17" s="1"/>
  <c r="R25" i="1"/>
  <c r="R25" i="17" s="1"/>
  <c r="S25" i="1"/>
  <c r="S25" i="17" s="1"/>
  <c r="N26" i="1"/>
  <c r="O26" i="1"/>
  <c r="O26" i="17" s="1"/>
  <c r="P26" i="1"/>
  <c r="P26" i="17" s="1"/>
  <c r="Q26" i="1"/>
  <c r="Q26" i="17" s="1"/>
  <c r="R26" i="1"/>
  <c r="R26" i="17" s="1"/>
  <c r="S26" i="1"/>
  <c r="S26" i="17" s="1"/>
  <c r="N27" i="1"/>
  <c r="O27" i="1"/>
  <c r="O27" i="17" s="1"/>
  <c r="P27" i="1"/>
  <c r="P27" i="17" s="1"/>
  <c r="Q27" i="1"/>
  <c r="Q27" i="17" s="1"/>
  <c r="R27" i="1"/>
  <c r="R27" i="17" s="1"/>
  <c r="S27" i="1"/>
  <c r="S27" i="17" s="1"/>
  <c r="N28" i="1"/>
  <c r="O28" i="1"/>
  <c r="O28" i="17" s="1"/>
  <c r="P28" i="1"/>
  <c r="P28" i="17" s="1"/>
  <c r="Q28" i="1"/>
  <c r="Q28" i="17" s="1"/>
  <c r="R28" i="1"/>
  <c r="R28" i="17" s="1"/>
  <c r="S28" i="1"/>
  <c r="S28" i="17" s="1"/>
  <c r="N29" i="1"/>
  <c r="O29" i="1"/>
  <c r="O29" i="17" s="1"/>
  <c r="P29" i="1"/>
  <c r="P29" i="17" s="1"/>
  <c r="Q29" i="1"/>
  <c r="Q29" i="17" s="1"/>
  <c r="R29" i="1"/>
  <c r="R29" i="17" s="1"/>
  <c r="S29" i="1"/>
  <c r="S29" i="17" s="1"/>
  <c r="N30" i="1"/>
  <c r="O30" i="1"/>
  <c r="O30" i="17" s="1"/>
  <c r="P30" i="1"/>
  <c r="P30" i="17" s="1"/>
  <c r="Q30" i="1"/>
  <c r="Q30" i="17" s="1"/>
  <c r="R30" i="1"/>
  <c r="R30" i="17" s="1"/>
  <c r="S30" i="1"/>
  <c r="S30" i="17" s="1"/>
  <c r="N31" i="1"/>
  <c r="O31" i="1"/>
  <c r="O31" i="17" s="1"/>
  <c r="P31" i="1"/>
  <c r="P31" i="17" s="1"/>
  <c r="Q31" i="1"/>
  <c r="Q31" i="17" s="1"/>
  <c r="R31" i="1"/>
  <c r="R31" i="17" s="1"/>
  <c r="S31" i="1"/>
  <c r="S31" i="17" s="1"/>
  <c r="N32" i="1"/>
  <c r="O32" i="1"/>
  <c r="O32" i="17" s="1"/>
  <c r="P32" i="1"/>
  <c r="P32" i="17" s="1"/>
  <c r="Q32" i="1"/>
  <c r="Q32" i="17" s="1"/>
  <c r="R32" i="1"/>
  <c r="R32" i="17" s="1"/>
  <c r="S32" i="1"/>
  <c r="S32" i="17" s="1"/>
  <c r="N33" i="1"/>
  <c r="O33" i="1"/>
  <c r="O33" i="17" s="1"/>
  <c r="P33" i="1"/>
  <c r="P33" i="17" s="1"/>
  <c r="Q33" i="1"/>
  <c r="Q33" i="17" s="1"/>
  <c r="R33" i="1"/>
  <c r="R33" i="17" s="1"/>
  <c r="S33" i="1"/>
  <c r="S33" i="17" s="1"/>
  <c r="N34" i="1"/>
  <c r="N34" i="17" s="1"/>
  <c r="O34" i="1"/>
  <c r="O34" i="17" s="1"/>
  <c r="P34" i="1"/>
  <c r="P34" i="17" s="1"/>
  <c r="Q34" i="1"/>
  <c r="Q34" i="17" s="1"/>
  <c r="R34" i="1"/>
  <c r="R34" i="17" s="1"/>
  <c r="S34" i="1"/>
  <c r="S34" i="17" s="1"/>
  <c r="N35" i="1"/>
  <c r="O35" i="1"/>
  <c r="O35" i="17" s="1"/>
  <c r="P35" i="1"/>
  <c r="P35" i="17" s="1"/>
  <c r="Q35" i="1"/>
  <c r="Q35" i="17" s="1"/>
  <c r="R35" i="1"/>
  <c r="R35" i="17" s="1"/>
  <c r="S35" i="1"/>
  <c r="S35" i="17" s="1"/>
  <c r="N36" i="1"/>
  <c r="O36" i="1"/>
  <c r="O36" i="17" s="1"/>
  <c r="P36" i="1"/>
  <c r="P36" i="17" s="1"/>
  <c r="Q36" i="1"/>
  <c r="Q36" i="17" s="1"/>
  <c r="R36" i="1"/>
  <c r="R36" i="17" s="1"/>
  <c r="S36" i="1"/>
  <c r="S36" i="17" s="1"/>
  <c r="N37" i="1"/>
  <c r="O37" i="1"/>
  <c r="O37" i="17" s="1"/>
  <c r="P37" i="1"/>
  <c r="P37" i="17" s="1"/>
  <c r="Q37" i="1"/>
  <c r="Q37" i="17" s="1"/>
  <c r="R37" i="1"/>
  <c r="R37" i="17" s="1"/>
  <c r="S37" i="1"/>
  <c r="S37" i="17" s="1"/>
  <c r="N38" i="1"/>
  <c r="O38" i="1"/>
  <c r="O38" i="17" s="1"/>
  <c r="P38" i="1"/>
  <c r="P38" i="17" s="1"/>
  <c r="Q38" i="1"/>
  <c r="Q38" i="17" s="1"/>
  <c r="R38" i="1"/>
  <c r="R38" i="17" s="1"/>
  <c r="S38" i="1"/>
  <c r="S38" i="17" s="1"/>
  <c r="N39" i="1"/>
  <c r="O39" i="1"/>
  <c r="O39" i="17" s="1"/>
  <c r="P39" i="1"/>
  <c r="P39" i="17" s="1"/>
  <c r="Q39" i="1"/>
  <c r="Q39" i="17" s="1"/>
  <c r="R39" i="1"/>
  <c r="R39" i="17" s="1"/>
  <c r="S39" i="1"/>
  <c r="S39" i="17" s="1"/>
  <c r="N40" i="1"/>
  <c r="O40" i="1"/>
  <c r="O40" i="17" s="1"/>
  <c r="P40" i="1"/>
  <c r="P40" i="17" s="1"/>
  <c r="Q40" i="1"/>
  <c r="Q40" i="17" s="1"/>
  <c r="R40" i="1"/>
  <c r="R40" i="17" s="1"/>
  <c r="S40" i="1"/>
  <c r="S40" i="17" s="1"/>
  <c r="N41" i="1"/>
  <c r="O41" i="1"/>
  <c r="O41" i="17" s="1"/>
  <c r="P41" i="1"/>
  <c r="P41" i="17" s="1"/>
  <c r="Q41" i="1"/>
  <c r="Q41" i="17" s="1"/>
  <c r="R41" i="1"/>
  <c r="R41" i="17" s="1"/>
  <c r="S41" i="1"/>
  <c r="S41" i="17" s="1"/>
  <c r="N42" i="1"/>
  <c r="O42" i="1"/>
  <c r="O42" i="17" s="1"/>
  <c r="P42" i="1"/>
  <c r="P42" i="17" s="1"/>
  <c r="Q42" i="1"/>
  <c r="Q42" i="17" s="1"/>
  <c r="R42" i="1"/>
  <c r="R42" i="17" s="1"/>
  <c r="S42" i="1"/>
  <c r="S42" i="17" s="1"/>
  <c r="N43" i="1"/>
  <c r="N43" i="17" s="1"/>
  <c r="O43" i="1"/>
  <c r="O43" i="17" s="1"/>
  <c r="P43" i="1"/>
  <c r="P43" i="17" s="1"/>
  <c r="Q43" i="1"/>
  <c r="Q43" i="17" s="1"/>
  <c r="R43" i="1"/>
  <c r="R43" i="17" s="1"/>
  <c r="S43" i="1"/>
  <c r="S43" i="17" s="1"/>
  <c r="N44" i="1"/>
  <c r="O44" i="1"/>
  <c r="O44" i="17" s="1"/>
  <c r="P44" i="1"/>
  <c r="P44" i="17" s="1"/>
  <c r="Q44" i="1"/>
  <c r="Q44" i="17" s="1"/>
  <c r="R44" i="1"/>
  <c r="R44" i="17" s="1"/>
  <c r="S44" i="1"/>
  <c r="S44" i="17" s="1"/>
  <c r="N45" i="1"/>
  <c r="O45" i="1"/>
  <c r="O45" i="17" s="1"/>
  <c r="P45" i="1"/>
  <c r="P45" i="17" s="1"/>
  <c r="Q45" i="1"/>
  <c r="Q45" i="17" s="1"/>
  <c r="R45" i="1"/>
  <c r="R45" i="17" s="1"/>
  <c r="S45" i="1"/>
  <c r="S45" i="17" s="1"/>
  <c r="N46" i="1"/>
  <c r="O46" i="1"/>
  <c r="O46" i="17" s="1"/>
  <c r="P46" i="1"/>
  <c r="P46" i="17" s="1"/>
  <c r="Q46" i="1"/>
  <c r="Q46" i="17" s="1"/>
  <c r="R46" i="1"/>
  <c r="R46" i="17" s="1"/>
  <c r="S46" i="1"/>
  <c r="S46" i="17" s="1"/>
  <c r="N47" i="1"/>
  <c r="O47" i="1"/>
  <c r="O47" i="17" s="1"/>
  <c r="P47" i="1"/>
  <c r="P47" i="17" s="1"/>
  <c r="Q47" i="1"/>
  <c r="Q47" i="17" s="1"/>
  <c r="R47" i="1"/>
  <c r="R47" i="17" s="1"/>
  <c r="S47" i="1"/>
  <c r="S47" i="17" s="1"/>
  <c r="N48" i="1"/>
  <c r="O48" i="1"/>
  <c r="O48" i="17" s="1"/>
  <c r="P48" i="1"/>
  <c r="P48" i="17" s="1"/>
  <c r="Q48" i="1"/>
  <c r="Q48" i="17" s="1"/>
  <c r="R48" i="1"/>
  <c r="R48" i="17" s="1"/>
  <c r="S48" i="1"/>
  <c r="S48" i="17" s="1"/>
  <c r="N49" i="1"/>
  <c r="O49" i="1"/>
  <c r="O49" i="17" s="1"/>
  <c r="P49" i="1"/>
  <c r="P49" i="17" s="1"/>
  <c r="Q49" i="1"/>
  <c r="Q49" i="17" s="1"/>
  <c r="R49" i="1"/>
  <c r="R49" i="17" s="1"/>
  <c r="S49" i="1"/>
  <c r="S49" i="17" s="1"/>
  <c r="N50" i="1"/>
  <c r="O50" i="1"/>
  <c r="O50" i="17" s="1"/>
  <c r="P50" i="1"/>
  <c r="P50" i="17" s="1"/>
  <c r="Q50" i="1"/>
  <c r="Q50" i="17" s="1"/>
  <c r="R50" i="1"/>
  <c r="R50" i="17" s="1"/>
  <c r="S50" i="1"/>
  <c r="S50" i="17" s="1"/>
  <c r="N51" i="1"/>
  <c r="N51" i="17" s="1"/>
  <c r="O51" i="1"/>
  <c r="O51" i="17" s="1"/>
  <c r="P51" i="1"/>
  <c r="P51" i="17" s="1"/>
  <c r="Q51" i="1"/>
  <c r="Q51" i="17" s="1"/>
  <c r="R51" i="1"/>
  <c r="R51" i="17" s="1"/>
  <c r="S51" i="1"/>
  <c r="S51" i="17" s="1"/>
  <c r="N52" i="1"/>
  <c r="O52" i="1"/>
  <c r="O52" i="17" s="1"/>
  <c r="P52" i="1"/>
  <c r="P52" i="17" s="1"/>
  <c r="Q52" i="1"/>
  <c r="Q52" i="17" s="1"/>
  <c r="R52" i="1"/>
  <c r="R52" i="17" s="1"/>
  <c r="S52" i="1"/>
  <c r="S52" i="17" s="1"/>
  <c r="N53" i="1"/>
  <c r="O53" i="1"/>
  <c r="O53" i="17" s="1"/>
  <c r="P53" i="1"/>
  <c r="P53" i="17" s="1"/>
  <c r="Q53" i="1"/>
  <c r="Q53" i="17" s="1"/>
  <c r="R53" i="1"/>
  <c r="R53" i="17" s="1"/>
  <c r="S53" i="1"/>
  <c r="S53" i="17" s="1"/>
  <c r="N54" i="1"/>
  <c r="O54" i="1"/>
  <c r="O54" i="17" s="1"/>
  <c r="P54" i="1"/>
  <c r="P54" i="17" s="1"/>
  <c r="Q54" i="1"/>
  <c r="Q54" i="17" s="1"/>
  <c r="R54" i="1"/>
  <c r="R54" i="17" s="1"/>
  <c r="S54" i="1"/>
  <c r="S54" i="17" s="1"/>
  <c r="N55" i="1"/>
  <c r="O55" i="1"/>
  <c r="O55" i="17" s="1"/>
  <c r="P55" i="1"/>
  <c r="P55" i="17" s="1"/>
  <c r="Q55" i="1"/>
  <c r="Q55" i="17" s="1"/>
  <c r="R55" i="1"/>
  <c r="R55" i="17" s="1"/>
  <c r="S55" i="1"/>
  <c r="S55" i="17" s="1"/>
  <c r="N56" i="1"/>
  <c r="O56" i="1"/>
  <c r="O56" i="17" s="1"/>
  <c r="P56" i="1"/>
  <c r="P56" i="17" s="1"/>
  <c r="Q56" i="1"/>
  <c r="Q56" i="17" s="1"/>
  <c r="R56" i="1"/>
  <c r="R56" i="17" s="1"/>
  <c r="S56" i="1"/>
  <c r="S56" i="17" s="1"/>
  <c r="N57" i="1"/>
  <c r="O57" i="1"/>
  <c r="O57" i="17" s="1"/>
  <c r="P57" i="1"/>
  <c r="P57" i="17" s="1"/>
  <c r="Q57" i="1"/>
  <c r="Q57" i="17" s="1"/>
  <c r="R57" i="1"/>
  <c r="R57" i="17" s="1"/>
  <c r="S57" i="1"/>
  <c r="S57" i="17" s="1"/>
  <c r="N58" i="1"/>
  <c r="O58" i="1"/>
  <c r="O58" i="17" s="1"/>
  <c r="P58" i="1"/>
  <c r="P58" i="17" s="1"/>
  <c r="Q58" i="1"/>
  <c r="Q58" i="17" s="1"/>
  <c r="R58" i="1"/>
  <c r="R58" i="17" s="1"/>
  <c r="S58" i="1"/>
  <c r="S58" i="17" s="1"/>
  <c r="N59" i="1"/>
  <c r="O59" i="1"/>
  <c r="O59" i="17" s="1"/>
  <c r="P59" i="1"/>
  <c r="P59" i="17" s="1"/>
  <c r="Q59" i="1"/>
  <c r="Q59" i="17" s="1"/>
  <c r="R59" i="1"/>
  <c r="R59" i="17" s="1"/>
  <c r="S59" i="1"/>
  <c r="S59" i="17" s="1"/>
  <c r="N60" i="1"/>
  <c r="O60" i="1"/>
  <c r="O60" i="17" s="1"/>
  <c r="P60" i="1"/>
  <c r="P60" i="17" s="1"/>
  <c r="Q60" i="1"/>
  <c r="Q60" i="17" s="1"/>
  <c r="R60" i="1"/>
  <c r="R60" i="17" s="1"/>
  <c r="S60" i="1"/>
  <c r="S60" i="17" s="1"/>
  <c r="N61" i="1"/>
  <c r="O61" i="1"/>
  <c r="O61" i="17" s="1"/>
  <c r="P61" i="1"/>
  <c r="P61" i="17" s="1"/>
  <c r="Q61" i="1"/>
  <c r="Q61" i="17" s="1"/>
  <c r="R61" i="1"/>
  <c r="R61" i="17" s="1"/>
  <c r="S61" i="1"/>
  <c r="S61" i="17" s="1"/>
  <c r="N62" i="1"/>
  <c r="O62" i="1"/>
  <c r="O62" i="17" s="1"/>
  <c r="P62" i="1"/>
  <c r="P62" i="17" s="1"/>
  <c r="Q62" i="1"/>
  <c r="Q62" i="17" s="1"/>
  <c r="R62" i="1"/>
  <c r="R62" i="17" s="1"/>
  <c r="S62" i="1"/>
  <c r="S62" i="17" s="1"/>
  <c r="N63" i="1"/>
  <c r="O63" i="1"/>
  <c r="O63" i="17" s="1"/>
  <c r="P63" i="1"/>
  <c r="P63" i="17" s="1"/>
  <c r="Q63" i="1"/>
  <c r="Q63" i="17" s="1"/>
  <c r="R63" i="1"/>
  <c r="R63" i="17" s="1"/>
  <c r="S63" i="1"/>
  <c r="S63" i="17" s="1"/>
  <c r="N64" i="1"/>
  <c r="O64" i="1"/>
  <c r="O64" i="17" s="1"/>
  <c r="P64" i="1"/>
  <c r="P64" i="17" s="1"/>
  <c r="Q64" i="1"/>
  <c r="Q64" i="17" s="1"/>
  <c r="R64" i="1"/>
  <c r="R64" i="17" s="1"/>
  <c r="S64" i="1"/>
  <c r="S64" i="17" s="1"/>
  <c r="N65" i="1"/>
  <c r="O65" i="1"/>
  <c r="O65" i="17" s="1"/>
  <c r="P65" i="1"/>
  <c r="P65" i="17" s="1"/>
  <c r="Q65" i="1"/>
  <c r="Q65" i="17" s="1"/>
  <c r="R65" i="1"/>
  <c r="R65" i="17" s="1"/>
  <c r="S65" i="1"/>
  <c r="S65" i="17" s="1"/>
  <c r="N66" i="1"/>
  <c r="O66" i="1"/>
  <c r="O66" i="17" s="1"/>
  <c r="P66" i="1"/>
  <c r="P66" i="17" s="1"/>
  <c r="Q66" i="1"/>
  <c r="Q66" i="17" s="1"/>
  <c r="R66" i="1"/>
  <c r="R66" i="17" s="1"/>
  <c r="S66" i="1"/>
  <c r="S66" i="17" s="1"/>
  <c r="N67" i="1"/>
  <c r="O67" i="1"/>
  <c r="O67" i="17" s="1"/>
  <c r="P67" i="1"/>
  <c r="P67" i="17" s="1"/>
  <c r="Q67" i="1"/>
  <c r="Q67" i="17" s="1"/>
  <c r="R67" i="1"/>
  <c r="R67" i="17" s="1"/>
  <c r="S67" i="1"/>
  <c r="S67" i="17" s="1"/>
  <c r="N68" i="1"/>
  <c r="O68" i="1"/>
  <c r="O68" i="17" s="1"/>
  <c r="P68" i="1"/>
  <c r="P68" i="17" s="1"/>
  <c r="Q68" i="1"/>
  <c r="Q68" i="17" s="1"/>
  <c r="R68" i="1"/>
  <c r="R68" i="17" s="1"/>
  <c r="S68" i="1"/>
  <c r="S68" i="17" s="1"/>
  <c r="N69" i="1"/>
  <c r="O69" i="1"/>
  <c r="O69" i="17" s="1"/>
  <c r="P69" i="1"/>
  <c r="P69" i="17" s="1"/>
  <c r="Q69" i="1"/>
  <c r="Q69" i="17" s="1"/>
  <c r="R69" i="1"/>
  <c r="R69" i="17" s="1"/>
  <c r="S69" i="1"/>
  <c r="S69" i="17" s="1"/>
  <c r="N70" i="1"/>
  <c r="O70" i="1"/>
  <c r="O70" i="17" s="1"/>
  <c r="P70" i="1"/>
  <c r="P70" i="17" s="1"/>
  <c r="Q70" i="1"/>
  <c r="Q70" i="17" s="1"/>
  <c r="R70" i="1"/>
  <c r="R70" i="17" s="1"/>
  <c r="S70" i="1"/>
  <c r="S70" i="17" s="1"/>
  <c r="N71" i="1"/>
  <c r="O71" i="1"/>
  <c r="O71" i="17" s="1"/>
  <c r="P71" i="1"/>
  <c r="P71" i="17" s="1"/>
  <c r="Q71" i="1"/>
  <c r="Q71" i="17" s="1"/>
  <c r="R71" i="1"/>
  <c r="R71" i="17" s="1"/>
  <c r="S71" i="1"/>
  <c r="S71" i="17" s="1"/>
  <c r="N72" i="1"/>
  <c r="O72" i="1"/>
  <c r="O72" i="17" s="1"/>
  <c r="P72" i="1"/>
  <c r="P72" i="17" s="1"/>
  <c r="Q72" i="1"/>
  <c r="Q72" i="17" s="1"/>
  <c r="R72" i="1"/>
  <c r="R72" i="17" s="1"/>
  <c r="S72" i="1"/>
  <c r="S72" i="17" s="1"/>
  <c r="N73" i="1"/>
  <c r="O73" i="1"/>
  <c r="O73" i="17" s="1"/>
  <c r="P73" i="1"/>
  <c r="P73" i="17" s="1"/>
  <c r="Q73" i="1"/>
  <c r="Q73" i="17" s="1"/>
  <c r="R73" i="1"/>
  <c r="R73" i="17" s="1"/>
  <c r="S73" i="1"/>
  <c r="S73" i="17" s="1"/>
  <c r="N74" i="1"/>
  <c r="O74" i="1"/>
  <c r="O74" i="17" s="1"/>
  <c r="P74" i="1"/>
  <c r="P74" i="17" s="1"/>
  <c r="Q74" i="1"/>
  <c r="Q74" i="17" s="1"/>
  <c r="R74" i="1"/>
  <c r="R74" i="17" s="1"/>
  <c r="S74" i="1"/>
  <c r="S74" i="17" s="1"/>
  <c r="N75" i="1"/>
  <c r="O75" i="1"/>
  <c r="O75" i="17" s="1"/>
  <c r="P75" i="1"/>
  <c r="P75" i="17" s="1"/>
  <c r="Q75" i="1"/>
  <c r="Q75" i="17" s="1"/>
  <c r="R75" i="1"/>
  <c r="R75" i="17" s="1"/>
  <c r="S75" i="1"/>
  <c r="S75" i="17" s="1"/>
  <c r="N76" i="1"/>
  <c r="O76" i="1"/>
  <c r="O76" i="17" s="1"/>
  <c r="P76" i="1"/>
  <c r="P76" i="17" s="1"/>
  <c r="Q76" i="1"/>
  <c r="Q76" i="17" s="1"/>
  <c r="R76" i="1"/>
  <c r="R76" i="17" s="1"/>
  <c r="S76" i="1"/>
  <c r="S76" i="17" s="1"/>
  <c r="N77" i="1"/>
  <c r="O77" i="1"/>
  <c r="O77" i="17" s="1"/>
  <c r="P77" i="1"/>
  <c r="P77" i="17" s="1"/>
  <c r="Q77" i="1"/>
  <c r="Q77" i="17" s="1"/>
  <c r="R77" i="1"/>
  <c r="R77" i="17" s="1"/>
  <c r="S77" i="1"/>
  <c r="S77" i="17" s="1"/>
  <c r="N78" i="1"/>
  <c r="O78" i="1"/>
  <c r="O78" i="17" s="1"/>
  <c r="P78" i="1"/>
  <c r="P78" i="17" s="1"/>
  <c r="Q78" i="1"/>
  <c r="Q78" i="17" s="1"/>
  <c r="R78" i="1"/>
  <c r="R78" i="17" s="1"/>
  <c r="S78" i="1"/>
  <c r="S78" i="17" s="1"/>
  <c r="N79" i="1"/>
  <c r="O79" i="1"/>
  <c r="O79" i="17" s="1"/>
  <c r="P79" i="1"/>
  <c r="P79" i="17" s="1"/>
  <c r="Q79" i="1"/>
  <c r="Q79" i="17" s="1"/>
  <c r="R79" i="1"/>
  <c r="R79" i="17" s="1"/>
  <c r="S79" i="1"/>
  <c r="S79" i="17" s="1"/>
  <c r="N80" i="1"/>
  <c r="O80" i="1"/>
  <c r="O80" i="17" s="1"/>
  <c r="P80" i="1"/>
  <c r="P80" i="17" s="1"/>
  <c r="Q80" i="1"/>
  <c r="Q80" i="17" s="1"/>
  <c r="R80" i="1"/>
  <c r="R80" i="17" s="1"/>
  <c r="S80" i="1"/>
  <c r="S80" i="17" s="1"/>
  <c r="N81" i="1"/>
  <c r="O81" i="1"/>
  <c r="O81" i="17" s="1"/>
  <c r="P81" i="1"/>
  <c r="P81" i="17" s="1"/>
  <c r="Q81" i="1"/>
  <c r="Q81" i="17" s="1"/>
  <c r="R81" i="1"/>
  <c r="R81" i="17" s="1"/>
  <c r="S81" i="1"/>
  <c r="S81" i="17" s="1"/>
  <c r="N82" i="1"/>
  <c r="O82" i="1"/>
  <c r="O82" i="17" s="1"/>
  <c r="P82" i="1"/>
  <c r="P82" i="17" s="1"/>
  <c r="Q82" i="1"/>
  <c r="Q82" i="17" s="1"/>
  <c r="R82" i="1"/>
  <c r="R82" i="17" s="1"/>
  <c r="S82" i="1"/>
  <c r="S82" i="17" s="1"/>
  <c r="N83" i="1"/>
  <c r="O83" i="1"/>
  <c r="O83" i="17" s="1"/>
  <c r="P83" i="1"/>
  <c r="P83" i="17" s="1"/>
  <c r="Q83" i="1"/>
  <c r="Q83" i="17" s="1"/>
  <c r="R83" i="1"/>
  <c r="R83" i="17" s="1"/>
  <c r="S83" i="1"/>
  <c r="S83" i="17" s="1"/>
  <c r="N84" i="1"/>
  <c r="O84" i="1"/>
  <c r="O84" i="17" s="1"/>
  <c r="P84" i="1"/>
  <c r="P84" i="17" s="1"/>
  <c r="Q84" i="1"/>
  <c r="Q84" i="17" s="1"/>
  <c r="R84" i="1"/>
  <c r="R84" i="17" s="1"/>
  <c r="S84" i="1"/>
  <c r="S84" i="17" s="1"/>
  <c r="N85" i="1"/>
  <c r="O85" i="1"/>
  <c r="O85" i="17" s="1"/>
  <c r="P85" i="1"/>
  <c r="P85" i="17" s="1"/>
  <c r="Q85" i="1"/>
  <c r="Q85" i="17" s="1"/>
  <c r="R85" i="1"/>
  <c r="R85" i="17" s="1"/>
  <c r="S85" i="1"/>
  <c r="S85" i="17" s="1"/>
  <c r="N86" i="1"/>
  <c r="O86" i="1"/>
  <c r="O86" i="17" s="1"/>
  <c r="P86" i="1"/>
  <c r="P86" i="17" s="1"/>
  <c r="Q86" i="1"/>
  <c r="Q86" i="17" s="1"/>
  <c r="R86" i="1"/>
  <c r="R86" i="17" s="1"/>
  <c r="S86" i="1"/>
  <c r="S86" i="17" s="1"/>
  <c r="N87" i="1"/>
  <c r="O87" i="1"/>
  <c r="O87" i="17" s="1"/>
  <c r="P87" i="1"/>
  <c r="P87" i="17" s="1"/>
  <c r="Q87" i="1"/>
  <c r="Q87" i="17" s="1"/>
  <c r="R87" i="1"/>
  <c r="R87" i="17" s="1"/>
  <c r="S87" i="1"/>
  <c r="S87" i="17" s="1"/>
  <c r="N88" i="1"/>
  <c r="O88" i="1"/>
  <c r="O88" i="17" s="1"/>
  <c r="P88" i="1"/>
  <c r="P88" i="17" s="1"/>
  <c r="Q88" i="1"/>
  <c r="Q88" i="17" s="1"/>
  <c r="R88" i="1"/>
  <c r="R88" i="17" s="1"/>
  <c r="S88" i="1"/>
  <c r="S88" i="17" s="1"/>
  <c r="N89" i="1"/>
  <c r="O89" i="1"/>
  <c r="O89" i="17" s="1"/>
  <c r="P89" i="1"/>
  <c r="P89" i="17" s="1"/>
  <c r="Q89" i="1"/>
  <c r="Q89" i="17" s="1"/>
  <c r="R89" i="1"/>
  <c r="R89" i="17" s="1"/>
  <c r="S89" i="1"/>
  <c r="S89" i="17" s="1"/>
  <c r="N90" i="1"/>
  <c r="O90" i="1"/>
  <c r="O90" i="17" s="1"/>
  <c r="P90" i="1"/>
  <c r="P90" i="17" s="1"/>
  <c r="Q90" i="1"/>
  <c r="Q90" i="17" s="1"/>
  <c r="R90" i="1"/>
  <c r="R90" i="17" s="1"/>
  <c r="S90" i="1"/>
  <c r="S90" i="17" s="1"/>
  <c r="N91" i="1"/>
  <c r="O91" i="1"/>
  <c r="O91" i="17" s="1"/>
  <c r="P91" i="1"/>
  <c r="P91" i="17" s="1"/>
  <c r="Q91" i="1"/>
  <c r="Q91" i="17" s="1"/>
  <c r="R91" i="1"/>
  <c r="R91" i="17" s="1"/>
  <c r="S91" i="1"/>
  <c r="S91" i="17" s="1"/>
  <c r="N92" i="1"/>
  <c r="O92" i="1"/>
  <c r="O92" i="17" s="1"/>
  <c r="P92" i="1"/>
  <c r="P92" i="17" s="1"/>
  <c r="Q92" i="1"/>
  <c r="Q92" i="17" s="1"/>
  <c r="R92" i="1"/>
  <c r="R92" i="17" s="1"/>
  <c r="S92" i="1"/>
  <c r="S92" i="17" s="1"/>
  <c r="N93" i="1"/>
  <c r="O93" i="1"/>
  <c r="O93" i="17" s="1"/>
  <c r="P93" i="1"/>
  <c r="P93" i="17" s="1"/>
  <c r="Q93" i="1"/>
  <c r="Q93" i="17" s="1"/>
  <c r="R93" i="1"/>
  <c r="R93" i="17" s="1"/>
  <c r="S93" i="1"/>
  <c r="S93" i="17" s="1"/>
  <c r="N94" i="1"/>
  <c r="O94" i="1"/>
  <c r="O94" i="17" s="1"/>
  <c r="P94" i="1"/>
  <c r="P94" i="17" s="1"/>
  <c r="Q94" i="1"/>
  <c r="Q94" i="17" s="1"/>
  <c r="R94" i="1"/>
  <c r="R94" i="17" s="1"/>
  <c r="S94" i="1"/>
  <c r="S94" i="17" s="1"/>
  <c r="N95" i="1"/>
  <c r="O95" i="1"/>
  <c r="O95" i="17" s="1"/>
  <c r="P95" i="1"/>
  <c r="P95" i="17" s="1"/>
  <c r="Q95" i="1"/>
  <c r="Q95" i="17" s="1"/>
  <c r="R95" i="1"/>
  <c r="R95" i="17" s="1"/>
  <c r="S95" i="1"/>
  <c r="S95" i="17" s="1"/>
  <c r="N96" i="1"/>
  <c r="O96" i="1"/>
  <c r="O96" i="17" s="1"/>
  <c r="P96" i="1"/>
  <c r="P96" i="17" s="1"/>
  <c r="Q96" i="1"/>
  <c r="Q96" i="17" s="1"/>
  <c r="R96" i="1"/>
  <c r="R96" i="17" s="1"/>
  <c r="S96" i="1"/>
  <c r="S96" i="17" s="1"/>
  <c r="N97" i="1"/>
  <c r="O97" i="1"/>
  <c r="O97" i="17" s="1"/>
  <c r="P97" i="1"/>
  <c r="P97" i="17" s="1"/>
  <c r="Q97" i="1"/>
  <c r="Q97" i="17" s="1"/>
  <c r="R97" i="1"/>
  <c r="R97" i="17" s="1"/>
  <c r="S97" i="1"/>
  <c r="S97" i="17" s="1"/>
  <c r="N98" i="1"/>
  <c r="O98" i="1"/>
  <c r="O98" i="17" s="1"/>
  <c r="P98" i="1"/>
  <c r="P98" i="17" s="1"/>
  <c r="Q98" i="1"/>
  <c r="Q98" i="17" s="1"/>
  <c r="R98" i="1"/>
  <c r="R98" i="17" s="1"/>
  <c r="S98" i="1"/>
  <c r="S98" i="17" s="1"/>
  <c r="N99" i="1"/>
  <c r="O99" i="1"/>
  <c r="O99" i="17" s="1"/>
  <c r="P99" i="1"/>
  <c r="P99" i="17" s="1"/>
  <c r="Q99" i="1"/>
  <c r="Q99" i="17" s="1"/>
  <c r="R99" i="1"/>
  <c r="R99" i="17" s="1"/>
  <c r="S99" i="1"/>
  <c r="S99" i="17" s="1"/>
  <c r="N100" i="1"/>
  <c r="O100" i="1"/>
  <c r="O100" i="17" s="1"/>
  <c r="P100" i="1"/>
  <c r="P100" i="17" s="1"/>
  <c r="Q100" i="1"/>
  <c r="Q100" i="17" s="1"/>
  <c r="R100" i="1"/>
  <c r="R100" i="17" s="1"/>
  <c r="S100" i="1"/>
  <c r="S100" i="17" s="1"/>
  <c r="N101" i="1"/>
  <c r="O101" i="1"/>
  <c r="O101" i="17" s="1"/>
  <c r="P101" i="1"/>
  <c r="P101" i="17" s="1"/>
  <c r="Q101" i="1"/>
  <c r="Q101" i="17" s="1"/>
  <c r="R101" i="1"/>
  <c r="R101" i="17" s="1"/>
  <c r="S101" i="1"/>
  <c r="S101" i="17" s="1"/>
  <c r="N102" i="1"/>
  <c r="O102" i="1"/>
  <c r="O102" i="17" s="1"/>
  <c r="P102" i="1"/>
  <c r="P102" i="17" s="1"/>
  <c r="Q102" i="1"/>
  <c r="Q102" i="17" s="1"/>
  <c r="R102" i="1"/>
  <c r="R102" i="17" s="1"/>
  <c r="S102" i="1"/>
  <c r="S102" i="17" s="1"/>
  <c r="N103" i="1"/>
  <c r="O103" i="1"/>
  <c r="O103" i="17" s="1"/>
  <c r="P103" i="1"/>
  <c r="P103" i="17" s="1"/>
  <c r="Q103" i="1"/>
  <c r="Q103" i="17" s="1"/>
  <c r="R103" i="1"/>
  <c r="R103" i="17" s="1"/>
  <c r="S103" i="1"/>
  <c r="S103" i="17" s="1"/>
  <c r="N104" i="1"/>
  <c r="O104" i="1"/>
  <c r="O104" i="17" s="1"/>
  <c r="P104" i="1"/>
  <c r="P104" i="17" s="1"/>
  <c r="Q104" i="1"/>
  <c r="Q104" i="17" s="1"/>
  <c r="R104" i="1"/>
  <c r="R104" i="17" s="1"/>
  <c r="S104" i="1"/>
  <c r="S104" i="17" s="1"/>
  <c r="N105" i="1"/>
  <c r="O105" i="1"/>
  <c r="O105" i="17" s="1"/>
  <c r="P105" i="1"/>
  <c r="P105" i="17" s="1"/>
  <c r="Q105" i="1"/>
  <c r="Q105" i="17" s="1"/>
  <c r="R105" i="1"/>
  <c r="R105" i="17" s="1"/>
  <c r="S105" i="1"/>
  <c r="S105" i="17" s="1"/>
  <c r="N106" i="1"/>
  <c r="O106" i="1"/>
  <c r="O106" i="17" s="1"/>
  <c r="P106" i="1"/>
  <c r="P106" i="17" s="1"/>
  <c r="Q106" i="1"/>
  <c r="Q106" i="17" s="1"/>
  <c r="R106" i="1"/>
  <c r="R106" i="17" s="1"/>
  <c r="S106" i="1"/>
  <c r="S106" i="17" s="1"/>
  <c r="N107" i="1"/>
  <c r="O107" i="1"/>
  <c r="O107" i="17" s="1"/>
  <c r="P107" i="1"/>
  <c r="P107" i="17" s="1"/>
  <c r="Q107" i="1"/>
  <c r="Q107" i="17" s="1"/>
  <c r="R107" i="1"/>
  <c r="R107" i="17" s="1"/>
  <c r="S107" i="1"/>
  <c r="S107" i="17" s="1"/>
  <c r="N108" i="1"/>
  <c r="O108" i="1"/>
  <c r="O108" i="17" s="1"/>
  <c r="P108" i="1"/>
  <c r="P108" i="17" s="1"/>
  <c r="Q108" i="1"/>
  <c r="Q108" i="17" s="1"/>
  <c r="R108" i="1"/>
  <c r="R108" i="17" s="1"/>
  <c r="S108" i="1"/>
  <c r="S108" i="17" s="1"/>
  <c r="N109" i="1"/>
  <c r="O109" i="1"/>
  <c r="O109" i="17" s="1"/>
  <c r="P109" i="1"/>
  <c r="P109" i="17" s="1"/>
  <c r="Q109" i="1"/>
  <c r="Q109" i="17" s="1"/>
  <c r="R109" i="1"/>
  <c r="R109" i="17" s="1"/>
  <c r="S109" i="1"/>
  <c r="S109" i="17" s="1"/>
  <c r="N110" i="1"/>
  <c r="O110" i="1"/>
  <c r="O110" i="17" s="1"/>
  <c r="P110" i="1"/>
  <c r="P110" i="17" s="1"/>
  <c r="Q110" i="1"/>
  <c r="Q110" i="17" s="1"/>
  <c r="R110" i="1"/>
  <c r="R110" i="17" s="1"/>
  <c r="S110" i="1"/>
  <c r="S110" i="17" s="1"/>
  <c r="N111" i="1"/>
  <c r="O111" i="1"/>
  <c r="O111" i="17" s="1"/>
  <c r="P111" i="1"/>
  <c r="P111" i="17" s="1"/>
  <c r="Q111" i="1"/>
  <c r="Q111" i="17" s="1"/>
  <c r="R111" i="1"/>
  <c r="R111" i="17" s="1"/>
  <c r="S111" i="1"/>
  <c r="S111" i="17" s="1"/>
  <c r="N112" i="1"/>
  <c r="O112" i="1"/>
  <c r="O112" i="17" s="1"/>
  <c r="P112" i="1"/>
  <c r="P112" i="17" s="1"/>
  <c r="Q112" i="1"/>
  <c r="Q112" i="17" s="1"/>
  <c r="R112" i="1"/>
  <c r="R112" i="17" s="1"/>
  <c r="S112" i="1"/>
  <c r="S112" i="17" s="1"/>
  <c r="N113" i="1"/>
  <c r="O113" i="1"/>
  <c r="O113" i="17" s="1"/>
  <c r="P113" i="1"/>
  <c r="P113" i="17" s="1"/>
  <c r="Q113" i="1"/>
  <c r="Q113" i="17" s="1"/>
  <c r="R113" i="1"/>
  <c r="R113" i="17" s="1"/>
  <c r="S113" i="1"/>
  <c r="S113" i="17" s="1"/>
  <c r="N114" i="1"/>
  <c r="O114" i="1"/>
  <c r="O114" i="17" s="1"/>
  <c r="P114" i="1"/>
  <c r="P114" i="17" s="1"/>
  <c r="Q114" i="1"/>
  <c r="Q114" i="17" s="1"/>
  <c r="R114" i="1"/>
  <c r="R114" i="17" s="1"/>
  <c r="S114" i="1"/>
  <c r="S114" i="17" s="1"/>
  <c r="N115" i="1"/>
  <c r="O115" i="1"/>
  <c r="O115" i="17" s="1"/>
  <c r="P115" i="1"/>
  <c r="P115" i="17" s="1"/>
  <c r="Q115" i="1"/>
  <c r="Q115" i="17" s="1"/>
  <c r="R115" i="1"/>
  <c r="R115" i="17" s="1"/>
  <c r="S115" i="1"/>
  <c r="S115" i="17" s="1"/>
  <c r="N116" i="1"/>
  <c r="O116" i="1"/>
  <c r="O116" i="17" s="1"/>
  <c r="P116" i="1"/>
  <c r="P116" i="17" s="1"/>
  <c r="Q116" i="1"/>
  <c r="Q116" i="17" s="1"/>
  <c r="R116" i="1"/>
  <c r="R116" i="17" s="1"/>
  <c r="S116" i="1"/>
  <c r="S116" i="17" s="1"/>
  <c r="N117" i="1"/>
  <c r="O117" i="1"/>
  <c r="O117" i="17" s="1"/>
  <c r="P117" i="1"/>
  <c r="P117" i="17" s="1"/>
  <c r="Q117" i="1"/>
  <c r="Q117" i="17" s="1"/>
  <c r="R117" i="1"/>
  <c r="R117" i="17" s="1"/>
  <c r="S117" i="1"/>
  <c r="S117" i="17" s="1"/>
  <c r="N118" i="1"/>
  <c r="O118" i="1"/>
  <c r="O118" i="17" s="1"/>
  <c r="P118" i="1"/>
  <c r="P118" i="17" s="1"/>
  <c r="Q118" i="1"/>
  <c r="Q118" i="17" s="1"/>
  <c r="R118" i="1"/>
  <c r="R118" i="17" s="1"/>
  <c r="S118" i="1"/>
  <c r="S118" i="17" s="1"/>
  <c r="N119" i="1"/>
  <c r="O119" i="1"/>
  <c r="O119" i="17" s="1"/>
  <c r="P119" i="1"/>
  <c r="P119" i="17" s="1"/>
  <c r="Q119" i="1"/>
  <c r="Q119" i="17" s="1"/>
  <c r="R119" i="1"/>
  <c r="R119" i="17" s="1"/>
  <c r="S119" i="1"/>
  <c r="S119" i="17" s="1"/>
  <c r="N120" i="1"/>
  <c r="O120" i="1"/>
  <c r="O120" i="17" s="1"/>
  <c r="P120" i="1"/>
  <c r="P120" i="17" s="1"/>
  <c r="Q120" i="1"/>
  <c r="Q120" i="17" s="1"/>
  <c r="R120" i="1"/>
  <c r="R120" i="17" s="1"/>
  <c r="S120" i="1"/>
  <c r="S120" i="17" s="1"/>
  <c r="N121" i="1"/>
  <c r="O121" i="1"/>
  <c r="O121" i="17" s="1"/>
  <c r="P121" i="1"/>
  <c r="P121" i="17" s="1"/>
  <c r="Q121" i="1"/>
  <c r="Q121" i="17" s="1"/>
  <c r="R121" i="1"/>
  <c r="R121" i="17" s="1"/>
  <c r="S121" i="1"/>
  <c r="S121" i="17" s="1"/>
  <c r="N122" i="1"/>
  <c r="O122" i="1"/>
  <c r="O122" i="17" s="1"/>
  <c r="P122" i="1"/>
  <c r="P122" i="17" s="1"/>
  <c r="Q122" i="1"/>
  <c r="Q122" i="17" s="1"/>
  <c r="R122" i="1"/>
  <c r="R122" i="17" s="1"/>
  <c r="S122" i="1"/>
  <c r="S122" i="17" s="1"/>
  <c r="N123" i="1"/>
  <c r="O123" i="1"/>
  <c r="O123" i="17" s="1"/>
  <c r="P123" i="1"/>
  <c r="P123" i="17" s="1"/>
  <c r="Q123" i="1"/>
  <c r="Q123" i="17" s="1"/>
  <c r="R123" i="1"/>
  <c r="R123" i="17" s="1"/>
  <c r="S123" i="1"/>
  <c r="S123" i="17" s="1"/>
  <c r="N124" i="1"/>
  <c r="O124" i="1"/>
  <c r="O124" i="17" s="1"/>
  <c r="P124" i="1"/>
  <c r="P124" i="17" s="1"/>
  <c r="Q124" i="1"/>
  <c r="Q124" i="17" s="1"/>
  <c r="R124" i="1"/>
  <c r="R124" i="17" s="1"/>
  <c r="S124" i="1"/>
  <c r="S124" i="17" s="1"/>
  <c r="N125" i="1"/>
  <c r="O125" i="1"/>
  <c r="O125" i="17" s="1"/>
  <c r="P125" i="1"/>
  <c r="P125" i="17" s="1"/>
  <c r="Q125" i="1"/>
  <c r="Q125" i="17" s="1"/>
  <c r="R125" i="1"/>
  <c r="R125" i="17" s="1"/>
  <c r="S125" i="1"/>
  <c r="S125" i="17" s="1"/>
  <c r="N126" i="1"/>
  <c r="O126" i="1"/>
  <c r="O126" i="17" s="1"/>
  <c r="P126" i="1"/>
  <c r="P126" i="17" s="1"/>
  <c r="Q126" i="1"/>
  <c r="Q126" i="17" s="1"/>
  <c r="R126" i="1"/>
  <c r="R126" i="17" s="1"/>
  <c r="S126" i="1"/>
  <c r="S126" i="17" s="1"/>
  <c r="N127" i="1"/>
  <c r="O127" i="1"/>
  <c r="O127" i="17" s="1"/>
  <c r="P127" i="1"/>
  <c r="P127" i="17" s="1"/>
  <c r="Q127" i="1"/>
  <c r="Q127" i="17" s="1"/>
  <c r="R127" i="1"/>
  <c r="R127" i="17" s="1"/>
  <c r="S127" i="1"/>
  <c r="S127" i="17" s="1"/>
  <c r="N128" i="1"/>
  <c r="O128" i="1"/>
  <c r="O128" i="17" s="1"/>
  <c r="P128" i="1"/>
  <c r="P128" i="17" s="1"/>
  <c r="Q128" i="1"/>
  <c r="Q128" i="17" s="1"/>
  <c r="R128" i="1"/>
  <c r="R128" i="17" s="1"/>
  <c r="S128" i="1"/>
  <c r="S128" i="17" s="1"/>
  <c r="N129" i="1"/>
  <c r="O129" i="1"/>
  <c r="O129" i="17" s="1"/>
  <c r="P129" i="1"/>
  <c r="P129" i="17" s="1"/>
  <c r="Q129" i="1"/>
  <c r="Q129" i="17" s="1"/>
  <c r="R129" i="1"/>
  <c r="R129" i="17" s="1"/>
  <c r="S129" i="1"/>
  <c r="S129" i="17" s="1"/>
  <c r="N130" i="1"/>
  <c r="O130" i="1"/>
  <c r="O130" i="17" s="1"/>
  <c r="P130" i="1"/>
  <c r="P130" i="17" s="1"/>
  <c r="Q130" i="1"/>
  <c r="Q130" i="17" s="1"/>
  <c r="R130" i="1"/>
  <c r="R130" i="17" s="1"/>
  <c r="S130" i="1"/>
  <c r="S130" i="17" s="1"/>
  <c r="N131" i="1"/>
  <c r="O131" i="1"/>
  <c r="O131" i="17" s="1"/>
  <c r="P131" i="1"/>
  <c r="P131" i="17" s="1"/>
  <c r="Q131" i="1"/>
  <c r="Q131" i="17" s="1"/>
  <c r="R131" i="1"/>
  <c r="R131" i="17" s="1"/>
  <c r="S131" i="1"/>
  <c r="S131" i="17" s="1"/>
  <c r="O4" i="1"/>
  <c r="O4" i="17" s="1"/>
  <c r="P4" i="1"/>
  <c r="P4" i="17" s="1"/>
  <c r="Q4" i="1"/>
  <c r="Q4" i="17" s="1"/>
  <c r="R4" i="1"/>
  <c r="R4" i="17" s="1"/>
  <c r="S4" i="1"/>
  <c r="S4" i="17" s="1"/>
  <c r="N4" i="1"/>
  <c r="H5" i="1"/>
  <c r="I5" i="1"/>
  <c r="I5" i="17" s="1"/>
  <c r="J5" i="1"/>
  <c r="J5" i="17" s="1"/>
  <c r="K5" i="1"/>
  <c r="K5" i="17" s="1"/>
  <c r="L5" i="1"/>
  <c r="L5" i="17" s="1"/>
  <c r="M5" i="1"/>
  <c r="M5" i="17" s="1"/>
  <c r="H6" i="1"/>
  <c r="I6" i="1"/>
  <c r="I6" i="17" s="1"/>
  <c r="J6" i="1"/>
  <c r="J6" i="17" s="1"/>
  <c r="K6" i="1"/>
  <c r="K6" i="17" s="1"/>
  <c r="L6" i="1"/>
  <c r="L6" i="17" s="1"/>
  <c r="M6" i="1"/>
  <c r="M6" i="17" s="1"/>
  <c r="H7" i="1"/>
  <c r="I7" i="1"/>
  <c r="I7" i="17" s="1"/>
  <c r="J7" i="1"/>
  <c r="J7" i="17" s="1"/>
  <c r="K7" i="1"/>
  <c r="K7" i="17" s="1"/>
  <c r="L7" i="1"/>
  <c r="L7" i="17" s="1"/>
  <c r="M7" i="1"/>
  <c r="M7" i="17" s="1"/>
  <c r="H8" i="1"/>
  <c r="I8" i="1"/>
  <c r="I8" i="17" s="1"/>
  <c r="J8" i="1"/>
  <c r="J8" i="17" s="1"/>
  <c r="K8" i="1"/>
  <c r="K8" i="17" s="1"/>
  <c r="L8" i="1"/>
  <c r="L8" i="17" s="1"/>
  <c r="M8" i="1"/>
  <c r="M8" i="17" s="1"/>
  <c r="H9" i="1"/>
  <c r="I9" i="1"/>
  <c r="I9" i="17" s="1"/>
  <c r="J9" i="1"/>
  <c r="J9" i="17" s="1"/>
  <c r="K9" i="1"/>
  <c r="K9" i="17" s="1"/>
  <c r="L9" i="1"/>
  <c r="L9" i="17" s="1"/>
  <c r="M9" i="1"/>
  <c r="M9" i="17" s="1"/>
  <c r="H10" i="1"/>
  <c r="I10" i="1"/>
  <c r="I10" i="17" s="1"/>
  <c r="J10" i="1"/>
  <c r="J10" i="17" s="1"/>
  <c r="K10" i="1"/>
  <c r="K10" i="17" s="1"/>
  <c r="L10" i="1"/>
  <c r="L10" i="17" s="1"/>
  <c r="M10" i="1"/>
  <c r="M10" i="17" s="1"/>
  <c r="H11" i="1"/>
  <c r="I11" i="1"/>
  <c r="I11" i="17" s="1"/>
  <c r="J11" i="1"/>
  <c r="J11" i="17" s="1"/>
  <c r="K11" i="1"/>
  <c r="K11" i="17" s="1"/>
  <c r="L11" i="1"/>
  <c r="L11" i="17" s="1"/>
  <c r="M11" i="1"/>
  <c r="M11" i="17" s="1"/>
  <c r="H12" i="1"/>
  <c r="I12" i="1"/>
  <c r="I12" i="17" s="1"/>
  <c r="J12" i="1"/>
  <c r="J12" i="17" s="1"/>
  <c r="K12" i="1"/>
  <c r="K12" i="17" s="1"/>
  <c r="L12" i="1"/>
  <c r="L12" i="17" s="1"/>
  <c r="M12" i="1"/>
  <c r="M12" i="17" s="1"/>
  <c r="H13" i="1"/>
  <c r="I13" i="1"/>
  <c r="I13" i="17" s="1"/>
  <c r="J13" i="1"/>
  <c r="J13" i="17" s="1"/>
  <c r="K13" i="1"/>
  <c r="K13" i="17" s="1"/>
  <c r="L13" i="1"/>
  <c r="L13" i="17" s="1"/>
  <c r="M13" i="1"/>
  <c r="M13" i="17" s="1"/>
  <c r="H14" i="1"/>
  <c r="I14" i="1"/>
  <c r="I14" i="17" s="1"/>
  <c r="J14" i="1"/>
  <c r="J14" i="17" s="1"/>
  <c r="K14" i="1"/>
  <c r="K14" i="17" s="1"/>
  <c r="L14" i="1"/>
  <c r="L14" i="17" s="1"/>
  <c r="M14" i="1"/>
  <c r="M14" i="17" s="1"/>
  <c r="H15" i="1"/>
  <c r="I15" i="1"/>
  <c r="I15" i="17" s="1"/>
  <c r="J15" i="1"/>
  <c r="J15" i="17" s="1"/>
  <c r="K15" i="1"/>
  <c r="K15" i="17" s="1"/>
  <c r="L15" i="1"/>
  <c r="L15" i="17" s="1"/>
  <c r="M15" i="1"/>
  <c r="M15" i="17" s="1"/>
  <c r="H16" i="1"/>
  <c r="I16" i="1"/>
  <c r="I16" i="17" s="1"/>
  <c r="J16" i="1"/>
  <c r="J16" i="17" s="1"/>
  <c r="K16" i="1"/>
  <c r="K16" i="17" s="1"/>
  <c r="L16" i="1"/>
  <c r="L16" i="17" s="1"/>
  <c r="M16" i="1"/>
  <c r="M16" i="17" s="1"/>
  <c r="H17" i="1"/>
  <c r="I17" i="1"/>
  <c r="I17" i="17" s="1"/>
  <c r="J17" i="1"/>
  <c r="J17" i="17" s="1"/>
  <c r="K17" i="1"/>
  <c r="K17" i="17" s="1"/>
  <c r="L17" i="1"/>
  <c r="L17" i="17" s="1"/>
  <c r="M17" i="1"/>
  <c r="M17" i="17" s="1"/>
  <c r="H18" i="1"/>
  <c r="I18" i="1"/>
  <c r="I18" i="17" s="1"/>
  <c r="J18" i="1"/>
  <c r="J18" i="17" s="1"/>
  <c r="K18" i="1"/>
  <c r="K18" i="17" s="1"/>
  <c r="L18" i="1"/>
  <c r="L18" i="17" s="1"/>
  <c r="M18" i="1"/>
  <c r="M18" i="17" s="1"/>
  <c r="H19" i="1"/>
  <c r="I19" i="1"/>
  <c r="I19" i="17" s="1"/>
  <c r="J19" i="1"/>
  <c r="J19" i="17" s="1"/>
  <c r="K19" i="1"/>
  <c r="K19" i="17" s="1"/>
  <c r="L19" i="1"/>
  <c r="L19" i="17" s="1"/>
  <c r="M19" i="1"/>
  <c r="M19" i="17" s="1"/>
  <c r="H20" i="1"/>
  <c r="I20" i="1"/>
  <c r="I20" i="17" s="1"/>
  <c r="J20" i="1"/>
  <c r="J20" i="17" s="1"/>
  <c r="K20" i="1"/>
  <c r="K20" i="17" s="1"/>
  <c r="L20" i="1"/>
  <c r="L20" i="17" s="1"/>
  <c r="M20" i="1"/>
  <c r="M20" i="17" s="1"/>
  <c r="H21" i="1"/>
  <c r="I21" i="1"/>
  <c r="I21" i="17" s="1"/>
  <c r="J21" i="1"/>
  <c r="J21" i="17" s="1"/>
  <c r="K21" i="1"/>
  <c r="K21" i="17" s="1"/>
  <c r="L21" i="1"/>
  <c r="L21" i="17" s="1"/>
  <c r="M21" i="1"/>
  <c r="M21" i="17" s="1"/>
  <c r="H22" i="1"/>
  <c r="I22" i="1"/>
  <c r="I22" i="17" s="1"/>
  <c r="J22" i="1"/>
  <c r="J22" i="17" s="1"/>
  <c r="K22" i="1"/>
  <c r="K22" i="17" s="1"/>
  <c r="L22" i="1"/>
  <c r="L22" i="17" s="1"/>
  <c r="M22" i="1"/>
  <c r="M22" i="17" s="1"/>
  <c r="H23" i="1"/>
  <c r="I23" i="1"/>
  <c r="I23" i="17" s="1"/>
  <c r="J23" i="1"/>
  <c r="J23" i="17" s="1"/>
  <c r="K23" i="1"/>
  <c r="K23" i="17" s="1"/>
  <c r="L23" i="1"/>
  <c r="L23" i="17" s="1"/>
  <c r="M23" i="1"/>
  <c r="M23" i="17" s="1"/>
  <c r="H24" i="1"/>
  <c r="I24" i="1"/>
  <c r="I24" i="17" s="1"/>
  <c r="J24" i="1"/>
  <c r="J24" i="17" s="1"/>
  <c r="K24" i="1"/>
  <c r="K24" i="17" s="1"/>
  <c r="L24" i="1"/>
  <c r="L24" i="17" s="1"/>
  <c r="M24" i="1"/>
  <c r="M24" i="17" s="1"/>
  <c r="H25" i="1"/>
  <c r="I25" i="1"/>
  <c r="I25" i="17" s="1"/>
  <c r="J25" i="1"/>
  <c r="J25" i="17" s="1"/>
  <c r="K25" i="1"/>
  <c r="K25" i="17" s="1"/>
  <c r="L25" i="1"/>
  <c r="L25" i="17" s="1"/>
  <c r="M25" i="1"/>
  <c r="M25" i="17" s="1"/>
  <c r="H26" i="1"/>
  <c r="I26" i="1"/>
  <c r="I26" i="17" s="1"/>
  <c r="J26" i="1"/>
  <c r="J26" i="17" s="1"/>
  <c r="K26" i="1"/>
  <c r="K26" i="17" s="1"/>
  <c r="L26" i="1"/>
  <c r="L26" i="17" s="1"/>
  <c r="M26" i="1"/>
  <c r="M26" i="17" s="1"/>
  <c r="H27" i="1"/>
  <c r="I27" i="1"/>
  <c r="I27" i="17" s="1"/>
  <c r="J27" i="1"/>
  <c r="J27" i="17" s="1"/>
  <c r="K27" i="1"/>
  <c r="K27" i="17" s="1"/>
  <c r="L27" i="1"/>
  <c r="L27" i="17" s="1"/>
  <c r="M27" i="1"/>
  <c r="M27" i="17" s="1"/>
  <c r="H28" i="1"/>
  <c r="I28" i="1"/>
  <c r="I28" i="17" s="1"/>
  <c r="J28" i="1"/>
  <c r="J28" i="17" s="1"/>
  <c r="K28" i="1"/>
  <c r="K28" i="17" s="1"/>
  <c r="L28" i="1"/>
  <c r="L28" i="17" s="1"/>
  <c r="M28" i="1"/>
  <c r="M28" i="17" s="1"/>
  <c r="H29" i="1"/>
  <c r="I29" i="1"/>
  <c r="I29" i="17" s="1"/>
  <c r="J29" i="1"/>
  <c r="J29" i="17" s="1"/>
  <c r="K29" i="1"/>
  <c r="K29" i="17" s="1"/>
  <c r="L29" i="1"/>
  <c r="L29" i="17" s="1"/>
  <c r="M29" i="1"/>
  <c r="M29" i="17" s="1"/>
  <c r="H30" i="1"/>
  <c r="I30" i="1"/>
  <c r="I30" i="17" s="1"/>
  <c r="J30" i="1"/>
  <c r="J30" i="17" s="1"/>
  <c r="K30" i="1"/>
  <c r="K30" i="17" s="1"/>
  <c r="L30" i="1"/>
  <c r="L30" i="17" s="1"/>
  <c r="M30" i="1"/>
  <c r="M30" i="17" s="1"/>
  <c r="H31" i="1"/>
  <c r="I31" i="1"/>
  <c r="I31" i="17" s="1"/>
  <c r="J31" i="1"/>
  <c r="J31" i="17" s="1"/>
  <c r="K31" i="1"/>
  <c r="K31" i="17" s="1"/>
  <c r="L31" i="1"/>
  <c r="L31" i="17" s="1"/>
  <c r="M31" i="1"/>
  <c r="M31" i="17" s="1"/>
  <c r="H32" i="1"/>
  <c r="I32" i="1"/>
  <c r="I32" i="17" s="1"/>
  <c r="J32" i="1"/>
  <c r="J32" i="17" s="1"/>
  <c r="K32" i="1"/>
  <c r="K32" i="17" s="1"/>
  <c r="L32" i="1"/>
  <c r="L32" i="17" s="1"/>
  <c r="M32" i="1"/>
  <c r="M32" i="17" s="1"/>
  <c r="H33" i="1"/>
  <c r="I33" i="1"/>
  <c r="I33" i="17" s="1"/>
  <c r="J33" i="1"/>
  <c r="J33" i="17" s="1"/>
  <c r="K33" i="1"/>
  <c r="K33" i="17" s="1"/>
  <c r="L33" i="1"/>
  <c r="L33" i="17" s="1"/>
  <c r="M33" i="1"/>
  <c r="M33" i="17" s="1"/>
  <c r="H34" i="1"/>
  <c r="I34" i="1"/>
  <c r="I34" i="17" s="1"/>
  <c r="J34" i="1"/>
  <c r="J34" i="17" s="1"/>
  <c r="K34" i="1"/>
  <c r="K34" i="17" s="1"/>
  <c r="L34" i="1"/>
  <c r="L34" i="17" s="1"/>
  <c r="M34" i="1"/>
  <c r="M34" i="17" s="1"/>
  <c r="H35" i="1"/>
  <c r="I35" i="1"/>
  <c r="I35" i="17" s="1"/>
  <c r="J35" i="1"/>
  <c r="J35" i="17" s="1"/>
  <c r="K35" i="1"/>
  <c r="K35" i="17" s="1"/>
  <c r="L35" i="1"/>
  <c r="L35" i="17" s="1"/>
  <c r="M35" i="1"/>
  <c r="M35" i="17" s="1"/>
  <c r="H36" i="1"/>
  <c r="I36" i="1"/>
  <c r="I36" i="17" s="1"/>
  <c r="J36" i="1"/>
  <c r="J36" i="17" s="1"/>
  <c r="K36" i="1"/>
  <c r="K36" i="17" s="1"/>
  <c r="L36" i="1"/>
  <c r="L36" i="17" s="1"/>
  <c r="M36" i="1"/>
  <c r="M36" i="17" s="1"/>
  <c r="H37" i="1"/>
  <c r="I37" i="1"/>
  <c r="I37" i="17" s="1"/>
  <c r="J37" i="1"/>
  <c r="J37" i="17" s="1"/>
  <c r="K37" i="1"/>
  <c r="K37" i="17" s="1"/>
  <c r="L37" i="1"/>
  <c r="L37" i="17" s="1"/>
  <c r="M37" i="1"/>
  <c r="M37" i="17" s="1"/>
  <c r="H38" i="1"/>
  <c r="I38" i="1"/>
  <c r="I38" i="17" s="1"/>
  <c r="J38" i="1"/>
  <c r="J38" i="17" s="1"/>
  <c r="K38" i="1"/>
  <c r="K38" i="17" s="1"/>
  <c r="L38" i="1"/>
  <c r="L38" i="17" s="1"/>
  <c r="M38" i="1"/>
  <c r="M38" i="17" s="1"/>
  <c r="H39" i="1"/>
  <c r="I39" i="1"/>
  <c r="I39" i="17" s="1"/>
  <c r="J39" i="1"/>
  <c r="J39" i="17" s="1"/>
  <c r="K39" i="1"/>
  <c r="K39" i="17" s="1"/>
  <c r="L39" i="1"/>
  <c r="L39" i="17" s="1"/>
  <c r="M39" i="1"/>
  <c r="M39" i="17" s="1"/>
  <c r="H40" i="1"/>
  <c r="I40" i="1"/>
  <c r="I40" i="17" s="1"/>
  <c r="J40" i="1"/>
  <c r="J40" i="17" s="1"/>
  <c r="K40" i="1"/>
  <c r="K40" i="17" s="1"/>
  <c r="L40" i="1"/>
  <c r="L40" i="17" s="1"/>
  <c r="M40" i="1"/>
  <c r="M40" i="17" s="1"/>
  <c r="H41" i="1"/>
  <c r="I41" i="1"/>
  <c r="I41" i="17" s="1"/>
  <c r="J41" i="1"/>
  <c r="J41" i="17" s="1"/>
  <c r="K41" i="1"/>
  <c r="K41" i="17" s="1"/>
  <c r="L41" i="1"/>
  <c r="L41" i="17" s="1"/>
  <c r="M41" i="1"/>
  <c r="M41" i="17" s="1"/>
  <c r="H42" i="1"/>
  <c r="I42" i="1"/>
  <c r="I42" i="17" s="1"/>
  <c r="J42" i="1"/>
  <c r="J42" i="17" s="1"/>
  <c r="K42" i="1"/>
  <c r="K42" i="17" s="1"/>
  <c r="L42" i="1"/>
  <c r="L42" i="17" s="1"/>
  <c r="M42" i="1"/>
  <c r="M42" i="17" s="1"/>
  <c r="H43" i="1"/>
  <c r="I43" i="1"/>
  <c r="I43" i="17" s="1"/>
  <c r="J43" i="1"/>
  <c r="J43" i="17" s="1"/>
  <c r="K43" i="1"/>
  <c r="K43" i="17" s="1"/>
  <c r="L43" i="1"/>
  <c r="L43" i="17" s="1"/>
  <c r="M43" i="1"/>
  <c r="M43" i="17" s="1"/>
  <c r="H44" i="1"/>
  <c r="I44" i="1"/>
  <c r="I44" i="17" s="1"/>
  <c r="J44" i="1"/>
  <c r="J44" i="17" s="1"/>
  <c r="K44" i="1"/>
  <c r="K44" i="17" s="1"/>
  <c r="L44" i="1"/>
  <c r="L44" i="17" s="1"/>
  <c r="M44" i="1"/>
  <c r="M44" i="17" s="1"/>
  <c r="H45" i="1"/>
  <c r="I45" i="1"/>
  <c r="I45" i="17" s="1"/>
  <c r="J45" i="1"/>
  <c r="J45" i="17" s="1"/>
  <c r="K45" i="1"/>
  <c r="K45" i="17" s="1"/>
  <c r="L45" i="1"/>
  <c r="L45" i="17" s="1"/>
  <c r="M45" i="1"/>
  <c r="M45" i="17" s="1"/>
  <c r="H46" i="1"/>
  <c r="I46" i="1"/>
  <c r="I46" i="17" s="1"/>
  <c r="J46" i="1"/>
  <c r="J46" i="17" s="1"/>
  <c r="K46" i="1"/>
  <c r="K46" i="17" s="1"/>
  <c r="L46" i="1"/>
  <c r="L46" i="17" s="1"/>
  <c r="M46" i="1"/>
  <c r="M46" i="17" s="1"/>
  <c r="H47" i="1"/>
  <c r="I47" i="1"/>
  <c r="I47" i="17" s="1"/>
  <c r="J47" i="1"/>
  <c r="J47" i="17" s="1"/>
  <c r="K47" i="1"/>
  <c r="K47" i="17" s="1"/>
  <c r="L47" i="1"/>
  <c r="L47" i="17" s="1"/>
  <c r="M47" i="1"/>
  <c r="M47" i="17" s="1"/>
  <c r="H48" i="1"/>
  <c r="I48" i="1"/>
  <c r="I48" i="17" s="1"/>
  <c r="J48" i="1"/>
  <c r="J48" i="17" s="1"/>
  <c r="K48" i="1"/>
  <c r="K48" i="17" s="1"/>
  <c r="L48" i="1"/>
  <c r="L48" i="17" s="1"/>
  <c r="M48" i="1"/>
  <c r="M48" i="17" s="1"/>
  <c r="H49" i="1"/>
  <c r="I49" i="1"/>
  <c r="I49" i="17" s="1"/>
  <c r="J49" i="1"/>
  <c r="J49" i="17" s="1"/>
  <c r="K49" i="1"/>
  <c r="K49" i="17" s="1"/>
  <c r="L49" i="1"/>
  <c r="L49" i="17" s="1"/>
  <c r="M49" i="1"/>
  <c r="M49" i="17" s="1"/>
  <c r="H50" i="1"/>
  <c r="I50" i="1"/>
  <c r="I50" i="17" s="1"/>
  <c r="J50" i="1"/>
  <c r="J50" i="17" s="1"/>
  <c r="K50" i="1"/>
  <c r="K50" i="17" s="1"/>
  <c r="L50" i="1"/>
  <c r="L50" i="17" s="1"/>
  <c r="M50" i="1"/>
  <c r="M50" i="17" s="1"/>
  <c r="H51" i="1"/>
  <c r="I51" i="1"/>
  <c r="I51" i="17" s="1"/>
  <c r="J51" i="1"/>
  <c r="J51" i="17" s="1"/>
  <c r="K51" i="1"/>
  <c r="K51" i="17" s="1"/>
  <c r="L51" i="1"/>
  <c r="L51" i="17" s="1"/>
  <c r="M51" i="1"/>
  <c r="M51" i="17" s="1"/>
  <c r="H52" i="1"/>
  <c r="I52" i="1"/>
  <c r="I52" i="17" s="1"/>
  <c r="J52" i="1"/>
  <c r="J52" i="17" s="1"/>
  <c r="K52" i="1"/>
  <c r="K52" i="17" s="1"/>
  <c r="L52" i="1"/>
  <c r="L52" i="17" s="1"/>
  <c r="M52" i="1"/>
  <c r="M52" i="17" s="1"/>
  <c r="H53" i="1"/>
  <c r="I53" i="1"/>
  <c r="I53" i="17" s="1"/>
  <c r="J53" i="1"/>
  <c r="J53" i="17" s="1"/>
  <c r="K53" i="1"/>
  <c r="K53" i="17" s="1"/>
  <c r="L53" i="1"/>
  <c r="L53" i="17" s="1"/>
  <c r="M53" i="1"/>
  <c r="M53" i="17" s="1"/>
  <c r="H54" i="1"/>
  <c r="I54" i="1"/>
  <c r="I54" i="17" s="1"/>
  <c r="J54" i="1"/>
  <c r="J54" i="17" s="1"/>
  <c r="K54" i="1"/>
  <c r="K54" i="17" s="1"/>
  <c r="L54" i="1"/>
  <c r="L54" i="17" s="1"/>
  <c r="M54" i="1"/>
  <c r="M54" i="17" s="1"/>
  <c r="H55" i="1"/>
  <c r="I55" i="1"/>
  <c r="I55" i="17" s="1"/>
  <c r="J55" i="1"/>
  <c r="J55" i="17" s="1"/>
  <c r="K55" i="1"/>
  <c r="K55" i="17" s="1"/>
  <c r="L55" i="1"/>
  <c r="L55" i="17" s="1"/>
  <c r="M55" i="1"/>
  <c r="M55" i="17" s="1"/>
  <c r="H56" i="1"/>
  <c r="I56" i="1"/>
  <c r="I56" i="17" s="1"/>
  <c r="J56" i="1"/>
  <c r="J56" i="17" s="1"/>
  <c r="K56" i="1"/>
  <c r="K56" i="17" s="1"/>
  <c r="L56" i="1"/>
  <c r="L56" i="17" s="1"/>
  <c r="M56" i="1"/>
  <c r="M56" i="17" s="1"/>
  <c r="H57" i="1"/>
  <c r="I57" i="1"/>
  <c r="I57" i="17" s="1"/>
  <c r="J57" i="1"/>
  <c r="J57" i="17" s="1"/>
  <c r="K57" i="1"/>
  <c r="K57" i="17" s="1"/>
  <c r="L57" i="1"/>
  <c r="L57" i="17" s="1"/>
  <c r="M57" i="1"/>
  <c r="M57" i="17" s="1"/>
  <c r="H58" i="1"/>
  <c r="I58" i="1"/>
  <c r="I58" i="17" s="1"/>
  <c r="J58" i="1"/>
  <c r="J58" i="17" s="1"/>
  <c r="K58" i="1"/>
  <c r="K58" i="17" s="1"/>
  <c r="L58" i="1"/>
  <c r="L58" i="17" s="1"/>
  <c r="M58" i="1"/>
  <c r="M58" i="17" s="1"/>
  <c r="H59" i="1"/>
  <c r="I59" i="1"/>
  <c r="I59" i="17" s="1"/>
  <c r="J59" i="1"/>
  <c r="J59" i="17" s="1"/>
  <c r="K59" i="1"/>
  <c r="K59" i="17" s="1"/>
  <c r="L59" i="1"/>
  <c r="L59" i="17" s="1"/>
  <c r="M59" i="1"/>
  <c r="M59" i="17" s="1"/>
  <c r="H60" i="1"/>
  <c r="I60" i="1"/>
  <c r="I60" i="17" s="1"/>
  <c r="J60" i="1"/>
  <c r="J60" i="17" s="1"/>
  <c r="K60" i="1"/>
  <c r="K60" i="17" s="1"/>
  <c r="L60" i="1"/>
  <c r="L60" i="17" s="1"/>
  <c r="M60" i="1"/>
  <c r="M60" i="17" s="1"/>
  <c r="H61" i="1"/>
  <c r="I61" i="1"/>
  <c r="I61" i="17" s="1"/>
  <c r="J61" i="1"/>
  <c r="J61" i="17" s="1"/>
  <c r="K61" i="1"/>
  <c r="K61" i="17" s="1"/>
  <c r="L61" i="1"/>
  <c r="L61" i="17" s="1"/>
  <c r="M61" i="1"/>
  <c r="M61" i="17" s="1"/>
  <c r="H62" i="1"/>
  <c r="I62" i="1"/>
  <c r="I62" i="17" s="1"/>
  <c r="J62" i="1"/>
  <c r="J62" i="17" s="1"/>
  <c r="K62" i="1"/>
  <c r="K62" i="17" s="1"/>
  <c r="L62" i="1"/>
  <c r="L62" i="17" s="1"/>
  <c r="M62" i="1"/>
  <c r="M62" i="17" s="1"/>
  <c r="H63" i="1"/>
  <c r="I63" i="1"/>
  <c r="I63" i="17" s="1"/>
  <c r="J63" i="1"/>
  <c r="J63" i="17" s="1"/>
  <c r="K63" i="1"/>
  <c r="K63" i="17" s="1"/>
  <c r="L63" i="1"/>
  <c r="L63" i="17" s="1"/>
  <c r="M63" i="1"/>
  <c r="M63" i="17" s="1"/>
  <c r="H64" i="1"/>
  <c r="I64" i="1"/>
  <c r="I64" i="17" s="1"/>
  <c r="J64" i="1"/>
  <c r="J64" i="17" s="1"/>
  <c r="K64" i="1"/>
  <c r="K64" i="17" s="1"/>
  <c r="L64" i="1"/>
  <c r="L64" i="17" s="1"/>
  <c r="M64" i="1"/>
  <c r="M64" i="17" s="1"/>
  <c r="H65" i="1"/>
  <c r="I65" i="1"/>
  <c r="I65" i="17" s="1"/>
  <c r="J65" i="1"/>
  <c r="J65" i="17" s="1"/>
  <c r="K65" i="1"/>
  <c r="K65" i="17" s="1"/>
  <c r="L65" i="1"/>
  <c r="L65" i="17" s="1"/>
  <c r="M65" i="1"/>
  <c r="M65" i="17" s="1"/>
  <c r="H66" i="1"/>
  <c r="I66" i="1"/>
  <c r="I66" i="17" s="1"/>
  <c r="J66" i="1"/>
  <c r="J66" i="17" s="1"/>
  <c r="K66" i="1"/>
  <c r="K66" i="17" s="1"/>
  <c r="L66" i="1"/>
  <c r="L66" i="17" s="1"/>
  <c r="M66" i="1"/>
  <c r="M66" i="17" s="1"/>
  <c r="H67" i="1"/>
  <c r="I67" i="1"/>
  <c r="I67" i="17" s="1"/>
  <c r="J67" i="1"/>
  <c r="J67" i="17" s="1"/>
  <c r="K67" i="1"/>
  <c r="K67" i="17" s="1"/>
  <c r="L67" i="1"/>
  <c r="L67" i="17" s="1"/>
  <c r="M67" i="1"/>
  <c r="M67" i="17" s="1"/>
  <c r="H68" i="1"/>
  <c r="I68" i="1"/>
  <c r="I68" i="17" s="1"/>
  <c r="J68" i="1"/>
  <c r="J68" i="17" s="1"/>
  <c r="K68" i="1"/>
  <c r="K68" i="17" s="1"/>
  <c r="L68" i="1"/>
  <c r="L68" i="17" s="1"/>
  <c r="M68" i="1"/>
  <c r="M68" i="17" s="1"/>
  <c r="H69" i="1"/>
  <c r="I69" i="1"/>
  <c r="I69" i="17" s="1"/>
  <c r="J69" i="1"/>
  <c r="J69" i="17" s="1"/>
  <c r="K69" i="1"/>
  <c r="K69" i="17" s="1"/>
  <c r="L69" i="1"/>
  <c r="L69" i="17" s="1"/>
  <c r="M69" i="1"/>
  <c r="M69" i="17" s="1"/>
  <c r="H70" i="1"/>
  <c r="I70" i="1"/>
  <c r="I70" i="17" s="1"/>
  <c r="J70" i="1"/>
  <c r="J70" i="17" s="1"/>
  <c r="K70" i="1"/>
  <c r="K70" i="17" s="1"/>
  <c r="L70" i="1"/>
  <c r="L70" i="17" s="1"/>
  <c r="M70" i="1"/>
  <c r="M70" i="17" s="1"/>
  <c r="H71" i="1"/>
  <c r="I71" i="1"/>
  <c r="I71" i="17" s="1"/>
  <c r="J71" i="1"/>
  <c r="J71" i="17" s="1"/>
  <c r="K71" i="1"/>
  <c r="K71" i="17" s="1"/>
  <c r="L71" i="1"/>
  <c r="L71" i="17" s="1"/>
  <c r="M71" i="1"/>
  <c r="M71" i="17" s="1"/>
  <c r="H72" i="1"/>
  <c r="I72" i="1"/>
  <c r="I72" i="17" s="1"/>
  <c r="J72" i="1"/>
  <c r="J72" i="17" s="1"/>
  <c r="K72" i="1"/>
  <c r="K72" i="17" s="1"/>
  <c r="L72" i="1"/>
  <c r="L72" i="17" s="1"/>
  <c r="M72" i="1"/>
  <c r="M72" i="17" s="1"/>
  <c r="H73" i="1"/>
  <c r="I73" i="1"/>
  <c r="I73" i="17" s="1"/>
  <c r="J73" i="1"/>
  <c r="J73" i="17" s="1"/>
  <c r="K73" i="1"/>
  <c r="K73" i="17" s="1"/>
  <c r="L73" i="1"/>
  <c r="L73" i="17" s="1"/>
  <c r="M73" i="1"/>
  <c r="M73" i="17" s="1"/>
  <c r="H74" i="1"/>
  <c r="I74" i="1"/>
  <c r="I74" i="17" s="1"/>
  <c r="J74" i="1"/>
  <c r="J74" i="17" s="1"/>
  <c r="K74" i="1"/>
  <c r="K74" i="17" s="1"/>
  <c r="L74" i="1"/>
  <c r="L74" i="17" s="1"/>
  <c r="M74" i="1"/>
  <c r="M74" i="17" s="1"/>
  <c r="H75" i="1"/>
  <c r="I75" i="1"/>
  <c r="I75" i="17" s="1"/>
  <c r="J75" i="1"/>
  <c r="J75" i="17" s="1"/>
  <c r="K75" i="1"/>
  <c r="K75" i="17" s="1"/>
  <c r="L75" i="1"/>
  <c r="L75" i="17" s="1"/>
  <c r="M75" i="1"/>
  <c r="M75" i="17" s="1"/>
  <c r="H76" i="1"/>
  <c r="I76" i="1"/>
  <c r="I76" i="17" s="1"/>
  <c r="J76" i="1"/>
  <c r="J76" i="17" s="1"/>
  <c r="K76" i="1"/>
  <c r="K76" i="17" s="1"/>
  <c r="L76" i="1"/>
  <c r="L76" i="17" s="1"/>
  <c r="M76" i="1"/>
  <c r="M76" i="17" s="1"/>
  <c r="H77" i="1"/>
  <c r="I77" i="1"/>
  <c r="I77" i="17" s="1"/>
  <c r="J77" i="1"/>
  <c r="J77" i="17" s="1"/>
  <c r="K77" i="1"/>
  <c r="K77" i="17" s="1"/>
  <c r="L77" i="1"/>
  <c r="L77" i="17" s="1"/>
  <c r="M77" i="1"/>
  <c r="M77" i="17" s="1"/>
  <c r="H78" i="1"/>
  <c r="I78" i="1"/>
  <c r="I78" i="17" s="1"/>
  <c r="J78" i="1"/>
  <c r="J78" i="17" s="1"/>
  <c r="K78" i="1"/>
  <c r="K78" i="17" s="1"/>
  <c r="L78" i="1"/>
  <c r="L78" i="17" s="1"/>
  <c r="M78" i="1"/>
  <c r="M78" i="17" s="1"/>
  <c r="H79" i="1"/>
  <c r="I79" i="1"/>
  <c r="I79" i="17" s="1"/>
  <c r="J79" i="1"/>
  <c r="J79" i="17" s="1"/>
  <c r="K79" i="1"/>
  <c r="K79" i="17" s="1"/>
  <c r="L79" i="1"/>
  <c r="L79" i="17" s="1"/>
  <c r="M79" i="1"/>
  <c r="M79" i="17" s="1"/>
  <c r="H80" i="1"/>
  <c r="I80" i="1"/>
  <c r="I80" i="17" s="1"/>
  <c r="J80" i="1"/>
  <c r="J80" i="17" s="1"/>
  <c r="K80" i="1"/>
  <c r="K80" i="17" s="1"/>
  <c r="L80" i="1"/>
  <c r="L80" i="17" s="1"/>
  <c r="M80" i="1"/>
  <c r="M80" i="17" s="1"/>
  <c r="H81" i="1"/>
  <c r="I81" i="1"/>
  <c r="I81" i="17" s="1"/>
  <c r="J81" i="1"/>
  <c r="J81" i="17" s="1"/>
  <c r="K81" i="1"/>
  <c r="K81" i="17" s="1"/>
  <c r="L81" i="1"/>
  <c r="L81" i="17" s="1"/>
  <c r="M81" i="1"/>
  <c r="M81" i="17" s="1"/>
  <c r="H82" i="1"/>
  <c r="I82" i="1"/>
  <c r="I82" i="17" s="1"/>
  <c r="J82" i="1"/>
  <c r="J82" i="17" s="1"/>
  <c r="K82" i="1"/>
  <c r="K82" i="17" s="1"/>
  <c r="L82" i="1"/>
  <c r="L82" i="17" s="1"/>
  <c r="M82" i="1"/>
  <c r="M82" i="17" s="1"/>
  <c r="H83" i="1"/>
  <c r="I83" i="1"/>
  <c r="I83" i="17" s="1"/>
  <c r="J83" i="1"/>
  <c r="J83" i="17" s="1"/>
  <c r="K83" i="1"/>
  <c r="K83" i="17" s="1"/>
  <c r="L83" i="1"/>
  <c r="L83" i="17" s="1"/>
  <c r="M83" i="1"/>
  <c r="M83" i="17" s="1"/>
  <c r="H84" i="1"/>
  <c r="I84" i="1"/>
  <c r="I84" i="17" s="1"/>
  <c r="J84" i="1"/>
  <c r="J84" i="17" s="1"/>
  <c r="K84" i="1"/>
  <c r="K84" i="17" s="1"/>
  <c r="L84" i="1"/>
  <c r="L84" i="17" s="1"/>
  <c r="M84" i="1"/>
  <c r="M84" i="17" s="1"/>
  <c r="H85" i="1"/>
  <c r="I85" i="1"/>
  <c r="I85" i="17" s="1"/>
  <c r="J85" i="1"/>
  <c r="J85" i="17" s="1"/>
  <c r="K85" i="1"/>
  <c r="K85" i="17" s="1"/>
  <c r="L85" i="1"/>
  <c r="L85" i="17" s="1"/>
  <c r="M85" i="1"/>
  <c r="M85" i="17" s="1"/>
  <c r="H86" i="1"/>
  <c r="I86" i="1"/>
  <c r="I86" i="17" s="1"/>
  <c r="J86" i="1"/>
  <c r="J86" i="17" s="1"/>
  <c r="K86" i="1"/>
  <c r="K86" i="17" s="1"/>
  <c r="L86" i="1"/>
  <c r="L86" i="17" s="1"/>
  <c r="M86" i="1"/>
  <c r="M86" i="17" s="1"/>
  <c r="H87" i="1"/>
  <c r="I87" i="1"/>
  <c r="I87" i="17" s="1"/>
  <c r="J87" i="1"/>
  <c r="J87" i="17" s="1"/>
  <c r="K87" i="1"/>
  <c r="K87" i="17" s="1"/>
  <c r="L87" i="1"/>
  <c r="L87" i="17" s="1"/>
  <c r="M87" i="1"/>
  <c r="M87" i="17" s="1"/>
  <c r="H88" i="1"/>
  <c r="I88" i="1"/>
  <c r="I88" i="17" s="1"/>
  <c r="J88" i="1"/>
  <c r="J88" i="17" s="1"/>
  <c r="K88" i="1"/>
  <c r="K88" i="17" s="1"/>
  <c r="L88" i="1"/>
  <c r="L88" i="17" s="1"/>
  <c r="M88" i="1"/>
  <c r="M88" i="17" s="1"/>
  <c r="H89" i="1"/>
  <c r="I89" i="1"/>
  <c r="I89" i="17" s="1"/>
  <c r="J89" i="1"/>
  <c r="J89" i="17" s="1"/>
  <c r="K89" i="1"/>
  <c r="K89" i="17" s="1"/>
  <c r="L89" i="1"/>
  <c r="L89" i="17" s="1"/>
  <c r="M89" i="1"/>
  <c r="M89" i="17" s="1"/>
  <c r="H90" i="1"/>
  <c r="I90" i="1"/>
  <c r="I90" i="17" s="1"/>
  <c r="J90" i="1"/>
  <c r="J90" i="17" s="1"/>
  <c r="K90" i="1"/>
  <c r="K90" i="17" s="1"/>
  <c r="L90" i="1"/>
  <c r="L90" i="17" s="1"/>
  <c r="M90" i="1"/>
  <c r="M90" i="17" s="1"/>
  <c r="H91" i="1"/>
  <c r="I91" i="1"/>
  <c r="I91" i="17" s="1"/>
  <c r="J91" i="1"/>
  <c r="J91" i="17" s="1"/>
  <c r="K91" i="1"/>
  <c r="K91" i="17" s="1"/>
  <c r="L91" i="1"/>
  <c r="L91" i="17" s="1"/>
  <c r="M91" i="1"/>
  <c r="M91" i="17" s="1"/>
  <c r="H92" i="1"/>
  <c r="I92" i="1"/>
  <c r="I92" i="17" s="1"/>
  <c r="J92" i="1"/>
  <c r="J92" i="17" s="1"/>
  <c r="K92" i="1"/>
  <c r="K92" i="17" s="1"/>
  <c r="L92" i="1"/>
  <c r="L92" i="17" s="1"/>
  <c r="M92" i="1"/>
  <c r="M92" i="17" s="1"/>
  <c r="H93" i="1"/>
  <c r="I93" i="1"/>
  <c r="I93" i="17" s="1"/>
  <c r="J93" i="1"/>
  <c r="J93" i="17" s="1"/>
  <c r="K93" i="1"/>
  <c r="K93" i="17" s="1"/>
  <c r="L93" i="1"/>
  <c r="L93" i="17" s="1"/>
  <c r="M93" i="1"/>
  <c r="M93" i="17" s="1"/>
  <c r="H94" i="1"/>
  <c r="I94" i="1"/>
  <c r="I94" i="17" s="1"/>
  <c r="J94" i="1"/>
  <c r="J94" i="17" s="1"/>
  <c r="K94" i="1"/>
  <c r="K94" i="17" s="1"/>
  <c r="L94" i="1"/>
  <c r="L94" i="17" s="1"/>
  <c r="M94" i="1"/>
  <c r="M94" i="17" s="1"/>
  <c r="H95" i="1"/>
  <c r="I95" i="1"/>
  <c r="I95" i="17" s="1"/>
  <c r="J95" i="1"/>
  <c r="J95" i="17" s="1"/>
  <c r="K95" i="1"/>
  <c r="K95" i="17" s="1"/>
  <c r="L95" i="1"/>
  <c r="L95" i="17" s="1"/>
  <c r="M95" i="1"/>
  <c r="M95" i="17" s="1"/>
  <c r="H96" i="1"/>
  <c r="I96" i="1"/>
  <c r="I96" i="17" s="1"/>
  <c r="J96" i="1"/>
  <c r="J96" i="17" s="1"/>
  <c r="K96" i="1"/>
  <c r="K96" i="17" s="1"/>
  <c r="L96" i="1"/>
  <c r="L96" i="17" s="1"/>
  <c r="M96" i="1"/>
  <c r="M96" i="17" s="1"/>
  <c r="H97" i="1"/>
  <c r="I97" i="1"/>
  <c r="I97" i="17" s="1"/>
  <c r="J97" i="1"/>
  <c r="J97" i="17" s="1"/>
  <c r="K97" i="1"/>
  <c r="K97" i="17" s="1"/>
  <c r="L97" i="1"/>
  <c r="L97" i="17" s="1"/>
  <c r="M97" i="1"/>
  <c r="M97" i="17" s="1"/>
  <c r="H98" i="1"/>
  <c r="I98" i="1"/>
  <c r="I98" i="17" s="1"/>
  <c r="J98" i="1"/>
  <c r="J98" i="17" s="1"/>
  <c r="K98" i="1"/>
  <c r="K98" i="17" s="1"/>
  <c r="L98" i="1"/>
  <c r="L98" i="17" s="1"/>
  <c r="M98" i="1"/>
  <c r="M98" i="17" s="1"/>
  <c r="H99" i="1"/>
  <c r="I99" i="1"/>
  <c r="I99" i="17" s="1"/>
  <c r="J99" i="1"/>
  <c r="J99" i="17" s="1"/>
  <c r="K99" i="1"/>
  <c r="K99" i="17" s="1"/>
  <c r="L99" i="1"/>
  <c r="L99" i="17" s="1"/>
  <c r="M99" i="1"/>
  <c r="M99" i="17" s="1"/>
  <c r="H100" i="1"/>
  <c r="I100" i="1"/>
  <c r="I100" i="17" s="1"/>
  <c r="J100" i="1"/>
  <c r="J100" i="17" s="1"/>
  <c r="K100" i="1"/>
  <c r="K100" i="17" s="1"/>
  <c r="L100" i="1"/>
  <c r="L100" i="17" s="1"/>
  <c r="M100" i="1"/>
  <c r="M100" i="17" s="1"/>
  <c r="H101" i="1"/>
  <c r="I101" i="1"/>
  <c r="I101" i="17" s="1"/>
  <c r="J101" i="1"/>
  <c r="J101" i="17" s="1"/>
  <c r="K101" i="1"/>
  <c r="K101" i="17" s="1"/>
  <c r="L101" i="1"/>
  <c r="L101" i="17" s="1"/>
  <c r="M101" i="1"/>
  <c r="M101" i="17" s="1"/>
  <c r="H102" i="1"/>
  <c r="I102" i="1"/>
  <c r="I102" i="17" s="1"/>
  <c r="J102" i="1"/>
  <c r="J102" i="17" s="1"/>
  <c r="K102" i="1"/>
  <c r="K102" i="17" s="1"/>
  <c r="L102" i="1"/>
  <c r="L102" i="17" s="1"/>
  <c r="M102" i="1"/>
  <c r="M102" i="17" s="1"/>
  <c r="H103" i="1"/>
  <c r="I103" i="1"/>
  <c r="I103" i="17" s="1"/>
  <c r="J103" i="1"/>
  <c r="J103" i="17" s="1"/>
  <c r="K103" i="1"/>
  <c r="K103" i="17" s="1"/>
  <c r="L103" i="1"/>
  <c r="L103" i="17" s="1"/>
  <c r="M103" i="1"/>
  <c r="M103" i="17" s="1"/>
  <c r="H104" i="1"/>
  <c r="I104" i="1"/>
  <c r="I104" i="17" s="1"/>
  <c r="J104" i="1"/>
  <c r="J104" i="17" s="1"/>
  <c r="K104" i="1"/>
  <c r="K104" i="17" s="1"/>
  <c r="L104" i="1"/>
  <c r="L104" i="17" s="1"/>
  <c r="M104" i="1"/>
  <c r="M104" i="17" s="1"/>
  <c r="H105" i="1"/>
  <c r="I105" i="1"/>
  <c r="I105" i="17" s="1"/>
  <c r="J105" i="1"/>
  <c r="J105" i="17" s="1"/>
  <c r="K105" i="1"/>
  <c r="K105" i="17" s="1"/>
  <c r="L105" i="1"/>
  <c r="L105" i="17" s="1"/>
  <c r="M105" i="1"/>
  <c r="M105" i="17" s="1"/>
  <c r="H106" i="1"/>
  <c r="I106" i="1"/>
  <c r="I106" i="17" s="1"/>
  <c r="J106" i="1"/>
  <c r="J106" i="17" s="1"/>
  <c r="K106" i="1"/>
  <c r="K106" i="17" s="1"/>
  <c r="L106" i="1"/>
  <c r="L106" i="17" s="1"/>
  <c r="M106" i="1"/>
  <c r="M106" i="17" s="1"/>
  <c r="H107" i="1"/>
  <c r="I107" i="1"/>
  <c r="I107" i="17" s="1"/>
  <c r="J107" i="1"/>
  <c r="J107" i="17" s="1"/>
  <c r="K107" i="1"/>
  <c r="K107" i="17" s="1"/>
  <c r="L107" i="1"/>
  <c r="L107" i="17" s="1"/>
  <c r="M107" i="1"/>
  <c r="M107" i="17" s="1"/>
  <c r="H108" i="1"/>
  <c r="I108" i="1"/>
  <c r="I108" i="17" s="1"/>
  <c r="J108" i="1"/>
  <c r="J108" i="17" s="1"/>
  <c r="K108" i="1"/>
  <c r="K108" i="17" s="1"/>
  <c r="L108" i="1"/>
  <c r="L108" i="17" s="1"/>
  <c r="M108" i="1"/>
  <c r="M108" i="17" s="1"/>
  <c r="H109" i="1"/>
  <c r="I109" i="1"/>
  <c r="I109" i="17" s="1"/>
  <c r="J109" i="1"/>
  <c r="J109" i="17" s="1"/>
  <c r="K109" i="1"/>
  <c r="K109" i="17" s="1"/>
  <c r="L109" i="1"/>
  <c r="L109" i="17" s="1"/>
  <c r="M109" i="1"/>
  <c r="M109" i="17" s="1"/>
  <c r="H110" i="1"/>
  <c r="I110" i="1"/>
  <c r="I110" i="17" s="1"/>
  <c r="J110" i="1"/>
  <c r="J110" i="17" s="1"/>
  <c r="K110" i="1"/>
  <c r="K110" i="17" s="1"/>
  <c r="L110" i="1"/>
  <c r="L110" i="17" s="1"/>
  <c r="M110" i="1"/>
  <c r="M110" i="17" s="1"/>
  <c r="H111" i="1"/>
  <c r="I111" i="1"/>
  <c r="I111" i="17" s="1"/>
  <c r="J111" i="1"/>
  <c r="J111" i="17" s="1"/>
  <c r="K111" i="1"/>
  <c r="K111" i="17" s="1"/>
  <c r="L111" i="1"/>
  <c r="L111" i="17" s="1"/>
  <c r="M111" i="1"/>
  <c r="M111" i="17" s="1"/>
  <c r="H112" i="1"/>
  <c r="I112" i="1"/>
  <c r="I112" i="17" s="1"/>
  <c r="J112" i="1"/>
  <c r="J112" i="17" s="1"/>
  <c r="K112" i="1"/>
  <c r="K112" i="17" s="1"/>
  <c r="L112" i="1"/>
  <c r="L112" i="17" s="1"/>
  <c r="M112" i="1"/>
  <c r="M112" i="17" s="1"/>
  <c r="H113" i="1"/>
  <c r="I113" i="1"/>
  <c r="I113" i="17" s="1"/>
  <c r="J113" i="1"/>
  <c r="J113" i="17" s="1"/>
  <c r="K113" i="1"/>
  <c r="K113" i="17" s="1"/>
  <c r="L113" i="1"/>
  <c r="L113" i="17" s="1"/>
  <c r="M113" i="1"/>
  <c r="M113" i="17" s="1"/>
  <c r="H114" i="1"/>
  <c r="I114" i="1"/>
  <c r="I114" i="17" s="1"/>
  <c r="J114" i="1"/>
  <c r="J114" i="17" s="1"/>
  <c r="K114" i="1"/>
  <c r="K114" i="17" s="1"/>
  <c r="L114" i="1"/>
  <c r="L114" i="17" s="1"/>
  <c r="M114" i="1"/>
  <c r="M114" i="17" s="1"/>
  <c r="H115" i="1"/>
  <c r="I115" i="1"/>
  <c r="I115" i="17" s="1"/>
  <c r="J115" i="1"/>
  <c r="J115" i="17" s="1"/>
  <c r="K115" i="1"/>
  <c r="K115" i="17" s="1"/>
  <c r="L115" i="1"/>
  <c r="L115" i="17" s="1"/>
  <c r="M115" i="1"/>
  <c r="M115" i="17" s="1"/>
  <c r="H116" i="1"/>
  <c r="I116" i="1"/>
  <c r="I116" i="17" s="1"/>
  <c r="J116" i="1"/>
  <c r="J116" i="17" s="1"/>
  <c r="K116" i="1"/>
  <c r="K116" i="17" s="1"/>
  <c r="L116" i="1"/>
  <c r="L116" i="17" s="1"/>
  <c r="M116" i="1"/>
  <c r="M116" i="17" s="1"/>
  <c r="H117" i="1"/>
  <c r="I117" i="1"/>
  <c r="I117" i="17" s="1"/>
  <c r="J117" i="1"/>
  <c r="J117" i="17" s="1"/>
  <c r="K117" i="1"/>
  <c r="K117" i="17" s="1"/>
  <c r="L117" i="1"/>
  <c r="L117" i="17" s="1"/>
  <c r="M117" i="1"/>
  <c r="M117" i="17" s="1"/>
  <c r="H118" i="1"/>
  <c r="I118" i="1"/>
  <c r="I118" i="17" s="1"/>
  <c r="J118" i="1"/>
  <c r="J118" i="17" s="1"/>
  <c r="K118" i="1"/>
  <c r="K118" i="17" s="1"/>
  <c r="L118" i="1"/>
  <c r="L118" i="17" s="1"/>
  <c r="M118" i="1"/>
  <c r="M118" i="17" s="1"/>
  <c r="H119" i="1"/>
  <c r="I119" i="1"/>
  <c r="I119" i="17" s="1"/>
  <c r="J119" i="1"/>
  <c r="J119" i="17" s="1"/>
  <c r="K119" i="1"/>
  <c r="K119" i="17" s="1"/>
  <c r="L119" i="1"/>
  <c r="L119" i="17" s="1"/>
  <c r="M119" i="1"/>
  <c r="M119" i="17" s="1"/>
  <c r="H120" i="1"/>
  <c r="I120" i="1"/>
  <c r="I120" i="17" s="1"/>
  <c r="J120" i="1"/>
  <c r="J120" i="17" s="1"/>
  <c r="K120" i="1"/>
  <c r="K120" i="17" s="1"/>
  <c r="L120" i="1"/>
  <c r="L120" i="17" s="1"/>
  <c r="M120" i="1"/>
  <c r="M120" i="17" s="1"/>
  <c r="H121" i="1"/>
  <c r="I121" i="1"/>
  <c r="I121" i="17" s="1"/>
  <c r="J121" i="1"/>
  <c r="J121" i="17" s="1"/>
  <c r="K121" i="1"/>
  <c r="K121" i="17" s="1"/>
  <c r="L121" i="1"/>
  <c r="L121" i="17" s="1"/>
  <c r="M121" i="1"/>
  <c r="M121" i="17" s="1"/>
  <c r="H122" i="1"/>
  <c r="I122" i="1"/>
  <c r="I122" i="17" s="1"/>
  <c r="J122" i="1"/>
  <c r="J122" i="17" s="1"/>
  <c r="K122" i="1"/>
  <c r="K122" i="17" s="1"/>
  <c r="L122" i="1"/>
  <c r="L122" i="17" s="1"/>
  <c r="M122" i="1"/>
  <c r="M122" i="17" s="1"/>
  <c r="H123" i="1"/>
  <c r="I123" i="1"/>
  <c r="I123" i="17" s="1"/>
  <c r="J123" i="1"/>
  <c r="J123" i="17" s="1"/>
  <c r="K123" i="1"/>
  <c r="K123" i="17" s="1"/>
  <c r="L123" i="1"/>
  <c r="L123" i="17" s="1"/>
  <c r="M123" i="1"/>
  <c r="M123" i="17" s="1"/>
  <c r="H124" i="1"/>
  <c r="I124" i="1"/>
  <c r="I124" i="17" s="1"/>
  <c r="J124" i="1"/>
  <c r="J124" i="17" s="1"/>
  <c r="K124" i="1"/>
  <c r="K124" i="17" s="1"/>
  <c r="L124" i="1"/>
  <c r="L124" i="17" s="1"/>
  <c r="M124" i="1"/>
  <c r="M124" i="17" s="1"/>
  <c r="H125" i="1"/>
  <c r="I125" i="1"/>
  <c r="I125" i="17" s="1"/>
  <c r="J125" i="1"/>
  <c r="J125" i="17" s="1"/>
  <c r="K125" i="1"/>
  <c r="K125" i="17" s="1"/>
  <c r="L125" i="1"/>
  <c r="L125" i="17" s="1"/>
  <c r="M125" i="1"/>
  <c r="M125" i="17" s="1"/>
  <c r="H126" i="1"/>
  <c r="I126" i="1"/>
  <c r="I126" i="17" s="1"/>
  <c r="J126" i="1"/>
  <c r="J126" i="17" s="1"/>
  <c r="K126" i="1"/>
  <c r="K126" i="17" s="1"/>
  <c r="L126" i="1"/>
  <c r="L126" i="17" s="1"/>
  <c r="M126" i="1"/>
  <c r="M126" i="17" s="1"/>
  <c r="H127" i="1"/>
  <c r="I127" i="1"/>
  <c r="I127" i="17" s="1"/>
  <c r="J127" i="1"/>
  <c r="J127" i="17" s="1"/>
  <c r="K127" i="1"/>
  <c r="K127" i="17" s="1"/>
  <c r="L127" i="1"/>
  <c r="L127" i="17" s="1"/>
  <c r="M127" i="1"/>
  <c r="M127" i="17" s="1"/>
  <c r="H128" i="1"/>
  <c r="I128" i="1"/>
  <c r="I128" i="17" s="1"/>
  <c r="J128" i="1"/>
  <c r="J128" i="17" s="1"/>
  <c r="K128" i="1"/>
  <c r="K128" i="17" s="1"/>
  <c r="L128" i="1"/>
  <c r="L128" i="17" s="1"/>
  <c r="M128" i="1"/>
  <c r="M128" i="17" s="1"/>
  <c r="H129" i="1"/>
  <c r="I129" i="1"/>
  <c r="I129" i="17" s="1"/>
  <c r="J129" i="1"/>
  <c r="J129" i="17" s="1"/>
  <c r="K129" i="1"/>
  <c r="K129" i="17" s="1"/>
  <c r="L129" i="1"/>
  <c r="L129" i="17" s="1"/>
  <c r="M129" i="1"/>
  <c r="M129" i="17" s="1"/>
  <c r="H130" i="1"/>
  <c r="I130" i="1"/>
  <c r="I130" i="17" s="1"/>
  <c r="J130" i="1"/>
  <c r="J130" i="17" s="1"/>
  <c r="K130" i="1"/>
  <c r="K130" i="17" s="1"/>
  <c r="L130" i="1"/>
  <c r="L130" i="17" s="1"/>
  <c r="M130" i="1"/>
  <c r="M130" i="17" s="1"/>
  <c r="H131" i="1"/>
  <c r="I131" i="1"/>
  <c r="I131" i="17" s="1"/>
  <c r="J131" i="1"/>
  <c r="J131" i="17" s="1"/>
  <c r="K131" i="1"/>
  <c r="K131" i="17" s="1"/>
  <c r="L131" i="1"/>
  <c r="L131" i="17" s="1"/>
  <c r="M131" i="1"/>
  <c r="M131" i="17" s="1"/>
  <c r="I4" i="1"/>
  <c r="I4" i="17" s="1"/>
  <c r="J4" i="1"/>
  <c r="J4" i="17" s="1"/>
  <c r="K4" i="1"/>
  <c r="K4" i="17" s="1"/>
  <c r="L4" i="1"/>
  <c r="L4" i="17" s="1"/>
  <c r="M4" i="1"/>
  <c r="M4" i="17" s="1"/>
  <c r="H4" i="1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B107" i="1"/>
  <c r="C107" i="1"/>
  <c r="D107" i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B112" i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B115" i="1"/>
  <c r="C115" i="1"/>
  <c r="D115" i="1"/>
  <c r="E115" i="1"/>
  <c r="F115" i="1"/>
  <c r="G115" i="1"/>
  <c r="B116" i="1"/>
  <c r="C116" i="1"/>
  <c r="D116" i="1"/>
  <c r="E116" i="1"/>
  <c r="F116" i="1"/>
  <c r="G116" i="1"/>
  <c r="B117" i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C4" i="1"/>
  <c r="D4" i="1"/>
  <c r="E4" i="1"/>
  <c r="F4" i="1"/>
  <c r="G4" i="1"/>
  <c r="B4" i="1"/>
  <c r="E128" i="17" l="1"/>
  <c r="E127" i="13"/>
  <c r="E127" i="14" s="1"/>
  <c r="E127" i="5" s="1"/>
  <c r="G116" i="13"/>
  <c r="G116" i="14" s="1"/>
  <c r="G116" i="5" s="1"/>
  <c r="G117" i="17"/>
  <c r="C107" i="17"/>
  <c r="C106" i="13"/>
  <c r="C106" i="14" s="1"/>
  <c r="C106" i="5" s="1"/>
  <c r="E95" i="13"/>
  <c r="E95" i="14" s="1"/>
  <c r="E95" i="5" s="1"/>
  <c r="E96" i="17"/>
  <c r="G85" i="17"/>
  <c r="G84" i="13"/>
  <c r="G84" i="14" s="1"/>
  <c r="G84" i="5" s="1"/>
  <c r="E75" i="13"/>
  <c r="E75" i="14" s="1"/>
  <c r="E75" i="5" s="1"/>
  <c r="E76" i="17"/>
  <c r="C75" i="17"/>
  <c r="C74" i="13"/>
  <c r="C74" i="14" s="1"/>
  <c r="C74" i="5" s="1"/>
  <c r="G65" i="17"/>
  <c r="G64" i="13"/>
  <c r="G64" i="14" s="1"/>
  <c r="G64" i="5" s="1"/>
  <c r="E64" i="17"/>
  <c r="E63" i="13"/>
  <c r="E63" i="14" s="1"/>
  <c r="E63" i="5" s="1"/>
  <c r="C62" i="13"/>
  <c r="C62" i="14" s="1"/>
  <c r="C62" i="5" s="1"/>
  <c r="C63" i="17"/>
  <c r="G60" i="13"/>
  <c r="G60" i="14" s="1"/>
  <c r="G60" i="5" s="1"/>
  <c r="G61" i="17"/>
  <c r="E59" i="13"/>
  <c r="E59" i="14" s="1"/>
  <c r="E59" i="5" s="1"/>
  <c r="E60" i="17"/>
  <c r="C59" i="17"/>
  <c r="C58" i="13"/>
  <c r="C58" i="14" s="1"/>
  <c r="C58" i="5" s="1"/>
  <c r="G56" i="13"/>
  <c r="G56" i="14" s="1"/>
  <c r="G56" i="5" s="1"/>
  <c r="G57" i="17"/>
  <c r="E56" i="17"/>
  <c r="E55" i="13"/>
  <c r="E55" i="14" s="1"/>
  <c r="E55" i="5" s="1"/>
  <c r="C55" i="17"/>
  <c r="C54" i="13"/>
  <c r="C54" i="14" s="1"/>
  <c r="C54" i="5" s="1"/>
  <c r="G52" i="13"/>
  <c r="G52" i="14" s="1"/>
  <c r="G52" i="5" s="1"/>
  <c r="G53" i="17"/>
  <c r="E52" i="17"/>
  <c r="E51" i="13"/>
  <c r="E51" i="14" s="1"/>
  <c r="E51" i="5" s="1"/>
  <c r="C51" i="17"/>
  <c r="C50" i="13"/>
  <c r="C50" i="14" s="1"/>
  <c r="C50" i="5" s="1"/>
  <c r="G48" i="13"/>
  <c r="G48" i="14" s="1"/>
  <c r="G48" i="5" s="1"/>
  <c r="G49" i="17"/>
  <c r="E47" i="13"/>
  <c r="E47" i="14" s="1"/>
  <c r="E47" i="5" s="1"/>
  <c r="E48" i="17"/>
  <c r="C47" i="17"/>
  <c r="C46" i="13"/>
  <c r="C46" i="14" s="1"/>
  <c r="C46" i="5" s="1"/>
  <c r="G44" i="13"/>
  <c r="G44" i="14" s="1"/>
  <c r="G44" i="5" s="1"/>
  <c r="G45" i="17"/>
  <c r="E43" i="13"/>
  <c r="E43" i="14" s="1"/>
  <c r="E43" i="5" s="1"/>
  <c r="E44" i="17"/>
  <c r="C43" i="17"/>
  <c r="C42" i="13"/>
  <c r="C42" i="14" s="1"/>
  <c r="C42" i="5" s="1"/>
  <c r="G40" i="13"/>
  <c r="G40" i="14" s="1"/>
  <c r="G40" i="5" s="1"/>
  <c r="G41" i="17"/>
  <c r="E39" i="13"/>
  <c r="E39" i="14" s="1"/>
  <c r="E39" i="5" s="1"/>
  <c r="E40" i="17"/>
  <c r="C39" i="17"/>
  <c r="C38" i="13"/>
  <c r="C38" i="14" s="1"/>
  <c r="C38" i="5" s="1"/>
  <c r="G36" i="13"/>
  <c r="G36" i="14" s="1"/>
  <c r="G36" i="5" s="1"/>
  <c r="G37" i="17"/>
  <c r="E35" i="13"/>
  <c r="E35" i="14" s="1"/>
  <c r="E35" i="5" s="1"/>
  <c r="E36" i="17"/>
  <c r="C35" i="17"/>
  <c r="C34" i="13"/>
  <c r="C34" i="14" s="1"/>
  <c r="C34" i="5" s="1"/>
  <c r="E23" i="13"/>
  <c r="E23" i="14" s="1"/>
  <c r="E23" i="5" s="1"/>
  <c r="E24" i="17"/>
  <c r="C22" i="13"/>
  <c r="C22" i="14" s="1"/>
  <c r="C22" i="5" s="1"/>
  <c r="C23" i="17"/>
  <c r="G21" i="17"/>
  <c r="G20" i="13"/>
  <c r="G20" i="14" s="1"/>
  <c r="G20" i="5" s="1"/>
  <c r="E19" i="13"/>
  <c r="E19" i="14" s="1"/>
  <c r="E19" i="5" s="1"/>
  <c r="E20" i="17"/>
  <c r="C19" i="17"/>
  <c r="C18" i="13"/>
  <c r="C18" i="14" s="1"/>
  <c r="C18" i="5" s="1"/>
  <c r="G16" i="13"/>
  <c r="G16" i="14" s="1"/>
  <c r="G16" i="5" s="1"/>
  <c r="G17" i="17"/>
  <c r="E15" i="13"/>
  <c r="E15" i="14" s="1"/>
  <c r="E15" i="5" s="1"/>
  <c r="E16" i="17"/>
  <c r="C15" i="17"/>
  <c r="C14" i="13"/>
  <c r="C14" i="14" s="1"/>
  <c r="C14" i="5" s="1"/>
  <c r="G12" i="13"/>
  <c r="G12" i="14" s="1"/>
  <c r="G12" i="5" s="1"/>
  <c r="G13" i="17"/>
  <c r="E12" i="17"/>
  <c r="E11" i="13"/>
  <c r="E11" i="14" s="1"/>
  <c r="E11" i="5" s="1"/>
  <c r="C11" i="17"/>
  <c r="C10" i="13"/>
  <c r="C10" i="14" s="1"/>
  <c r="C10" i="5" s="1"/>
  <c r="G8" i="13"/>
  <c r="G8" i="14" s="1"/>
  <c r="G8" i="5" s="1"/>
  <c r="G9" i="17"/>
  <c r="E8" i="17"/>
  <c r="E7" i="13"/>
  <c r="E7" i="14" s="1"/>
  <c r="E7" i="5" s="1"/>
  <c r="C6" i="13"/>
  <c r="C6" i="14" s="1"/>
  <c r="C6" i="5" s="1"/>
  <c r="C7" i="17"/>
  <c r="G5" i="17"/>
  <c r="G4" i="13"/>
  <c r="G4" i="14" s="1"/>
  <c r="G4" i="5" s="1"/>
  <c r="M4" i="18"/>
  <c r="M4" i="19" s="1"/>
  <c r="AG4" i="18"/>
  <c r="AG4" i="19" s="1"/>
  <c r="AD131" i="18"/>
  <c r="AD131" i="19" s="1"/>
  <c r="J131" i="18"/>
  <c r="J131" i="19" s="1"/>
  <c r="H130" i="17"/>
  <c r="L128" i="18"/>
  <c r="L128" i="19" s="1"/>
  <c r="AF128" i="18"/>
  <c r="AF128" i="19" s="1"/>
  <c r="J127" i="18"/>
  <c r="J127" i="19" s="1"/>
  <c r="AD127" i="18"/>
  <c r="AD127" i="19" s="1"/>
  <c r="H126" i="17"/>
  <c r="L124" i="18"/>
  <c r="L124" i="19" s="1"/>
  <c r="AF124" i="18"/>
  <c r="AF124" i="19" s="1"/>
  <c r="J123" i="18"/>
  <c r="J123" i="19" s="1"/>
  <c r="AD123" i="18"/>
  <c r="AD123" i="19" s="1"/>
  <c r="H122" i="17"/>
  <c r="L120" i="18"/>
  <c r="L120" i="19" s="1"/>
  <c r="AF120" i="18"/>
  <c r="AF120" i="19" s="1"/>
  <c r="AD119" i="18"/>
  <c r="AD119" i="19" s="1"/>
  <c r="J119" i="18"/>
  <c r="J119" i="19" s="1"/>
  <c r="H118" i="17"/>
  <c r="AF116" i="18"/>
  <c r="AF116" i="19" s="1"/>
  <c r="L116" i="18"/>
  <c r="L116" i="19" s="1"/>
  <c r="J115" i="18"/>
  <c r="J115" i="19" s="1"/>
  <c r="AD115" i="18"/>
  <c r="AD115" i="19" s="1"/>
  <c r="H114" i="17"/>
  <c r="AF112" i="18"/>
  <c r="AF112" i="19" s="1"/>
  <c r="L112" i="18"/>
  <c r="L112" i="19" s="1"/>
  <c r="J111" i="18"/>
  <c r="J111" i="19" s="1"/>
  <c r="AD111" i="18"/>
  <c r="AD111" i="19" s="1"/>
  <c r="H110" i="17"/>
  <c r="L108" i="18"/>
  <c r="L108" i="19" s="1"/>
  <c r="AF108" i="18"/>
  <c r="AF108" i="19" s="1"/>
  <c r="AD107" i="18"/>
  <c r="AD107" i="19" s="1"/>
  <c r="J107" i="18"/>
  <c r="J107" i="19" s="1"/>
  <c r="H106" i="17"/>
  <c r="AF104" i="18"/>
  <c r="AF104" i="19" s="1"/>
  <c r="L104" i="18"/>
  <c r="L104" i="19" s="1"/>
  <c r="J103" i="18"/>
  <c r="J103" i="19" s="1"/>
  <c r="AD103" i="18"/>
  <c r="AD103" i="19" s="1"/>
  <c r="H102" i="17"/>
  <c r="AF100" i="18"/>
  <c r="AF100" i="19" s="1"/>
  <c r="L100" i="18"/>
  <c r="L100" i="19" s="1"/>
  <c r="J99" i="18"/>
  <c r="J99" i="19" s="1"/>
  <c r="AD99" i="18"/>
  <c r="AD99" i="19" s="1"/>
  <c r="H98" i="17"/>
  <c r="AF96" i="18"/>
  <c r="AF96" i="19" s="1"/>
  <c r="L96" i="18"/>
  <c r="L96" i="19" s="1"/>
  <c r="J95" i="18"/>
  <c r="J95" i="19" s="1"/>
  <c r="AD95" i="18"/>
  <c r="AD95" i="19" s="1"/>
  <c r="H94" i="17"/>
  <c r="AF92" i="18"/>
  <c r="AF92" i="19" s="1"/>
  <c r="L92" i="18"/>
  <c r="L92" i="19" s="1"/>
  <c r="J91" i="18"/>
  <c r="J91" i="19" s="1"/>
  <c r="AD91" i="18"/>
  <c r="AD91" i="19" s="1"/>
  <c r="H90" i="17"/>
  <c r="AF88" i="18"/>
  <c r="AF88" i="19" s="1"/>
  <c r="L88" i="18"/>
  <c r="L88" i="19" s="1"/>
  <c r="J87" i="18"/>
  <c r="J87" i="19" s="1"/>
  <c r="AD87" i="18"/>
  <c r="AD87" i="19" s="1"/>
  <c r="H86" i="17"/>
  <c r="AF84" i="18"/>
  <c r="AF84" i="19" s="1"/>
  <c r="L84" i="18"/>
  <c r="L84" i="19" s="1"/>
  <c r="AD83" i="18"/>
  <c r="AD83" i="19" s="1"/>
  <c r="J83" i="18"/>
  <c r="J83" i="19" s="1"/>
  <c r="H82" i="17"/>
  <c r="L80" i="18"/>
  <c r="L80" i="19" s="1"/>
  <c r="AF80" i="18"/>
  <c r="AF80" i="19" s="1"/>
  <c r="AD79" i="18"/>
  <c r="AD79" i="19" s="1"/>
  <c r="J79" i="18"/>
  <c r="J79" i="19" s="1"/>
  <c r="H78" i="17"/>
  <c r="L76" i="18"/>
  <c r="L76" i="19" s="1"/>
  <c r="AF76" i="18"/>
  <c r="AF76" i="19" s="1"/>
  <c r="J75" i="18"/>
  <c r="J75" i="19" s="1"/>
  <c r="AD75" i="18"/>
  <c r="AD75" i="19" s="1"/>
  <c r="H74" i="17"/>
  <c r="L72" i="18"/>
  <c r="L72" i="19" s="1"/>
  <c r="AF72" i="18"/>
  <c r="AF72" i="19" s="1"/>
  <c r="J71" i="18"/>
  <c r="J71" i="19" s="1"/>
  <c r="AD71" i="18"/>
  <c r="AD71" i="19" s="1"/>
  <c r="H70" i="17"/>
  <c r="AF68" i="18"/>
  <c r="AF68" i="19" s="1"/>
  <c r="L68" i="18"/>
  <c r="L68" i="19" s="1"/>
  <c r="J67" i="18"/>
  <c r="J67" i="19" s="1"/>
  <c r="AD67" i="18"/>
  <c r="AD67" i="19" s="1"/>
  <c r="H66" i="17"/>
  <c r="L64" i="18"/>
  <c r="L64" i="19" s="1"/>
  <c r="AF64" i="18"/>
  <c r="AF64" i="19" s="1"/>
  <c r="AD63" i="18"/>
  <c r="AD63" i="19" s="1"/>
  <c r="J63" i="18"/>
  <c r="J63" i="19" s="1"/>
  <c r="H62" i="17"/>
  <c r="L60" i="18"/>
  <c r="L60" i="19" s="1"/>
  <c r="AF60" i="18"/>
  <c r="AF60" i="19" s="1"/>
  <c r="J59" i="18"/>
  <c r="J59" i="19" s="1"/>
  <c r="AD59" i="18"/>
  <c r="AD59" i="19" s="1"/>
  <c r="H58" i="17"/>
  <c r="AF56" i="18"/>
  <c r="AF56" i="19" s="1"/>
  <c r="L56" i="18"/>
  <c r="L56" i="19" s="1"/>
  <c r="J55" i="18"/>
  <c r="J55" i="19" s="1"/>
  <c r="AD55" i="18"/>
  <c r="AD55" i="19" s="1"/>
  <c r="H54" i="17"/>
  <c r="AF52" i="18"/>
  <c r="AF52" i="19" s="1"/>
  <c r="L52" i="18"/>
  <c r="L52" i="19" s="1"/>
  <c r="J51" i="18"/>
  <c r="J51" i="19" s="1"/>
  <c r="AD51" i="18"/>
  <c r="AD51" i="19" s="1"/>
  <c r="H50" i="17"/>
  <c r="AF48" i="18"/>
  <c r="AF48" i="19" s="1"/>
  <c r="L48" i="18"/>
  <c r="L48" i="19" s="1"/>
  <c r="AD47" i="18"/>
  <c r="AD47" i="19" s="1"/>
  <c r="J47" i="18"/>
  <c r="J47" i="19" s="1"/>
  <c r="H46" i="17"/>
  <c r="AF44" i="18"/>
  <c r="AF44" i="19" s="1"/>
  <c r="L44" i="18"/>
  <c r="L44" i="19" s="1"/>
  <c r="J43" i="18"/>
  <c r="J43" i="19" s="1"/>
  <c r="AD43" i="18"/>
  <c r="AD43" i="19" s="1"/>
  <c r="H42" i="17"/>
  <c r="L40" i="18"/>
  <c r="L40" i="19" s="1"/>
  <c r="AF40" i="18"/>
  <c r="AF40" i="19" s="1"/>
  <c r="AD39" i="18"/>
  <c r="AD39" i="19" s="1"/>
  <c r="J39" i="18"/>
  <c r="J39" i="19" s="1"/>
  <c r="H38" i="17"/>
  <c r="L36" i="18"/>
  <c r="L36" i="19" s="1"/>
  <c r="AF36" i="18"/>
  <c r="AF36" i="19" s="1"/>
  <c r="J35" i="18"/>
  <c r="J35" i="19" s="1"/>
  <c r="AD35" i="18"/>
  <c r="AD35" i="19" s="1"/>
  <c r="H34" i="17"/>
  <c r="L32" i="18"/>
  <c r="L32" i="19" s="1"/>
  <c r="AF32" i="18"/>
  <c r="AF32" i="19" s="1"/>
  <c r="AD31" i="18"/>
  <c r="AD31" i="19" s="1"/>
  <c r="J31" i="18"/>
  <c r="J31" i="19" s="1"/>
  <c r="H30" i="17"/>
  <c r="L28" i="18"/>
  <c r="L28" i="19" s="1"/>
  <c r="AF28" i="18"/>
  <c r="AF28" i="19" s="1"/>
  <c r="AD27" i="18"/>
  <c r="AD27" i="19" s="1"/>
  <c r="J27" i="18"/>
  <c r="J27" i="19" s="1"/>
  <c r="H26" i="17"/>
  <c r="AF24" i="18"/>
  <c r="AF24" i="19" s="1"/>
  <c r="L24" i="18"/>
  <c r="L24" i="19" s="1"/>
  <c r="J23" i="18"/>
  <c r="J23" i="19" s="1"/>
  <c r="AD23" i="18"/>
  <c r="AD23" i="19" s="1"/>
  <c r="H22" i="17"/>
  <c r="L20" i="18"/>
  <c r="L20" i="19" s="1"/>
  <c r="AF20" i="18"/>
  <c r="AF20" i="19" s="1"/>
  <c r="J19" i="18"/>
  <c r="J19" i="19" s="1"/>
  <c r="AD19" i="18"/>
  <c r="AD19" i="19" s="1"/>
  <c r="H18" i="17"/>
  <c r="AF16" i="18"/>
  <c r="AF16" i="19" s="1"/>
  <c r="L16" i="18"/>
  <c r="L16" i="19" s="1"/>
  <c r="J15" i="18"/>
  <c r="J15" i="19" s="1"/>
  <c r="AD15" i="18"/>
  <c r="AD15" i="19" s="1"/>
  <c r="H14" i="17"/>
  <c r="AF12" i="18"/>
  <c r="AF12" i="19" s="1"/>
  <c r="L12" i="18"/>
  <c r="L12" i="19" s="1"/>
  <c r="J11" i="18"/>
  <c r="J11" i="19" s="1"/>
  <c r="AD11" i="18"/>
  <c r="AD11" i="19" s="1"/>
  <c r="H10" i="17"/>
  <c r="L8" i="18"/>
  <c r="L8" i="19" s="1"/>
  <c r="AF8" i="18"/>
  <c r="AF8" i="19" s="1"/>
  <c r="J7" i="18"/>
  <c r="J7" i="19" s="1"/>
  <c r="AD7" i="18"/>
  <c r="AD7" i="19" s="1"/>
  <c r="H6" i="17"/>
  <c r="S4" i="18"/>
  <c r="S4" i="19" s="1"/>
  <c r="AM4" i="18"/>
  <c r="AM4" i="19" s="1"/>
  <c r="AJ131" i="18"/>
  <c r="AJ131" i="19" s="1"/>
  <c r="P131" i="18"/>
  <c r="P131" i="19" s="1"/>
  <c r="N130" i="17"/>
  <c r="AL128" i="18"/>
  <c r="AL128" i="19" s="1"/>
  <c r="R128" i="18"/>
  <c r="R128" i="19" s="1"/>
  <c r="AJ127" i="18"/>
  <c r="AJ127" i="19" s="1"/>
  <c r="P127" i="18"/>
  <c r="P127" i="19" s="1"/>
  <c r="N126" i="17"/>
  <c r="R124" i="18"/>
  <c r="R124" i="19" s="1"/>
  <c r="AL124" i="18"/>
  <c r="AL124" i="19" s="1"/>
  <c r="AJ123" i="18"/>
  <c r="AJ123" i="19" s="1"/>
  <c r="P123" i="18"/>
  <c r="P123" i="19" s="1"/>
  <c r="N122" i="17"/>
  <c r="AL120" i="18"/>
  <c r="AL120" i="19" s="1"/>
  <c r="R120" i="18"/>
  <c r="R120" i="19" s="1"/>
  <c r="AJ119" i="18"/>
  <c r="AJ119" i="19" s="1"/>
  <c r="P119" i="18"/>
  <c r="P119" i="19" s="1"/>
  <c r="N118" i="17"/>
  <c r="R116" i="18"/>
  <c r="R116" i="19" s="1"/>
  <c r="AL116" i="18"/>
  <c r="AL116" i="19" s="1"/>
  <c r="AJ115" i="18"/>
  <c r="AJ115" i="19" s="1"/>
  <c r="P115" i="18"/>
  <c r="P115" i="19" s="1"/>
  <c r="N114" i="17"/>
  <c r="AL112" i="18"/>
  <c r="AL112" i="19" s="1"/>
  <c r="R112" i="18"/>
  <c r="R112" i="19" s="1"/>
  <c r="P111" i="18"/>
  <c r="P111" i="19" s="1"/>
  <c r="AJ111" i="18"/>
  <c r="AJ111" i="19" s="1"/>
  <c r="N110" i="17"/>
  <c r="AL108" i="18"/>
  <c r="AL108" i="19" s="1"/>
  <c r="R108" i="18"/>
  <c r="R108" i="19" s="1"/>
  <c r="AJ107" i="18"/>
  <c r="AJ107" i="19" s="1"/>
  <c r="P107" i="18"/>
  <c r="P107" i="19" s="1"/>
  <c r="N106" i="17"/>
  <c r="R104" i="18"/>
  <c r="R104" i="19" s="1"/>
  <c r="AL104" i="18"/>
  <c r="AL104" i="19" s="1"/>
  <c r="AJ103" i="18"/>
  <c r="AJ103" i="19" s="1"/>
  <c r="P103" i="18"/>
  <c r="P103" i="19" s="1"/>
  <c r="N102" i="17"/>
  <c r="AL100" i="18"/>
  <c r="AL100" i="19" s="1"/>
  <c r="R100" i="18"/>
  <c r="R100" i="19" s="1"/>
  <c r="P99" i="18"/>
  <c r="P99" i="19" s="1"/>
  <c r="AJ99" i="18"/>
  <c r="AJ99" i="19" s="1"/>
  <c r="N98" i="17"/>
  <c r="R96" i="18"/>
  <c r="R96" i="19" s="1"/>
  <c r="AL96" i="18"/>
  <c r="AL96" i="19" s="1"/>
  <c r="P95" i="18"/>
  <c r="P95" i="19" s="1"/>
  <c r="AJ95" i="18"/>
  <c r="AJ95" i="19" s="1"/>
  <c r="N94" i="17"/>
  <c r="R92" i="18"/>
  <c r="R92" i="19" s="1"/>
  <c r="AL92" i="18"/>
  <c r="AL92" i="19" s="1"/>
  <c r="P91" i="18"/>
  <c r="P91" i="19" s="1"/>
  <c r="AJ91" i="18"/>
  <c r="AJ91" i="19" s="1"/>
  <c r="N90" i="17"/>
  <c r="R88" i="18"/>
  <c r="R88" i="19" s="1"/>
  <c r="AL88" i="18"/>
  <c r="AL88" i="19" s="1"/>
  <c r="P87" i="18"/>
  <c r="P87" i="19" s="1"/>
  <c r="AJ87" i="18"/>
  <c r="AJ87" i="19" s="1"/>
  <c r="N86" i="17"/>
  <c r="R84" i="18"/>
  <c r="R84" i="19" s="1"/>
  <c r="AL84" i="18"/>
  <c r="AL84" i="19" s="1"/>
  <c r="P83" i="18"/>
  <c r="P83" i="19" s="1"/>
  <c r="AJ83" i="18"/>
  <c r="AJ83" i="19" s="1"/>
  <c r="N82" i="17"/>
  <c r="R80" i="18"/>
  <c r="R80" i="19" s="1"/>
  <c r="AL80" i="18"/>
  <c r="AL80" i="19" s="1"/>
  <c r="P79" i="18"/>
  <c r="P79" i="19" s="1"/>
  <c r="AJ79" i="18"/>
  <c r="AJ79" i="19" s="1"/>
  <c r="N78" i="17"/>
  <c r="AL76" i="18"/>
  <c r="AL76" i="19" s="1"/>
  <c r="R76" i="18"/>
  <c r="R76" i="19" s="1"/>
  <c r="P75" i="18"/>
  <c r="P75" i="19" s="1"/>
  <c r="AJ75" i="18"/>
  <c r="AJ75" i="19" s="1"/>
  <c r="N74" i="17"/>
  <c r="AL72" i="18"/>
  <c r="AL72" i="19" s="1"/>
  <c r="R72" i="18"/>
  <c r="R72" i="19" s="1"/>
  <c r="P71" i="18"/>
  <c r="P71" i="19" s="1"/>
  <c r="AJ71" i="18"/>
  <c r="AJ71" i="19" s="1"/>
  <c r="N70" i="17"/>
  <c r="R68" i="18"/>
  <c r="R68" i="19" s="1"/>
  <c r="AL68" i="18"/>
  <c r="AL68" i="19" s="1"/>
  <c r="P67" i="18"/>
  <c r="P67" i="19" s="1"/>
  <c r="AJ67" i="18"/>
  <c r="AJ67" i="19" s="1"/>
  <c r="N66" i="17"/>
  <c r="R64" i="18"/>
  <c r="R64" i="19" s="1"/>
  <c r="AL64" i="18"/>
  <c r="AL64" i="19" s="1"/>
  <c r="P63" i="18"/>
  <c r="P63" i="19" s="1"/>
  <c r="AJ63" i="18"/>
  <c r="AJ63" i="19" s="1"/>
  <c r="N62" i="17"/>
  <c r="R60" i="18"/>
  <c r="R60" i="19" s="1"/>
  <c r="AL60" i="18"/>
  <c r="AL60" i="19" s="1"/>
  <c r="P59" i="18"/>
  <c r="P59" i="19" s="1"/>
  <c r="AJ59" i="18"/>
  <c r="AJ59" i="19" s="1"/>
  <c r="N58" i="17"/>
  <c r="AL56" i="18"/>
  <c r="AL56" i="19" s="1"/>
  <c r="R56" i="18"/>
  <c r="R56" i="19" s="1"/>
  <c r="P55" i="18"/>
  <c r="P55" i="19" s="1"/>
  <c r="AJ55" i="18"/>
  <c r="AJ55" i="19" s="1"/>
  <c r="N54" i="17"/>
  <c r="AL52" i="18"/>
  <c r="AL52" i="19" s="1"/>
  <c r="R52" i="18"/>
  <c r="R52" i="19" s="1"/>
  <c r="AJ51" i="18"/>
  <c r="AJ51" i="19" s="1"/>
  <c r="P51" i="18"/>
  <c r="P51" i="19" s="1"/>
  <c r="N50" i="17"/>
  <c r="R48" i="18"/>
  <c r="R48" i="19" s="1"/>
  <c r="AL48" i="18"/>
  <c r="AL48" i="19" s="1"/>
  <c r="P47" i="18"/>
  <c r="P47" i="19" s="1"/>
  <c r="AJ47" i="18"/>
  <c r="AJ47" i="19" s="1"/>
  <c r="N46" i="17"/>
  <c r="R44" i="18"/>
  <c r="R44" i="19" s="1"/>
  <c r="AL44" i="18"/>
  <c r="AL44" i="19" s="1"/>
  <c r="P43" i="18"/>
  <c r="P43" i="19" s="1"/>
  <c r="AJ43" i="18"/>
  <c r="AJ43" i="19" s="1"/>
  <c r="N42" i="17"/>
  <c r="AL40" i="18"/>
  <c r="AL40" i="19" s="1"/>
  <c r="R40" i="18"/>
  <c r="R40" i="19" s="1"/>
  <c r="P39" i="18"/>
  <c r="P39" i="19" s="1"/>
  <c r="AJ39" i="18"/>
  <c r="AJ39" i="19" s="1"/>
  <c r="N38" i="17"/>
  <c r="AL36" i="18"/>
  <c r="AL36" i="19" s="1"/>
  <c r="R36" i="18"/>
  <c r="R36" i="19" s="1"/>
  <c r="P35" i="18"/>
  <c r="P35" i="19" s="1"/>
  <c r="AJ35" i="18"/>
  <c r="AJ35" i="19" s="1"/>
  <c r="AH34" i="18"/>
  <c r="AH34" i="19" s="1"/>
  <c r="N34" i="18"/>
  <c r="N34" i="19" s="1"/>
  <c r="R32" i="18"/>
  <c r="R32" i="19" s="1"/>
  <c r="AL32" i="18"/>
  <c r="AL32" i="19" s="1"/>
  <c r="AJ31" i="18"/>
  <c r="AJ31" i="19" s="1"/>
  <c r="P31" i="18"/>
  <c r="P31" i="19" s="1"/>
  <c r="N30" i="17"/>
  <c r="AL28" i="18"/>
  <c r="AL28" i="19" s="1"/>
  <c r="R28" i="18"/>
  <c r="R28" i="19" s="1"/>
  <c r="P27" i="18"/>
  <c r="P27" i="19" s="1"/>
  <c r="AJ27" i="18"/>
  <c r="AJ27" i="19" s="1"/>
  <c r="N26" i="17"/>
  <c r="R24" i="18"/>
  <c r="R24" i="19" s="1"/>
  <c r="AL24" i="18"/>
  <c r="AL24" i="19" s="1"/>
  <c r="P23" i="18"/>
  <c r="P23" i="19" s="1"/>
  <c r="AJ23" i="18"/>
  <c r="AJ23" i="19" s="1"/>
  <c r="N22" i="17"/>
  <c r="AL20" i="18"/>
  <c r="AL20" i="19" s="1"/>
  <c r="R20" i="18"/>
  <c r="R20" i="19" s="1"/>
  <c r="P19" i="18"/>
  <c r="P19" i="19" s="1"/>
  <c r="AJ19" i="18"/>
  <c r="AJ19" i="19" s="1"/>
  <c r="N18" i="17"/>
  <c r="R16" i="18"/>
  <c r="R16" i="19" s="1"/>
  <c r="AL16" i="18"/>
  <c r="AL16" i="19" s="1"/>
  <c r="P15" i="18"/>
  <c r="P15" i="19" s="1"/>
  <c r="AJ15" i="18"/>
  <c r="AJ15" i="19" s="1"/>
  <c r="N14" i="17"/>
  <c r="R12" i="18"/>
  <c r="R12" i="19" s="1"/>
  <c r="AL12" i="18"/>
  <c r="AL12" i="19" s="1"/>
  <c r="AJ11" i="18"/>
  <c r="AJ11" i="19" s="1"/>
  <c r="P11" i="18"/>
  <c r="P11" i="19" s="1"/>
  <c r="N10" i="17"/>
  <c r="AL8" i="18"/>
  <c r="AL8" i="19" s="1"/>
  <c r="R8" i="18"/>
  <c r="R8" i="19" s="1"/>
  <c r="P7" i="18"/>
  <c r="P7" i="19" s="1"/>
  <c r="AJ7" i="18"/>
  <c r="AJ7" i="19" s="1"/>
  <c r="N6" i="17"/>
  <c r="E124" i="17"/>
  <c r="E123" i="13"/>
  <c r="E123" i="14" s="1"/>
  <c r="E123" i="5" s="1"/>
  <c r="G112" i="13"/>
  <c r="G112" i="14" s="1"/>
  <c r="G112" i="5" s="1"/>
  <c r="G113" i="17"/>
  <c r="C102" i="13"/>
  <c r="C102" i="14" s="1"/>
  <c r="C102" i="5" s="1"/>
  <c r="C103" i="17"/>
  <c r="G92" i="13"/>
  <c r="G92" i="14" s="1"/>
  <c r="G92" i="5" s="1"/>
  <c r="G93" i="17"/>
  <c r="E84" i="17"/>
  <c r="E83" i="13"/>
  <c r="E83" i="14" s="1"/>
  <c r="E83" i="5" s="1"/>
  <c r="G72" i="13"/>
  <c r="G72" i="14" s="1"/>
  <c r="G72" i="5" s="1"/>
  <c r="G73" i="17"/>
  <c r="G24" i="13"/>
  <c r="G24" i="14" s="1"/>
  <c r="G24" i="5" s="1"/>
  <c r="G25" i="17"/>
  <c r="E3" i="13"/>
  <c r="E3" i="14" s="1"/>
  <c r="E3" i="5" s="1"/>
  <c r="E4" i="17"/>
  <c r="B130" i="13"/>
  <c r="B130" i="14" s="1"/>
  <c r="B130" i="5" s="1"/>
  <c r="B131" i="17"/>
  <c r="F128" i="13"/>
  <c r="F128" i="14" s="1"/>
  <c r="F128" i="5" s="1"/>
  <c r="F129" i="17"/>
  <c r="D127" i="13"/>
  <c r="D127" i="14" s="1"/>
  <c r="D127" i="5" s="1"/>
  <c r="D128" i="17"/>
  <c r="B126" i="13"/>
  <c r="B126" i="14" s="1"/>
  <c r="B126" i="5" s="1"/>
  <c r="B127" i="17"/>
  <c r="F125" i="17"/>
  <c r="F124" i="13"/>
  <c r="F124" i="14" s="1"/>
  <c r="F124" i="5" s="1"/>
  <c r="D123" i="13"/>
  <c r="D123" i="14" s="1"/>
  <c r="D123" i="5" s="1"/>
  <c r="D124" i="17"/>
  <c r="B123" i="17"/>
  <c r="B122" i="13"/>
  <c r="B122" i="14" s="1"/>
  <c r="B122" i="5" s="1"/>
  <c r="F120" i="13"/>
  <c r="F120" i="14" s="1"/>
  <c r="F120" i="5" s="1"/>
  <c r="F121" i="17"/>
  <c r="D120" i="17"/>
  <c r="D119" i="13"/>
  <c r="D119" i="14" s="1"/>
  <c r="D119" i="5" s="1"/>
  <c r="B118" i="13"/>
  <c r="B118" i="14" s="1"/>
  <c r="B118" i="5" s="1"/>
  <c r="B119" i="17"/>
  <c r="F116" i="13"/>
  <c r="F116" i="14" s="1"/>
  <c r="F116" i="5" s="1"/>
  <c r="F117" i="17"/>
  <c r="D116" i="17"/>
  <c r="D115" i="13"/>
  <c r="D115" i="14" s="1"/>
  <c r="D115" i="5" s="1"/>
  <c r="B115" i="17"/>
  <c r="B114" i="13"/>
  <c r="B114" i="14" s="1"/>
  <c r="B114" i="5" s="1"/>
  <c r="F112" i="13"/>
  <c r="F112" i="14" s="1"/>
  <c r="F112" i="5" s="1"/>
  <c r="F113" i="17"/>
  <c r="D111" i="13"/>
  <c r="D111" i="14" s="1"/>
  <c r="D111" i="5" s="1"/>
  <c r="D112" i="17"/>
  <c r="B111" i="17"/>
  <c r="B110" i="13"/>
  <c r="B110" i="14" s="1"/>
  <c r="B110" i="5" s="1"/>
  <c r="F108" i="13"/>
  <c r="F108" i="14" s="1"/>
  <c r="F108" i="5" s="1"/>
  <c r="F109" i="17"/>
  <c r="D107" i="13"/>
  <c r="D107" i="14" s="1"/>
  <c r="D107" i="5" s="1"/>
  <c r="D108" i="17"/>
  <c r="B107" i="17"/>
  <c r="B106" i="13"/>
  <c r="B106" i="14" s="1"/>
  <c r="B106" i="5" s="1"/>
  <c r="F104" i="13"/>
  <c r="F104" i="14" s="1"/>
  <c r="F104" i="5" s="1"/>
  <c r="F105" i="17"/>
  <c r="D104" i="17"/>
  <c r="D103" i="13"/>
  <c r="D103" i="14" s="1"/>
  <c r="D103" i="5" s="1"/>
  <c r="B102" i="13"/>
  <c r="B102" i="14" s="1"/>
  <c r="B102" i="5" s="1"/>
  <c r="B103" i="17"/>
  <c r="F101" i="17"/>
  <c r="F100" i="13"/>
  <c r="F100" i="14" s="1"/>
  <c r="F100" i="5" s="1"/>
  <c r="D99" i="13"/>
  <c r="D99" i="14" s="1"/>
  <c r="D99" i="5" s="1"/>
  <c r="D100" i="17"/>
  <c r="B99" i="17"/>
  <c r="B98" i="13"/>
  <c r="B98" i="14" s="1"/>
  <c r="B98" i="5" s="1"/>
  <c r="F97" i="17"/>
  <c r="F96" i="13"/>
  <c r="F96" i="14" s="1"/>
  <c r="F96" i="5" s="1"/>
  <c r="D95" i="13"/>
  <c r="D95" i="14" s="1"/>
  <c r="D95" i="5" s="1"/>
  <c r="D96" i="17"/>
  <c r="B95" i="17"/>
  <c r="B94" i="13"/>
  <c r="B94" i="14" s="1"/>
  <c r="B94" i="5" s="1"/>
  <c r="F92" i="13"/>
  <c r="F92" i="14" s="1"/>
  <c r="F92" i="5" s="1"/>
  <c r="F93" i="17"/>
  <c r="D92" i="17"/>
  <c r="D91" i="13"/>
  <c r="D91" i="14" s="1"/>
  <c r="D91" i="5" s="1"/>
  <c r="B91" i="17"/>
  <c r="B90" i="13"/>
  <c r="B90" i="14" s="1"/>
  <c r="B90" i="5" s="1"/>
  <c r="F89" i="17"/>
  <c r="F88" i="13"/>
  <c r="F88" i="14" s="1"/>
  <c r="F88" i="5" s="1"/>
  <c r="D87" i="13"/>
  <c r="D87" i="14" s="1"/>
  <c r="D87" i="5" s="1"/>
  <c r="D88" i="17"/>
  <c r="B86" i="13"/>
  <c r="B86" i="14" s="1"/>
  <c r="B86" i="5" s="1"/>
  <c r="B87" i="17"/>
  <c r="F85" i="17"/>
  <c r="F84" i="13"/>
  <c r="F84" i="14" s="1"/>
  <c r="F84" i="5" s="1"/>
  <c r="D83" i="13"/>
  <c r="D83" i="14" s="1"/>
  <c r="D83" i="5" s="1"/>
  <c r="D84" i="17"/>
  <c r="B83" i="17"/>
  <c r="B82" i="13"/>
  <c r="B82" i="14" s="1"/>
  <c r="B82" i="5" s="1"/>
  <c r="F80" i="13"/>
  <c r="F80" i="14" s="1"/>
  <c r="F80" i="5" s="1"/>
  <c r="F81" i="17"/>
  <c r="D80" i="17"/>
  <c r="D79" i="13"/>
  <c r="D79" i="14" s="1"/>
  <c r="D79" i="5" s="1"/>
  <c r="B79" i="17"/>
  <c r="B78" i="13"/>
  <c r="B78" i="14" s="1"/>
  <c r="B78" i="5" s="1"/>
  <c r="F77" i="17"/>
  <c r="F76" i="13"/>
  <c r="F76" i="14" s="1"/>
  <c r="F76" i="5" s="1"/>
  <c r="D75" i="13"/>
  <c r="D75" i="14" s="1"/>
  <c r="D75" i="5" s="1"/>
  <c r="D76" i="17"/>
  <c r="B75" i="17"/>
  <c r="B74" i="13"/>
  <c r="B74" i="14" s="1"/>
  <c r="B74" i="5" s="1"/>
  <c r="F72" i="13"/>
  <c r="F72" i="14" s="1"/>
  <c r="F72" i="5" s="1"/>
  <c r="F73" i="17"/>
  <c r="D71" i="13"/>
  <c r="D71" i="14" s="1"/>
  <c r="D71" i="5" s="1"/>
  <c r="D72" i="17"/>
  <c r="B70" i="13"/>
  <c r="B70" i="14" s="1"/>
  <c r="B70" i="5" s="1"/>
  <c r="B71" i="17"/>
  <c r="F68" i="13"/>
  <c r="F68" i="14" s="1"/>
  <c r="F68" i="5" s="1"/>
  <c r="F69" i="17"/>
  <c r="D68" i="17"/>
  <c r="D67" i="13"/>
  <c r="D67" i="14" s="1"/>
  <c r="D67" i="5" s="1"/>
  <c r="B67" i="17"/>
  <c r="B66" i="13"/>
  <c r="B66" i="14" s="1"/>
  <c r="B66" i="5" s="1"/>
  <c r="F65" i="17"/>
  <c r="F64" i="13"/>
  <c r="F64" i="14" s="1"/>
  <c r="F64" i="5" s="1"/>
  <c r="D64" i="17"/>
  <c r="D63" i="13"/>
  <c r="D63" i="14" s="1"/>
  <c r="D63" i="5" s="1"/>
  <c r="B63" i="17"/>
  <c r="B62" i="13"/>
  <c r="B62" i="14" s="1"/>
  <c r="B62" i="5" s="1"/>
  <c r="F60" i="13"/>
  <c r="F60" i="14" s="1"/>
  <c r="F60" i="5" s="1"/>
  <c r="F61" i="17"/>
  <c r="D59" i="13"/>
  <c r="D59" i="14" s="1"/>
  <c r="D59" i="5" s="1"/>
  <c r="D60" i="17"/>
  <c r="B59" i="17"/>
  <c r="B58" i="13"/>
  <c r="B58" i="14" s="1"/>
  <c r="B58" i="5" s="1"/>
  <c r="F57" i="17"/>
  <c r="F56" i="13"/>
  <c r="F56" i="14" s="1"/>
  <c r="F56" i="5" s="1"/>
  <c r="D55" i="13"/>
  <c r="D55" i="14" s="1"/>
  <c r="D55" i="5" s="1"/>
  <c r="D56" i="17"/>
  <c r="B54" i="13"/>
  <c r="B54" i="14" s="1"/>
  <c r="B54" i="5" s="1"/>
  <c r="B55" i="17"/>
  <c r="F52" i="13"/>
  <c r="F52" i="14" s="1"/>
  <c r="F52" i="5" s="1"/>
  <c r="F53" i="17"/>
  <c r="D51" i="13"/>
  <c r="D51" i="14" s="1"/>
  <c r="D51" i="5" s="1"/>
  <c r="D52" i="17"/>
  <c r="B50" i="13"/>
  <c r="B50" i="14" s="1"/>
  <c r="B50" i="5" s="1"/>
  <c r="B51" i="17"/>
  <c r="F49" i="17"/>
  <c r="F48" i="13"/>
  <c r="F48" i="14" s="1"/>
  <c r="F48" i="5" s="1"/>
  <c r="D47" i="13"/>
  <c r="D47" i="14" s="1"/>
  <c r="D47" i="5" s="1"/>
  <c r="D48" i="17"/>
  <c r="B46" i="13"/>
  <c r="B46" i="14" s="1"/>
  <c r="B46" i="5" s="1"/>
  <c r="B47" i="17"/>
  <c r="F45" i="17"/>
  <c r="F44" i="13"/>
  <c r="F44" i="14" s="1"/>
  <c r="F44" i="5" s="1"/>
  <c r="D43" i="13"/>
  <c r="D43" i="14" s="1"/>
  <c r="D43" i="5" s="1"/>
  <c r="D44" i="17"/>
  <c r="B43" i="17"/>
  <c r="B42" i="13"/>
  <c r="B42" i="14" s="1"/>
  <c r="B42" i="5" s="1"/>
  <c r="F41" i="17"/>
  <c r="F40" i="13"/>
  <c r="F40" i="14" s="1"/>
  <c r="F40" i="5" s="1"/>
  <c r="D39" i="13"/>
  <c r="D39" i="14" s="1"/>
  <c r="D39" i="5" s="1"/>
  <c r="D40" i="17"/>
  <c r="B38" i="13"/>
  <c r="B38" i="14" s="1"/>
  <c r="B38" i="5" s="1"/>
  <c r="B39" i="17"/>
  <c r="F36" i="13"/>
  <c r="F36" i="14" s="1"/>
  <c r="F36" i="5" s="1"/>
  <c r="F37" i="17"/>
  <c r="D35" i="13"/>
  <c r="D35" i="14" s="1"/>
  <c r="D35" i="5" s="1"/>
  <c r="D36" i="17"/>
  <c r="B35" i="17"/>
  <c r="B34" i="13"/>
  <c r="B34" i="14" s="1"/>
  <c r="B34" i="5" s="1"/>
  <c r="F32" i="13"/>
  <c r="F32" i="14" s="1"/>
  <c r="F32" i="5" s="1"/>
  <c r="F33" i="17"/>
  <c r="D32" i="17"/>
  <c r="D31" i="13"/>
  <c r="D31" i="14" s="1"/>
  <c r="D31" i="5" s="1"/>
  <c r="B31" i="17"/>
  <c r="B30" i="13"/>
  <c r="B30" i="14" s="1"/>
  <c r="B30" i="5" s="1"/>
  <c r="F28" i="13"/>
  <c r="F28" i="14" s="1"/>
  <c r="F28" i="5" s="1"/>
  <c r="F29" i="17"/>
  <c r="D27" i="13"/>
  <c r="D27" i="14" s="1"/>
  <c r="D27" i="5" s="1"/>
  <c r="D28" i="17"/>
  <c r="B26" i="13"/>
  <c r="B26" i="14" s="1"/>
  <c r="B26" i="5" s="1"/>
  <c r="B27" i="17"/>
  <c r="F24" i="13"/>
  <c r="F24" i="14" s="1"/>
  <c r="F24" i="5" s="1"/>
  <c r="F25" i="17"/>
  <c r="D23" i="13"/>
  <c r="D23" i="14" s="1"/>
  <c r="D23" i="5" s="1"/>
  <c r="D24" i="17"/>
  <c r="B22" i="13"/>
  <c r="B22" i="14" s="1"/>
  <c r="B22" i="5" s="1"/>
  <c r="B23" i="17"/>
  <c r="F20" i="13"/>
  <c r="F20" i="14" s="1"/>
  <c r="F20" i="5" s="1"/>
  <c r="F21" i="17"/>
  <c r="D20" i="17"/>
  <c r="D19" i="13"/>
  <c r="D19" i="14" s="1"/>
  <c r="D19" i="5" s="1"/>
  <c r="B19" i="17"/>
  <c r="B18" i="13"/>
  <c r="B18" i="14" s="1"/>
  <c r="B18" i="5" s="1"/>
  <c r="F17" i="17"/>
  <c r="F16" i="13"/>
  <c r="F16" i="14" s="1"/>
  <c r="F16" i="5" s="1"/>
  <c r="D16" i="17"/>
  <c r="D15" i="13"/>
  <c r="D15" i="14" s="1"/>
  <c r="D15" i="5" s="1"/>
  <c r="B14" i="13"/>
  <c r="B14" i="14" s="1"/>
  <c r="B14" i="5" s="1"/>
  <c r="B15" i="17"/>
  <c r="F12" i="13"/>
  <c r="F12" i="14" s="1"/>
  <c r="F12" i="5" s="1"/>
  <c r="F13" i="17"/>
  <c r="D11" i="13"/>
  <c r="D11" i="14" s="1"/>
  <c r="D11" i="5" s="1"/>
  <c r="D12" i="17"/>
  <c r="B11" i="17"/>
  <c r="B10" i="13"/>
  <c r="B10" i="14" s="1"/>
  <c r="B10" i="5" s="1"/>
  <c r="F9" i="17"/>
  <c r="F8" i="13"/>
  <c r="F8" i="14" s="1"/>
  <c r="F8" i="5" s="1"/>
  <c r="D8" i="17"/>
  <c r="D7" i="13"/>
  <c r="D7" i="14" s="1"/>
  <c r="D7" i="5" s="1"/>
  <c r="B6" i="13"/>
  <c r="B6" i="14" s="1"/>
  <c r="B6" i="5" s="1"/>
  <c r="B7" i="17"/>
  <c r="F4" i="13"/>
  <c r="F4" i="14" s="1"/>
  <c r="F4" i="5" s="1"/>
  <c r="F5" i="17"/>
  <c r="AF4" i="18"/>
  <c r="AF4" i="19" s="1"/>
  <c r="L4" i="18"/>
  <c r="L4" i="19" s="1"/>
  <c r="I131" i="18"/>
  <c r="I131" i="19" s="1"/>
  <c r="AC131" i="18"/>
  <c r="AC131" i="19" s="1"/>
  <c r="M129" i="18"/>
  <c r="M129" i="19" s="1"/>
  <c r="AG129" i="18"/>
  <c r="AG129" i="19" s="1"/>
  <c r="AE128" i="18"/>
  <c r="AE128" i="19" s="1"/>
  <c r="K128" i="18"/>
  <c r="K128" i="19" s="1"/>
  <c r="AC127" i="18"/>
  <c r="AC127" i="19" s="1"/>
  <c r="I127" i="18"/>
  <c r="I127" i="19" s="1"/>
  <c r="M125" i="18"/>
  <c r="M125" i="19" s="1"/>
  <c r="AG125" i="18"/>
  <c r="AG125" i="19" s="1"/>
  <c r="K124" i="18"/>
  <c r="K124" i="19" s="1"/>
  <c r="AE124" i="18"/>
  <c r="AE124" i="19" s="1"/>
  <c r="I123" i="18"/>
  <c r="I123" i="19" s="1"/>
  <c r="AC123" i="18"/>
  <c r="AC123" i="19" s="1"/>
  <c r="AG121" i="18"/>
  <c r="AG121" i="19" s="1"/>
  <c r="M121" i="18"/>
  <c r="M121" i="19" s="1"/>
  <c r="AE120" i="18"/>
  <c r="AE120" i="19" s="1"/>
  <c r="K120" i="18"/>
  <c r="K120" i="19" s="1"/>
  <c r="I119" i="18"/>
  <c r="I119" i="19" s="1"/>
  <c r="AC119" i="18"/>
  <c r="AC119" i="19" s="1"/>
  <c r="AG117" i="18"/>
  <c r="AG117" i="19" s="1"/>
  <c r="M117" i="18"/>
  <c r="M117" i="19" s="1"/>
  <c r="AE116" i="18"/>
  <c r="AE116" i="19" s="1"/>
  <c r="K116" i="18"/>
  <c r="K116" i="19" s="1"/>
  <c r="I115" i="18"/>
  <c r="I115" i="19" s="1"/>
  <c r="AC115" i="18"/>
  <c r="AC115" i="19" s="1"/>
  <c r="M113" i="18"/>
  <c r="M113" i="19" s="1"/>
  <c r="AG113" i="18"/>
  <c r="AG113" i="19" s="1"/>
  <c r="AE112" i="18"/>
  <c r="AE112" i="19" s="1"/>
  <c r="K112" i="18"/>
  <c r="K112" i="19" s="1"/>
  <c r="I111" i="18"/>
  <c r="I111" i="19" s="1"/>
  <c r="AC111" i="18"/>
  <c r="AC111" i="19" s="1"/>
  <c r="M109" i="18"/>
  <c r="M109" i="19" s="1"/>
  <c r="AG109" i="18"/>
  <c r="AG109" i="19" s="1"/>
  <c r="K108" i="18"/>
  <c r="K108" i="19" s="1"/>
  <c r="AE108" i="18"/>
  <c r="AE108" i="19" s="1"/>
  <c r="AC107" i="18"/>
  <c r="AC107" i="19" s="1"/>
  <c r="I107" i="18"/>
  <c r="I107" i="19" s="1"/>
  <c r="AG105" i="18"/>
  <c r="AG105" i="19" s="1"/>
  <c r="M105" i="18"/>
  <c r="M105" i="19" s="1"/>
  <c r="K104" i="18"/>
  <c r="K104" i="19" s="1"/>
  <c r="AE104" i="18"/>
  <c r="AE104" i="19" s="1"/>
  <c r="AC103" i="18"/>
  <c r="AC103" i="19" s="1"/>
  <c r="I103" i="18"/>
  <c r="I103" i="19" s="1"/>
  <c r="AG101" i="18"/>
  <c r="AG101" i="19" s="1"/>
  <c r="M101" i="18"/>
  <c r="M101" i="19" s="1"/>
  <c r="K100" i="18"/>
  <c r="K100" i="19" s="1"/>
  <c r="AE100" i="18"/>
  <c r="AE100" i="19" s="1"/>
  <c r="I99" i="18"/>
  <c r="I99" i="19" s="1"/>
  <c r="AC99" i="18"/>
  <c r="AC99" i="19" s="1"/>
  <c r="M97" i="18"/>
  <c r="M97" i="19" s="1"/>
  <c r="AG97" i="18"/>
  <c r="AG97" i="19" s="1"/>
  <c r="AE96" i="18"/>
  <c r="AE96" i="19" s="1"/>
  <c r="K96" i="18"/>
  <c r="K96" i="19" s="1"/>
  <c r="AC95" i="18"/>
  <c r="AC95" i="19" s="1"/>
  <c r="I95" i="18"/>
  <c r="I95" i="19" s="1"/>
  <c r="M93" i="18"/>
  <c r="M93" i="19" s="1"/>
  <c r="AG93" i="18"/>
  <c r="AG93" i="19" s="1"/>
  <c r="AE92" i="18"/>
  <c r="AE92" i="19" s="1"/>
  <c r="K92" i="18"/>
  <c r="K92" i="19" s="1"/>
  <c r="AC91" i="18"/>
  <c r="AC91" i="19" s="1"/>
  <c r="I91" i="18"/>
  <c r="I91" i="19" s="1"/>
  <c r="M89" i="18"/>
  <c r="M89" i="19" s="1"/>
  <c r="AG89" i="18"/>
  <c r="AG89" i="19" s="1"/>
  <c r="K88" i="18"/>
  <c r="K88" i="19" s="1"/>
  <c r="AE88" i="18"/>
  <c r="AE88" i="19" s="1"/>
  <c r="AC87" i="18"/>
  <c r="AC87" i="19" s="1"/>
  <c r="I87" i="18"/>
  <c r="I87" i="19" s="1"/>
  <c r="AG85" i="18"/>
  <c r="AG85" i="19" s="1"/>
  <c r="M85" i="18"/>
  <c r="M85" i="19" s="1"/>
  <c r="K84" i="18"/>
  <c r="K84" i="19" s="1"/>
  <c r="AE84" i="18"/>
  <c r="AE84" i="19" s="1"/>
  <c r="AC83" i="18"/>
  <c r="AC83" i="19" s="1"/>
  <c r="I83" i="18"/>
  <c r="I83" i="19" s="1"/>
  <c r="M81" i="18"/>
  <c r="M81" i="19" s="1"/>
  <c r="AG81" i="18"/>
  <c r="AG81" i="19" s="1"/>
  <c r="AE80" i="18"/>
  <c r="AE80" i="19" s="1"/>
  <c r="K80" i="18"/>
  <c r="K80" i="19" s="1"/>
  <c r="AC79" i="18"/>
  <c r="AC79" i="19" s="1"/>
  <c r="I79" i="18"/>
  <c r="I79" i="19" s="1"/>
  <c r="M77" i="18"/>
  <c r="M77" i="19" s="1"/>
  <c r="AG77" i="18"/>
  <c r="AG77" i="19" s="1"/>
  <c r="AE76" i="18"/>
  <c r="AE76" i="19" s="1"/>
  <c r="K76" i="18"/>
  <c r="K76" i="19" s="1"/>
  <c r="AC75" i="18"/>
  <c r="AC75" i="19" s="1"/>
  <c r="I75" i="18"/>
  <c r="I75" i="19" s="1"/>
  <c r="AG73" i="18"/>
  <c r="AG73" i="19" s="1"/>
  <c r="M73" i="18"/>
  <c r="M73" i="19" s="1"/>
  <c r="AE72" i="18"/>
  <c r="AE72" i="19" s="1"/>
  <c r="K72" i="18"/>
  <c r="K72" i="19" s="1"/>
  <c r="I71" i="18"/>
  <c r="I71" i="19" s="1"/>
  <c r="AC71" i="18"/>
  <c r="AC71" i="19" s="1"/>
  <c r="AG69" i="18"/>
  <c r="AG69" i="19" s="1"/>
  <c r="M69" i="18"/>
  <c r="M69" i="19" s="1"/>
  <c r="AE68" i="18"/>
  <c r="AE68" i="19" s="1"/>
  <c r="K68" i="18"/>
  <c r="K68" i="19" s="1"/>
  <c r="I67" i="18"/>
  <c r="I67" i="19" s="1"/>
  <c r="AC67" i="18"/>
  <c r="AC67" i="19" s="1"/>
  <c r="AG65" i="18"/>
  <c r="AG65" i="19" s="1"/>
  <c r="M65" i="18"/>
  <c r="M65" i="19" s="1"/>
  <c r="AE64" i="18"/>
  <c r="AE64" i="19" s="1"/>
  <c r="K64" i="18"/>
  <c r="K64" i="19" s="1"/>
  <c r="I63" i="18"/>
  <c r="I63" i="19" s="1"/>
  <c r="AC63" i="18"/>
  <c r="AC63" i="19" s="1"/>
  <c r="M61" i="18"/>
  <c r="M61" i="19" s="1"/>
  <c r="AG61" i="18"/>
  <c r="AG61" i="19" s="1"/>
  <c r="AE60" i="18"/>
  <c r="AE60" i="19" s="1"/>
  <c r="K60" i="18"/>
  <c r="K60" i="19" s="1"/>
  <c r="AC59" i="18"/>
  <c r="AC59" i="19" s="1"/>
  <c r="I59" i="18"/>
  <c r="I59" i="19" s="1"/>
  <c r="M57" i="18"/>
  <c r="M57" i="19" s="1"/>
  <c r="AG57" i="18"/>
  <c r="AG57" i="19" s="1"/>
  <c r="K56" i="18"/>
  <c r="K56" i="19" s="1"/>
  <c r="AE56" i="18"/>
  <c r="AE56" i="19" s="1"/>
  <c r="I55" i="18"/>
  <c r="I55" i="19" s="1"/>
  <c r="AC55" i="18"/>
  <c r="AC55" i="19" s="1"/>
  <c r="AG53" i="18"/>
  <c r="AG53" i="19" s="1"/>
  <c r="M53" i="18"/>
  <c r="M53" i="19" s="1"/>
  <c r="K52" i="18"/>
  <c r="K52" i="19" s="1"/>
  <c r="AE52" i="18"/>
  <c r="AE52" i="19" s="1"/>
  <c r="AC51" i="18"/>
  <c r="AC51" i="19" s="1"/>
  <c r="I51" i="18"/>
  <c r="I51" i="19" s="1"/>
  <c r="M49" i="18"/>
  <c r="M49" i="19" s="1"/>
  <c r="AG49" i="18"/>
  <c r="AG49" i="19" s="1"/>
  <c r="AE48" i="18"/>
  <c r="AE48" i="19" s="1"/>
  <c r="K48" i="18"/>
  <c r="K48" i="19" s="1"/>
  <c r="I47" i="18"/>
  <c r="I47" i="19" s="1"/>
  <c r="AC47" i="18"/>
  <c r="AC47" i="19" s="1"/>
  <c r="AG45" i="18"/>
  <c r="AG45" i="19" s="1"/>
  <c r="M45" i="18"/>
  <c r="M45" i="19" s="1"/>
  <c r="AE44" i="18"/>
  <c r="AE44" i="19" s="1"/>
  <c r="K44" i="18"/>
  <c r="K44" i="19" s="1"/>
  <c r="I43" i="18"/>
  <c r="I43" i="19" s="1"/>
  <c r="AC43" i="18"/>
  <c r="AC43" i="19" s="1"/>
  <c r="M41" i="18"/>
  <c r="M41" i="19" s="1"/>
  <c r="AG41" i="18"/>
  <c r="AG41" i="19" s="1"/>
  <c r="K40" i="18"/>
  <c r="K40" i="19" s="1"/>
  <c r="AE40" i="18"/>
  <c r="AE40" i="19" s="1"/>
  <c r="I39" i="18"/>
  <c r="I39" i="19" s="1"/>
  <c r="AC39" i="18"/>
  <c r="AC39" i="19" s="1"/>
  <c r="AG37" i="18"/>
  <c r="AG37" i="19" s="1"/>
  <c r="M37" i="18"/>
  <c r="M37" i="19" s="1"/>
  <c r="AE36" i="18"/>
  <c r="AE36" i="19" s="1"/>
  <c r="K36" i="18"/>
  <c r="K36" i="19" s="1"/>
  <c r="I35" i="18"/>
  <c r="I35" i="19" s="1"/>
  <c r="AC35" i="18"/>
  <c r="AC35" i="19" s="1"/>
  <c r="M33" i="18"/>
  <c r="M33" i="19" s="1"/>
  <c r="AG33" i="18"/>
  <c r="AG33" i="19" s="1"/>
  <c r="AE32" i="18"/>
  <c r="AE32" i="19" s="1"/>
  <c r="K32" i="18"/>
  <c r="K32" i="19" s="1"/>
  <c r="AC31" i="18"/>
  <c r="AC31" i="19" s="1"/>
  <c r="I31" i="18"/>
  <c r="I31" i="19" s="1"/>
  <c r="M29" i="18"/>
  <c r="M29" i="19" s="1"/>
  <c r="AG29" i="18"/>
  <c r="AG29" i="19" s="1"/>
  <c r="K28" i="18"/>
  <c r="K28" i="19" s="1"/>
  <c r="AE28" i="18"/>
  <c r="AE28" i="19" s="1"/>
  <c r="I27" i="18"/>
  <c r="I27" i="19" s="1"/>
  <c r="AC27" i="18"/>
  <c r="AC27" i="19" s="1"/>
  <c r="M25" i="18"/>
  <c r="M25" i="19" s="1"/>
  <c r="AG25" i="18"/>
  <c r="AG25" i="19" s="1"/>
  <c r="AE24" i="18"/>
  <c r="AE24" i="19" s="1"/>
  <c r="K24" i="18"/>
  <c r="K24" i="19" s="1"/>
  <c r="AC23" i="18"/>
  <c r="AC23" i="19" s="1"/>
  <c r="I23" i="18"/>
  <c r="I23" i="19" s="1"/>
  <c r="M21" i="18"/>
  <c r="M21" i="19" s="1"/>
  <c r="AG21" i="18"/>
  <c r="AG21" i="19" s="1"/>
  <c r="K20" i="18"/>
  <c r="K20" i="19" s="1"/>
  <c r="AE20" i="18"/>
  <c r="AE20" i="19" s="1"/>
  <c r="I19" i="18"/>
  <c r="I19" i="19" s="1"/>
  <c r="AC19" i="18"/>
  <c r="AC19" i="19" s="1"/>
  <c r="M17" i="18"/>
  <c r="M17" i="19" s="1"/>
  <c r="AG17" i="18"/>
  <c r="AG17" i="19" s="1"/>
  <c r="AE16" i="18"/>
  <c r="AE16" i="19" s="1"/>
  <c r="K16" i="18"/>
  <c r="K16" i="19" s="1"/>
  <c r="I15" i="18"/>
  <c r="I15" i="19" s="1"/>
  <c r="AC15" i="18"/>
  <c r="AC15" i="19" s="1"/>
  <c r="M13" i="18"/>
  <c r="M13" i="19" s="1"/>
  <c r="AG13" i="18"/>
  <c r="AG13" i="19" s="1"/>
  <c r="K12" i="18"/>
  <c r="K12" i="19" s="1"/>
  <c r="AE12" i="18"/>
  <c r="AE12" i="19" s="1"/>
  <c r="I11" i="18"/>
  <c r="I11" i="19" s="1"/>
  <c r="AC11" i="18"/>
  <c r="AC11" i="19" s="1"/>
  <c r="AG9" i="18"/>
  <c r="AG9" i="19" s="1"/>
  <c r="M9" i="18"/>
  <c r="M9" i="19" s="1"/>
  <c r="K8" i="18"/>
  <c r="K8" i="19" s="1"/>
  <c r="AE8" i="18"/>
  <c r="AE8" i="19" s="1"/>
  <c r="I7" i="18"/>
  <c r="I7" i="19" s="1"/>
  <c r="AC7" i="18"/>
  <c r="AC7" i="19" s="1"/>
  <c r="AG5" i="18"/>
  <c r="AG5" i="19" s="1"/>
  <c r="M5" i="18"/>
  <c r="M5" i="19" s="1"/>
  <c r="AL4" i="18"/>
  <c r="AL4" i="19" s="1"/>
  <c r="R4" i="18"/>
  <c r="R4" i="19" s="1"/>
  <c r="AI131" i="18"/>
  <c r="AI131" i="19" s="1"/>
  <c r="O131" i="18"/>
  <c r="O131" i="19" s="1"/>
  <c r="AM129" i="18"/>
  <c r="AM129" i="19" s="1"/>
  <c r="S129" i="18"/>
  <c r="S129" i="19" s="1"/>
  <c r="Q128" i="18"/>
  <c r="Q128" i="19" s="1"/>
  <c r="AK128" i="18"/>
  <c r="AK128" i="19" s="1"/>
  <c r="AI127" i="18"/>
  <c r="AI127" i="19" s="1"/>
  <c r="O127" i="18"/>
  <c r="O127" i="19" s="1"/>
  <c r="S125" i="18"/>
  <c r="S125" i="19" s="1"/>
  <c r="AM125" i="18"/>
  <c r="AM125" i="19" s="1"/>
  <c r="Q124" i="18"/>
  <c r="Q124" i="19" s="1"/>
  <c r="AK124" i="18"/>
  <c r="AK124" i="19" s="1"/>
  <c r="AI123" i="18"/>
  <c r="AI123" i="19" s="1"/>
  <c r="O123" i="18"/>
  <c r="O123" i="19" s="1"/>
  <c r="AM121" i="18"/>
  <c r="AM121" i="19" s="1"/>
  <c r="S121" i="18"/>
  <c r="S121" i="19" s="1"/>
  <c r="Q120" i="18"/>
  <c r="Q120" i="19" s="1"/>
  <c r="AK120" i="18"/>
  <c r="AK120" i="19" s="1"/>
  <c r="AI119" i="18"/>
  <c r="AI119" i="19" s="1"/>
  <c r="O119" i="18"/>
  <c r="O119" i="19" s="1"/>
  <c r="AM117" i="18"/>
  <c r="AM117" i="19" s="1"/>
  <c r="S117" i="18"/>
  <c r="S117" i="19" s="1"/>
  <c r="Q116" i="18"/>
  <c r="Q116" i="19" s="1"/>
  <c r="AK116" i="18"/>
  <c r="AK116" i="19" s="1"/>
  <c r="O115" i="18"/>
  <c r="O115" i="19" s="1"/>
  <c r="AI115" i="18"/>
  <c r="AI115" i="19" s="1"/>
  <c r="S113" i="18"/>
  <c r="S113" i="19" s="1"/>
  <c r="AM113" i="18"/>
  <c r="AM113" i="19" s="1"/>
  <c r="AK112" i="18"/>
  <c r="AK112" i="19" s="1"/>
  <c r="Q112" i="18"/>
  <c r="Q112" i="19" s="1"/>
  <c r="O111" i="18"/>
  <c r="O111" i="19" s="1"/>
  <c r="AI111" i="18"/>
  <c r="AI111" i="19" s="1"/>
  <c r="S109" i="18"/>
  <c r="S109" i="19" s="1"/>
  <c r="AM109" i="18"/>
  <c r="AM109" i="19" s="1"/>
  <c r="AK108" i="18"/>
  <c r="AK108" i="19" s="1"/>
  <c r="Q108" i="18"/>
  <c r="Q108" i="19" s="1"/>
  <c r="AI107" i="18"/>
  <c r="AI107" i="19" s="1"/>
  <c r="O107" i="18"/>
  <c r="O107" i="19" s="1"/>
  <c r="S105" i="18"/>
  <c r="S105" i="19" s="1"/>
  <c r="AM105" i="18"/>
  <c r="AM105" i="19" s="1"/>
  <c r="Q104" i="18"/>
  <c r="Q104" i="19" s="1"/>
  <c r="AK104" i="18"/>
  <c r="AK104" i="19" s="1"/>
  <c r="O103" i="18"/>
  <c r="O103" i="19" s="1"/>
  <c r="AI103" i="18"/>
  <c r="AI103" i="19" s="1"/>
  <c r="S101" i="18"/>
  <c r="S101" i="19" s="1"/>
  <c r="AM101" i="18"/>
  <c r="AM101" i="19" s="1"/>
  <c r="AK100" i="18"/>
  <c r="AK100" i="19" s="1"/>
  <c r="Q100" i="18"/>
  <c r="Q100" i="19" s="1"/>
  <c r="O99" i="18"/>
  <c r="O99" i="19" s="1"/>
  <c r="AI99" i="18"/>
  <c r="AI99" i="19" s="1"/>
  <c r="AM97" i="18"/>
  <c r="AM97" i="19" s="1"/>
  <c r="S97" i="18"/>
  <c r="S97" i="19" s="1"/>
  <c r="AK96" i="18"/>
  <c r="AK96" i="19" s="1"/>
  <c r="Q96" i="18"/>
  <c r="Q96" i="19" s="1"/>
  <c r="AI95" i="18"/>
  <c r="AI95" i="19" s="1"/>
  <c r="O95" i="18"/>
  <c r="O95" i="19" s="1"/>
  <c r="S93" i="18"/>
  <c r="S93" i="19" s="1"/>
  <c r="AM93" i="18"/>
  <c r="AM93" i="19" s="1"/>
  <c r="Q92" i="18"/>
  <c r="Q92" i="19" s="1"/>
  <c r="AK92" i="18"/>
  <c r="AK92" i="19" s="1"/>
  <c r="AI91" i="18"/>
  <c r="AI91" i="19" s="1"/>
  <c r="O91" i="18"/>
  <c r="O91" i="19" s="1"/>
  <c r="S89" i="18"/>
  <c r="S89" i="19" s="1"/>
  <c r="AM89" i="18"/>
  <c r="AM89" i="19" s="1"/>
  <c r="AK88" i="18"/>
  <c r="AK88" i="19" s="1"/>
  <c r="Q88" i="18"/>
  <c r="Q88" i="19" s="1"/>
  <c r="AI87" i="18"/>
  <c r="AI87" i="19" s="1"/>
  <c r="O87" i="18"/>
  <c r="O87" i="19" s="1"/>
  <c r="S85" i="18"/>
  <c r="S85" i="19" s="1"/>
  <c r="AM85" i="18"/>
  <c r="AM85" i="19" s="1"/>
  <c r="AK84" i="18"/>
  <c r="AK84" i="19" s="1"/>
  <c r="Q84" i="18"/>
  <c r="Q84" i="19" s="1"/>
  <c r="AI83" i="18"/>
  <c r="AI83" i="19" s="1"/>
  <c r="O83" i="18"/>
  <c r="O83" i="19" s="1"/>
  <c r="AM81" i="18"/>
  <c r="AM81" i="19" s="1"/>
  <c r="S81" i="18"/>
  <c r="S81" i="19" s="1"/>
  <c r="Q80" i="18"/>
  <c r="Q80" i="19" s="1"/>
  <c r="AK80" i="18"/>
  <c r="AK80" i="19" s="1"/>
  <c r="AI79" i="18"/>
  <c r="AI79" i="19" s="1"/>
  <c r="O79" i="18"/>
  <c r="O79" i="19" s="1"/>
  <c r="S77" i="18"/>
  <c r="S77" i="19" s="1"/>
  <c r="AM77" i="18"/>
  <c r="AM77" i="19" s="1"/>
  <c r="Q76" i="18"/>
  <c r="Q76" i="19" s="1"/>
  <c r="AK76" i="18"/>
  <c r="AK76" i="19" s="1"/>
  <c r="AI75" i="18"/>
  <c r="AI75" i="19" s="1"/>
  <c r="O75" i="18"/>
  <c r="O75" i="19" s="1"/>
  <c r="AM73" i="18"/>
  <c r="AM73" i="19" s="1"/>
  <c r="S73" i="18"/>
  <c r="S73" i="19" s="1"/>
  <c r="AK72" i="18"/>
  <c r="AK72" i="19" s="1"/>
  <c r="Q72" i="18"/>
  <c r="Q72" i="19" s="1"/>
  <c r="O71" i="18"/>
  <c r="O71" i="19" s="1"/>
  <c r="AI71" i="18"/>
  <c r="AI71" i="19" s="1"/>
  <c r="S69" i="18"/>
  <c r="S69" i="19" s="1"/>
  <c r="AM69" i="18"/>
  <c r="AM69" i="19" s="1"/>
  <c r="AK68" i="18"/>
  <c r="AK68" i="19" s="1"/>
  <c r="Q68" i="18"/>
  <c r="Q68" i="19" s="1"/>
  <c r="AI67" i="18"/>
  <c r="AI67" i="19" s="1"/>
  <c r="O67" i="18"/>
  <c r="O67" i="19" s="1"/>
  <c r="S65" i="18"/>
  <c r="S65" i="19" s="1"/>
  <c r="AM65" i="18"/>
  <c r="AM65" i="19" s="1"/>
  <c r="AK64" i="18"/>
  <c r="AK64" i="19" s="1"/>
  <c r="Q64" i="18"/>
  <c r="Q64" i="19" s="1"/>
  <c r="AI63" i="18"/>
  <c r="AI63" i="19" s="1"/>
  <c r="O63" i="18"/>
  <c r="O63" i="19" s="1"/>
  <c r="S61" i="18"/>
  <c r="S61" i="19" s="1"/>
  <c r="AM61" i="18"/>
  <c r="AM61" i="19" s="1"/>
  <c r="Q60" i="18"/>
  <c r="Q60" i="19" s="1"/>
  <c r="AK60" i="18"/>
  <c r="AK60" i="19" s="1"/>
  <c r="AI59" i="18"/>
  <c r="AI59" i="19" s="1"/>
  <c r="O59" i="18"/>
  <c r="O59" i="19" s="1"/>
  <c r="S57" i="18"/>
  <c r="S57" i="19" s="1"/>
  <c r="AM57" i="18"/>
  <c r="AM57" i="19" s="1"/>
  <c r="Q56" i="18"/>
  <c r="Q56" i="19" s="1"/>
  <c r="AK56" i="18"/>
  <c r="AK56" i="19" s="1"/>
  <c r="O55" i="18"/>
  <c r="O55" i="19" s="1"/>
  <c r="AI55" i="18"/>
  <c r="AI55" i="19" s="1"/>
  <c r="AM53" i="18"/>
  <c r="AM53" i="19" s="1"/>
  <c r="S53" i="18"/>
  <c r="S53" i="19" s="1"/>
  <c r="AK52" i="18"/>
  <c r="AK52" i="19" s="1"/>
  <c r="Q52" i="18"/>
  <c r="Q52" i="19" s="1"/>
  <c r="O51" i="18"/>
  <c r="O51" i="19" s="1"/>
  <c r="AI51" i="18"/>
  <c r="AI51" i="19" s="1"/>
  <c r="AM49" i="18"/>
  <c r="AM49" i="19" s="1"/>
  <c r="S49" i="18"/>
  <c r="S49" i="19" s="1"/>
  <c r="AK48" i="18"/>
  <c r="AK48" i="19" s="1"/>
  <c r="Q48" i="18"/>
  <c r="Q48" i="19" s="1"/>
  <c r="O47" i="18"/>
  <c r="O47" i="19" s="1"/>
  <c r="AI47" i="18"/>
  <c r="AI47" i="19" s="1"/>
  <c r="S45" i="18"/>
  <c r="S45" i="19" s="1"/>
  <c r="AM45" i="18"/>
  <c r="AM45" i="19" s="1"/>
  <c r="Q44" i="18"/>
  <c r="Q44" i="19" s="1"/>
  <c r="AK44" i="18"/>
  <c r="AK44" i="19" s="1"/>
  <c r="AI43" i="18"/>
  <c r="AI43" i="19" s="1"/>
  <c r="O43" i="18"/>
  <c r="O43" i="19" s="1"/>
  <c r="S41" i="18"/>
  <c r="S41" i="19" s="1"/>
  <c r="AM41" i="18"/>
  <c r="AM41" i="19" s="1"/>
  <c r="Q40" i="18"/>
  <c r="Q40" i="19" s="1"/>
  <c r="AK40" i="18"/>
  <c r="AK40" i="19" s="1"/>
  <c r="AI39" i="18"/>
  <c r="AI39" i="19" s="1"/>
  <c r="O39" i="18"/>
  <c r="O39" i="19" s="1"/>
  <c r="AM37" i="18"/>
  <c r="AM37" i="19" s="1"/>
  <c r="S37" i="18"/>
  <c r="S37" i="19" s="1"/>
  <c r="AK36" i="18"/>
  <c r="AK36" i="19" s="1"/>
  <c r="Q36" i="18"/>
  <c r="Q36" i="19" s="1"/>
  <c r="AI35" i="18"/>
  <c r="AI35" i="19" s="1"/>
  <c r="O35" i="18"/>
  <c r="O35" i="19" s="1"/>
  <c r="S33" i="18"/>
  <c r="S33" i="19" s="1"/>
  <c r="AM33" i="18"/>
  <c r="AM33" i="19" s="1"/>
  <c r="Q32" i="18"/>
  <c r="Q32" i="19" s="1"/>
  <c r="AK32" i="18"/>
  <c r="AK32" i="19" s="1"/>
  <c r="O31" i="18"/>
  <c r="O31" i="19" s="1"/>
  <c r="AI31" i="18"/>
  <c r="AI31" i="19" s="1"/>
  <c r="S29" i="18"/>
  <c r="S29" i="19" s="1"/>
  <c r="AM29" i="18"/>
  <c r="AM29" i="19" s="1"/>
  <c r="Q28" i="18"/>
  <c r="Q28" i="19" s="1"/>
  <c r="AK28" i="18"/>
  <c r="AK28" i="19" s="1"/>
  <c r="AI27" i="18"/>
  <c r="AI27" i="19" s="1"/>
  <c r="O27" i="18"/>
  <c r="O27" i="19" s="1"/>
  <c r="AM25" i="18"/>
  <c r="AM25" i="19" s="1"/>
  <c r="S25" i="18"/>
  <c r="S25" i="19" s="1"/>
  <c r="Q24" i="18"/>
  <c r="Q24" i="19" s="1"/>
  <c r="AK24" i="18"/>
  <c r="AK24" i="19" s="1"/>
  <c r="O23" i="18"/>
  <c r="O23" i="19" s="1"/>
  <c r="AI23" i="18"/>
  <c r="AI23" i="19" s="1"/>
  <c r="AM21" i="18"/>
  <c r="AM21" i="19" s="1"/>
  <c r="S21" i="18"/>
  <c r="S21" i="19" s="1"/>
  <c r="Q20" i="18"/>
  <c r="Q20" i="19" s="1"/>
  <c r="AK20" i="18"/>
  <c r="AK20" i="19" s="1"/>
  <c r="AI19" i="18"/>
  <c r="AI19" i="19" s="1"/>
  <c r="O19" i="18"/>
  <c r="O19" i="19" s="1"/>
  <c r="S17" i="18"/>
  <c r="S17" i="19" s="1"/>
  <c r="AM17" i="18"/>
  <c r="AM17" i="19" s="1"/>
  <c r="Q16" i="18"/>
  <c r="Q16" i="19" s="1"/>
  <c r="AK16" i="18"/>
  <c r="AK16" i="19" s="1"/>
  <c r="AI15" i="18"/>
  <c r="AI15" i="19" s="1"/>
  <c r="O15" i="18"/>
  <c r="O15" i="19" s="1"/>
  <c r="S13" i="18"/>
  <c r="S13" i="19" s="1"/>
  <c r="AM13" i="18"/>
  <c r="AM13" i="19" s="1"/>
  <c r="Q12" i="18"/>
  <c r="Q12" i="19" s="1"/>
  <c r="AK12" i="18"/>
  <c r="AK12" i="19" s="1"/>
  <c r="O11" i="18"/>
  <c r="O11" i="19" s="1"/>
  <c r="AI11" i="18"/>
  <c r="AI11" i="19" s="1"/>
  <c r="S9" i="18"/>
  <c r="S9" i="19" s="1"/>
  <c r="AM9" i="18"/>
  <c r="AM9" i="19" s="1"/>
  <c r="AK8" i="18"/>
  <c r="AK8" i="19" s="1"/>
  <c r="Q8" i="18"/>
  <c r="Q8" i="19" s="1"/>
  <c r="O7" i="18"/>
  <c r="O7" i="19" s="1"/>
  <c r="AI7" i="18"/>
  <c r="AI7" i="19" s="1"/>
  <c r="S5" i="18"/>
  <c r="S5" i="19" s="1"/>
  <c r="AM5" i="18"/>
  <c r="AM5" i="19" s="1"/>
  <c r="F3" i="13"/>
  <c r="F3" i="14" s="1"/>
  <c r="F3" i="5" s="1"/>
  <c r="F4" i="17"/>
  <c r="G121" i="17"/>
  <c r="G120" i="13"/>
  <c r="G120" i="14" s="1"/>
  <c r="G120" i="5" s="1"/>
  <c r="G109" i="17"/>
  <c r="G108" i="13"/>
  <c r="G108" i="14" s="1"/>
  <c r="G108" i="5" s="1"/>
  <c r="C99" i="17"/>
  <c r="C98" i="13"/>
  <c r="C98" i="14" s="1"/>
  <c r="C98" i="5" s="1"/>
  <c r="G88" i="13"/>
  <c r="G88" i="14" s="1"/>
  <c r="G88" i="5" s="1"/>
  <c r="G89" i="17"/>
  <c r="E79" i="13"/>
  <c r="E79" i="14" s="1"/>
  <c r="E79" i="5" s="1"/>
  <c r="E80" i="17"/>
  <c r="E71" i="13"/>
  <c r="E71" i="14" s="1"/>
  <c r="E71" i="5" s="1"/>
  <c r="E72" i="17"/>
  <c r="C27" i="17"/>
  <c r="C26" i="13"/>
  <c r="C26" i="14" s="1"/>
  <c r="C26" i="5" s="1"/>
  <c r="D4" i="17"/>
  <c r="D3" i="13"/>
  <c r="D3" i="14" s="1"/>
  <c r="D3" i="5" s="1"/>
  <c r="G129" i="13"/>
  <c r="G129" i="14" s="1"/>
  <c r="G129" i="5" s="1"/>
  <c r="G130" i="17"/>
  <c r="E128" i="13"/>
  <c r="E128" i="14" s="1"/>
  <c r="E128" i="5" s="1"/>
  <c r="E129" i="17"/>
  <c r="C128" i="17"/>
  <c r="C127" i="13"/>
  <c r="C127" i="14" s="1"/>
  <c r="C127" i="5" s="1"/>
  <c r="G125" i="13"/>
  <c r="G125" i="14" s="1"/>
  <c r="G125" i="5" s="1"/>
  <c r="G126" i="17"/>
  <c r="E125" i="17"/>
  <c r="E124" i="13"/>
  <c r="E124" i="14" s="1"/>
  <c r="E124" i="5" s="1"/>
  <c r="C124" i="17"/>
  <c r="C123" i="13"/>
  <c r="C123" i="14" s="1"/>
  <c r="C123" i="5" s="1"/>
  <c r="G121" i="13"/>
  <c r="G121" i="14" s="1"/>
  <c r="G121" i="5" s="1"/>
  <c r="G122" i="17"/>
  <c r="E121" i="17"/>
  <c r="E120" i="13"/>
  <c r="E120" i="14" s="1"/>
  <c r="E120" i="5" s="1"/>
  <c r="C120" i="17"/>
  <c r="C119" i="13"/>
  <c r="C119" i="14" s="1"/>
  <c r="C119" i="5" s="1"/>
  <c r="G118" i="17"/>
  <c r="G117" i="13"/>
  <c r="G117" i="14" s="1"/>
  <c r="G117" i="5" s="1"/>
  <c r="E117" i="17"/>
  <c r="E116" i="13"/>
  <c r="E116" i="14" s="1"/>
  <c r="E116" i="5" s="1"/>
  <c r="C115" i="13"/>
  <c r="C115" i="14" s="1"/>
  <c r="C115" i="5" s="1"/>
  <c r="C116" i="17"/>
  <c r="G113" i="13"/>
  <c r="G113" i="14" s="1"/>
  <c r="G113" i="5" s="1"/>
  <c r="G114" i="17"/>
  <c r="E112" i="13"/>
  <c r="E112" i="14" s="1"/>
  <c r="E112" i="5" s="1"/>
  <c r="E113" i="17"/>
  <c r="C111" i="13"/>
  <c r="C111" i="14" s="1"/>
  <c r="C111" i="5" s="1"/>
  <c r="C112" i="17"/>
  <c r="G110" i="17"/>
  <c r="G109" i="13"/>
  <c r="G109" i="14" s="1"/>
  <c r="G109" i="5" s="1"/>
  <c r="E108" i="13"/>
  <c r="E108" i="14" s="1"/>
  <c r="E108" i="5" s="1"/>
  <c r="E109" i="17"/>
  <c r="C108" i="17"/>
  <c r="C107" i="13"/>
  <c r="C107" i="14" s="1"/>
  <c r="C107" i="5" s="1"/>
  <c r="G105" i="13"/>
  <c r="G105" i="14" s="1"/>
  <c r="G105" i="5" s="1"/>
  <c r="G106" i="17"/>
  <c r="E105" i="17"/>
  <c r="E104" i="13"/>
  <c r="E104" i="14" s="1"/>
  <c r="E104" i="5" s="1"/>
  <c r="C103" i="13"/>
  <c r="C103" i="14" s="1"/>
  <c r="C103" i="5" s="1"/>
  <c r="C104" i="17"/>
  <c r="G102" i="17"/>
  <c r="G101" i="13"/>
  <c r="G101" i="14" s="1"/>
  <c r="G101" i="5" s="1"/>
  <c r="E101" i="17"/>
  <c r="E100" i="13"/>
  <c r="E100" i="14" s="1"/>
  <c r="E100" i="5" s="1"/>
  <c r="C100" i="17"/>
  <c r="C99" i="13"/>
  <c r="C99" i="14" s="1"/>
  <c r="C99" i="5" s="1"/>
  <c r="G98" i="17"/>
  <c r="G97" i="13"/>
  <c r="G97" i="14" s="1"/>
  <c r="G97" i="5" s="1"/>
  <c r="E96" i="13"/>
  <c r="E96" i="14" s="1"/>
  <c r="E96" i="5" s="1"/>
  <c r="E97" i="17"/>
  <c r="C95" i="13"/>
  <c r="C95" i="14" s="1"/>
  <c r="C95" i="5" s="1"/>
  <c r="C96" i="17"/>
  <c r="G94" i="17"/>
  <c r="G93" i="13"/>
  <c r="G93" i="14" s="1"/>
  <c r="G93" i="5" s="1"/>
  <c r="E92" i="13"/>
  <c r="E92" i="14" s="1"/>
  <c r="E92" i="5" s="1"/>
  <c r="E93" i="17"/>
  <c r="C91" i="13"/>
  <c r="C91" i="14" s="1"/>
  <c r="C91" i="5" s="1"/>
  <c r="C92" i="17"/>
  <c r="G90" i="17"/>
  <c r="G89" i="13"/>
  <c r="G89" i="14" s="1"/>
  <c r="G89" i="5" s="1"/>
  <c r="E89" i="17"/>
  <c r="E88" i="13"/>
  <c r="E88" i="14" s="1"/>
  <c r="E88" i="5" s="1"/>
  <c r="C88" i="17"/>
  <c r="C87" i="13"/>
  <c r="C87" i="14" s="1"/>
  <c r="C87" i="5" s="1"/>
  <c r="G85" i="13"/>
  <c r="G85" i="14" s="1"/>
  <c r="G85" i="5" s="1"/>
  <c r="G86" i="17"/>
  <c r="E84" i="13"/>
  <c r="E84" i="14" s="1"/>
  <c r="E84" i="5" s="1"/>
  <c r="E85" i="17"/>
  <c r="C83" i="13"/>
  <c r="C83" i="14" s="1"/>
  <c r="C83" i="5" s="1"/>
  <c r="C84" i="17"/>
  <c r="G81" i="13"/>
  <c r="G81" i="14" s="1"/>
  <c r="G81" i="5" s="1"/>
  <c r="G82" i="17"/>
  <c r="E80" i="13"/>
  <c r="E80" i="14" s="1"/>
  <c r="E80" i="5" s="1"/>
  <c r="E81" i="17"/>
  <c r="C79" i="13"/>
  <c r="C79" i="14" s="1"/>
  <c r="C79" i="5" s="1"/>
  <c r="C80" i="17"/>
  <c r="G78" i="17"/>
  <c r="G77" i="13"/>
  <c r="G77" i="14" s="1"/>
  <c r="G77" i="5" s="1"/>
  <c r="E77" i="17"/>
  <c r="E76" i="13"/>
  <c r="E76" i="14" s="1"/>
  <c r="E76" i="5" s="1"/>
  <c r="C75" i="13"/>
  <c r="C75" i="14" s="1"/>
  <c r="C75" i="5" s="1"/>
  <c r="C76" i="17"/>
  <c r="G73" i="13"/>
  <c r="G73" i="14" s="1"/>
  <c r="G73" i="5" s="1"/>
  <c r="G74" i="17"/>
  <c r="E73" i="17"/>
  <c r="E72" i="13"/>
  <c r="E72" i="14" s="1"/>
  <c r="E72" i="5" s="1"/>
  <c r="C72" i="17"/>
  <c r="C71" i="13"/>
  <c r="C71" i="14" s="1"/>
  <c r="C71" i="5" s="1"/>
  <c r="G69" i="13"/>
  <c r="G69" i="14" s="1"/>
  <c r="G69" i="5" s="1"/>
  <c r="G70" i="17"/>
  <c r="E69" i="17"/>
  <c r="E68" i="13"/>
  <c r="E68" i="14" s="1"/>
  <c r="E68" i="5" s="1"/>
  <c r="C68" i="17"/>
  <c r="C67" i="13"/>
  <c r="C67" i="14" s="1"/>
  <c r="C67" i="5" s="1"/>
  <c r="G66" i="17"/>
  <c r="G65" i="13"/>
  <c r="G65" i="14" s="1"/>
  <c r="G65" i="5" s="1"/>
  <c r="E64" i="13"/>
  <c r="E64" i="14" s="1"/>
  <c r="E64" i="5" s="1"/>
  <c r="E65" i="17"/>
  <c r="C63" i="13"/>
  <c r="C63" i="14" s="1"/>
  <c r="C63" i="5" s="1"/>
  <c r="C64" i="17"/>
  <c r="G62" i="17"/>
  <c r="G61" i="13"/>
  <c r="G61" i="14" s="1"/>
  <c r="G61" i="5" s="1"/>
  <c r="E60" i="13"/>
  <c r="E60" i="14" s="1"/>
  <c r="E60" i="5" s="1"/>
  <c r="E61" i="17"/>
  <c r="C59" i="13"/>
  <c r="C59" i="14" s="1"/>
  <c r="C59" i="5" s="1"/>
  <c r="C60" i="17"/>
  <c r="G58" i="17"/>
  <c r="G57" i="13"/>
  <c r="G57" i="14" s="1"/>
  <c r="G57" i="5" s="1"/>
  <c r="E57" i="17"/>
  <c r="E56" i="13"/>
  <c r="E56" i="14" s="1"/>
  <c r="E56" i="5" s="1"/>
  <c r="C56" i="17"/>
  <c r="C55" i="13"/>
  <c r="C55" i="14" s="1"/>
  <c r="C55" i="5" s="1"/>
  <c r="G53" i="13"/>
  <c r="G53" i="14" s="1"/>
  <c r="G53" i="5" s="1"/>
  <c r="G54" i="17"/>
  <c r="E53" i="17"/>
  <c r="E52" i="13"/>
  <c r="E52" i="14" s="1"/>
  <c r="E52" i="5" s="1"/>
  <c r="C52" i="17"/>
  <c r="C51" i="13"/>
  <c r="C51" i="14" s="1"/>
  <c r="C51" i="5" s="1"/>
  <c r="G50" i="17"/>
  <c r="G49" i="13"/>
  <c r="G49" i="14" s="1"/>
  <c r="G49" i="5" s="1"/>
  <c r="E48" i="13"/>
  <c r="E48" i="14" s="1"/>
  <c r="E48" i="5" s="1"/>
  <c r="E49" i="17"/>
  <c r="C48" i="17"/>
  <c r="C47" i="13"/>
  <c r="C47" i="14" s="1"/>
  <c r="C47" i="5" s="1"/>
  <c r="G46" i="17"/>
  <c r="G45" i="13"/>
  <c r="G45" i="14" s="1"/>
  <c r="G45" i="5" s="1"/>
  <c r="E45" i="17"/>
  <c r="E44" i="13"/>
  <c r="E44" i="14" s="1"/>
  <c r="E44" i="5" s="1"/>
  <c r="C43" i="13"/>
  <c r="C43" i="14" s="1"/>
  <c r="C43" i="5" s="1"/>
  <c r="C44" i="17"/>
  <c r="G41" i="13"/>
  <c r="G41" i="14" s="1"/>
  <c r="G41" i="5" s="1"/>
  <c r="G42" i="17"/>
  <c r="E40" i="13"/>
  <c r="E40" i="14" s="1"/>
  <c r="E40" i="5" s="1"/>
  <c r="E41" i="17"/>
  <c r="C40" i="17"/>
  <c r="C39" i="13"/>
  <c r="C39" i="14" s="1"/>
  <c r="C39" i="5" s="1"/>
  <c r="G37" i="13"/>
  <c r="G37" i="14" s="1"/>
  <c r="G37" i="5" s="1"/>
  <c r="G38" i="17"/>
  <c r="E37" i="17"/>
  <c r="E36" i="13"/>
  <c r="E36" i="14" s="1"/>
  <c r="E36" i="5" s="1"/>
  <c r="C35" i="13"/>
  <c r="C35" i="14" s="1"/>
  <c r="C35" i="5" s="1"/>
  <c r="C36" i="17"/>
  <c r="G34" i="17"/>
  <c r="G33" i="13"/>
  <c r="G33" i="14" s="1"/>
  <c r="G33" i="5" s="1"/>
  <c r="E32" i="13"/>
  <c r="E32" i="14" s="1"/>
  <c r="E32" i="5" s="1"/>
  <c r="E33" i="17"/>
  <c r="C31" i="13"/>
  <c r="C31" i="14" s="1"/>
  <c r="C31" i="5" s="1"/>
  <c r="C32" i="17"/>
  <c r="G29" i="13"/>
  <c r="G29" i="14" s="1"/>
  <c r="G29" i="5" s="1"/>
  <c r="G30" i="17"/>
  <c r="E29" i="17"/>
  <c r="E28" i="13"/>
  <c r="E28" i="14" s="1"/>
  <c r="E28" i="5" s="1"/>
  <c r="C27" i="13"/>
  <c r="C27" i="14" s="1"/>
  <c r="C27" i="5" s="1"/>
  <c r="C28" i="17"/>
  <c r="G25" i="13"/>
  <c r="G25" i="14" s="1"/>
  <c r="G25" i="5" s="1"/>
  <c r="G26" i="17"/>
  <c r="E25" i="17"/>
  <c r="E24" i="13"/>
  <c r="E24" i="14" s="1"/>
  <c r="E24" i="5" s="1"/>
  <c r="C23" i="13"/>
  <c r="C23" i="14" s="1"/>
  <c r="C23" i="5" s="1"/>
  <c r="C24" i="17"/>
  <c r="G21" i="13"/>
  <c r="G21" i="14" s="1"/>
  <c r="G21" i="5" s="1"/>
  <c r="G22" i="17"/>
  <c r="E21" i="17"/>
  <c r="E20" i="13"/>
  <c r="E20" i="14" s="1"/>
  <c r="E20" i="5" s="1"/>
  <c r="C19" i="13"/>
  <c r="C19" i="14" s="1"/>
  <c r="C19" i="5" s="1"/>
  <c r="C20" i="17"/>
  <c r="G17" i="13"/>
  <c r="G17" i="14" s="1"/>
  <c r="G17" i="5" s="1"/>
  <c r="G18" i="17"/>
  <c r="E16" i="13"/>
  <c r="E16" i="14" s="1"/>
  <c r="E16" i="5" s="1"/>
  <c r="E17" i="17"/>
  <c r="C16" i="17"/>
  <c r="C15" i="13"/>
  <c r="C15" i="14" s="1"/>
  <c r="C15" i="5" s="1"/>
  <c r="G14" i="17"/>
  <c r="G13" i="13"/>
  <c r="G13" i="14" s="1"/>
  <c r="G13" i="5" s="1"/>
  <c r="E13" i="17"/>
  <c r="E12" i="13"/>
  <c r="E12" i="14" s="1"/>
  <c r="E12" i="5" s="1"/>
  <c r="C11" i="13"/>
  <c r="C11" i="14" s="1"/>
  <c r="C11" i="5" s="1"/>
  <c r="C12" i="17"/>
  <c r="G10" i="17"/>
  <c r="G9" i="13"/>
  <c r="G9" i="14" s="1"/>
  <c r="G9" i="5" s="1"/>
  <c r="E9" i="17"/>
  <c r="E8" i="13"/>
  <c r="E8" i="14" s="1"/>
  <c r="E8" i="5" s="1"/>
  <c r="C8" i="17"/>
  <c r="C7" i="13"/>
  <c r="C7" i="14" s="1"/>
  <c r="C7" i="5" s="1"/>
  <c r="G6" i="17"/>
  <c r="G5" i="13"/>
  <c r="G5" i="14" s="1"/>
  <c r="G5" i="5" s="1"/>
  <c r="E5" i="17"/>
  <c r="E4" i="13"/>
  <c r="E4" i="14" s="1"/>
  <c r="E4" i="5" s="1"/>
  <c r="K4" i="18"/>
  <c r="K4" i="19" s="1"/>
  <c r="AE4" i="18"/>
  <c r="AE4" i="19" s="1"/>
  <c r="H131" i="17"/>
  <c r="L129" i="18"/>
  <c r="L129" i="19" s="1"/>
  <c r="AF129" i="18"/>
  <c r="AF129" i="19" s="1"/>
  <c r="AD128" i="18"/>
  <c r="AD128" i="19" s="1"/>
  <c r="J128" i="18"/>
  <c r="J128" i="19" s="1"/>
  <c r="H127" i="17"/>
  <c r="AF125" i="18"/>
  <c r="AF125" i="19" s="1"/>
  <c r="L125" i="18"/>
  <c r="L125" i="19" s="1"/>
  <c r="J124" i="18"/>
  <c r="J124" i="19" s="1"/>
  <c r="AD124" i="18"/>
  <c r="AD124" i="19" s="1"/>
  <c r="H123" i="17"/>
  <c r="L121" i="18"/>
  <c r="L121" i="19" s="1"/>
  <c r="AF121" i="18"/>
  <c r="AF121" i="19" s="1"/>
  <c r="AD120" i="18"/>
  <c r="AD120" i="19" s="1"/>
  <c r="J120" i="18"/>
  <c r="J120" i="19" s="1"/>
  <c r="H119" i="17"/>
  <c r="AF117" i="18"/>
  <c r="AF117" i="19" s="1"/>
  <c r="L117" i="18"/>
  <c r="L117" i="19" s="1"/>
  <c r="J116" i="18"/>
  <c r="J116" i="19" s="1"/>
  <c r="AD116" i="18"/>
  <c r="AD116" i="19" s="1"/>
  <c r="H115" i="17"/>
  <c r="AF113" i="18"/>
  <c r="AF113" i="19" s="1"/>
  <c r="L113" i="18"/>
  <c r="L113" i="19" s="1"/>
  <c r="AD112" i="18"/>
  <c r="AD112" i="19" s="1"/>
  <c r="J112" i="18"/>
  <c r="J112" i="19" s="1"/>
  <c r="H111" i="17"/>
  <c r="AF109" i="18"/>
  <c r="AF109" i="19" s="1"/>
  <c r="L109" i="18"/>
  <c r="L109" i="19" s="1"/>
  <c r="AD108" i="18"/>
  <c r="AD108" i="19" s="1"/>
  <c r="J108" i="18"/>
  <c r="J108" i="19" s="1"/>
  <c r="H107" i="17"/>
  <c r="AF105" i="18"/>
  <c r="AF105" i="19" s="1"/>
  <c r="L105" i="18"/>
  <c r="L105" i="19" s="1"/>
  <c r="AD104" i="18"/>
  <c r="AD104" i="19" s="1"/>
  <c r="J104" i="18"/>
  <c r="J104" i="19" s="1"/>
  <c r="H103" i="17"/>
  <c r="L101" i="18"/>
  <c r="L101" i="19" s="1"/>
  <c r="AF101" i="18"/>
  <c r="AF101" i="19" s="1"/>
  <c r="J100" i="18"/>
  <c r="J100" i="19" s="1"/>
  <c r="AD100" i="18"/>
  <c r="AD100" i="19" s="1"/>
  <c r="H99" i="17"/>
  <c r="AF97" i="18"/>
  <c r="AF97" i="19" s="1"/>
  <c r="L97" i="18"/>
  <c r="L97" i="19" s="1"/>
  <c r="J96" i="18"/>
  <c r="J96" i="19" s="1"/>
  <c r="AD96" i="18"/>
  <c r="AD96" i="19" s="1"/>
  <c r="H95" i="17"/>
  <c r="L93" i="18"/>
  <c r="L93" i="19" s="1"/>
  <c r="AF93" i="18"/>
  <c r="AF93" i="19" s="1"/>
  <c r="AD92" i="18"/>
  <c r="AD92" i="19" s="1"/>
  <c r="J92" i="18"/>
  <c r="J92" i="19" s="1"/>
  <c r="H91" i="17"/>
  <c r="AF89" i="18"/>
  <c r="AF89" i="19" s="1"/>
  <c r="L89" i="18"/>
  <c r="L89" i="19" s="1"/>
  <c r="AD88" i="18"/>
  <c r="AD88" i="19" s="1"/>
  <c r="J88" i="18"/>
  <c r="J88" i="19" s="1"/>
  <c r="H87" i="17"/>
  <c r="L85" i="18"/>
  <c r="L85" i="19" s="1"/>
  <c r="AF85" i="18"/>
  <c r="AF85" i="19" s="1"/>
  <c r="AD84" i="18"/>
  <c r="AD84" i="19" s="1"/>
  <c r="J84" i="18"/>
  <c r="J84" i="19" s="1"/>
  <c r="H83" i="17"/>
  <c r="L81" i="18"/>
  <c r="L81" i="19" s="1"/>
  <c r="AF81" i="18"/>
  <c r="AF81" i="19" s="1"/>
  <c r="J80" i="18"/>
  <c r="J80" i="19" s="1"/>
  <c r="AD80" i="18"/>
  <c r="AD80" i="19" s="1"/>
  <c r="H79" i="17"/>
  <c r="AF77" i="18"/>
  <c r="AF77" i="19" s="1"/>
  <c r="L77" i="18"/>
  <c r="L77" i="19" s="1"/>
  <c r="AD76" i="18"/>
  <c r="AD76" i="19" s="1"/>
  <c r="J76" i="18"/>
  <c r="J76" i="19" s="1"/>
  <c r="H75" i="17"/>
  <c r="L73" i="18"/>
  <c r="L73" i="19" s="1"/>
  <c r="AF73" i="18"/>
  <c r="AF73" i="19" s="1"/>
  <c r="J72" i="18"/>
  <c r="J72" i="19" s="1"/>
  <c r="AD72" i="18"/>
  <c r="AD72" i="19" s="1"/>
  <c r="H71" i="17"/>
  <c r="AF69" i="18"/>
  <c r="AF69" i="19" s="1"/>
  <c r="L69" i="18"/>
  <c r="L69" i="19" s="1"/>
  <c r="AD68" i="18"/>
  <c r="AD68" i="19" s="1"/>
  <c r="J68" i="18"/>
  <c r="J68" i="19" s="1"/>
  <c r="H67" i="17"/>
  <c r="L65" i="18"/>
  <c r="L65" i="19" s="1"/>
  <c r="AF65" i="18"/>
  <c r="AF65" i="19" s="1"/>
  <c r="J64" i="18"/>
  <c r="J64" i="19" s="1"/>
  <c r="AD64" i="18"/>
  <c r="AD64" i="19" s="1"/>
  <c r="H63" i="17"/>
  <c r="AF61" i="18"/>
  <c r="AF61" i="19" s="1"/>
  <c r="L61" i="18"/>
  <c r="L61" i="19" s="1"/>
  <c r="AD60" i="18"/>
  <c r="AD60" i="19" s="1"/>
  <c r="J60" i="18"/>
  <c r="J60" i="19" s="1"/>
  <c r="H59" i="17"/>
  <c r="AF57" i="18"/>
  <c r="AF57" i="19" s="1"/>
  <c r="L57" i="18"/>
  <c r="L57" i="19" s="1"/>
  <c r="J56" i="18"/>
  <c r="J56" i="19" s="1"/>
  <c r="AD56" i="18"/>
  <c r="AD56" i="19" s="1"/>
  <c r="H55" i="17"/>
  <c r="AF53" i="18"/>
  <c r="AF53" i="19" s="1"/>
  <c r="L53" i="18"/>
  <c r="L53" i="19" s="1"/>
  <c r="AD52" i="18"/>
  <c r="AD52" i="19" s="1"/>
  <c r="J52" i="18"/>
  <c r="J52" i="19" s="1"/>
  <c r="H51" i="17"/>
  <c r="AF49" i="18"/>
  <c r="AF49" i="19" s="1"/>
  <c r="L49" i="18"/>
  <c r="L49" i="19" s="1"/>
  <c r="J48" i="18"/>
  <c r="J48" i="19" s="1"/>
  <c r="AD48" i="18"/>
  <c r="AD48" i="19" s="1"/>
  <c r="H47" i="17"/>
  <c r="AF45" i="18"/>
  <c r="AF45" i="19" s="1"/>
  <c r="L45" i="18"/>
  <c r="L45" i="19" s="1"/>
  <c r="J44" i="18"/>
  <c r="J44" i="19" s="1"/>
  <c r="AD44" i="18"/>
  <c r="AD44" i="19" s="1"/>
  <c r="H43" i="17"/>
  <c r="L41" i="18"/>
  <c r="L41" i="19" s="1"/>
  <c r="AF41" i="18"/>
  <c r="AF41" i="19" s="1"/>
  <c r="J40" i="18"/>
  <c r="J40" i="19" s="1"/>
  <c r="AD40" i="18"/>
  <c r="AD40" i="19" s="1"/>
  <c r="H39" i="17"/>
  <c r="AF37" i="18"/>
  <c r="AF37" i="19" s="1"/>
  <c r="L37" i="18"/>
  <c r="L37" i="19" s="1"/>
  <c r="J36" i="18"/>
  <c r="J36" i="19" s="1"/>
  <c r="AD36" i="18"/>
  <c r="AD36" i="19" s="1"/>
  <c r="H35" i="17"/>
  <c r="L33" i="18"/>
  <c r="L33" i="19" s="1"/>
  <c r="AF33" i="18"/>
  <c r="AF33" i="19" s="1"/>
  <c r="J32" i="18"/>
  <c r="J32" i="19" s="1"/>
  <c r="AD32" i="18"/>
  <c r="AD32" i="19" s="1"/>
  <c r="H31" i="17"/>
  <c r="AF29" i="18"/>
  <c r="AF29" i="19" s="1"/>
  <c r="L29" i="18"/>
  <c r="L29" i="19" s="1"/>
  <c r="J28" i="18"/>
  <c r="J28" i="19" s="1"/>
  <c r="AD28" i="18"/>
  <c r="AD28" i="19" s="1"/>
  <c r="H27" i="17"/>
  <c r="L25" i="18"/>
  <c r="L25" i="19" s="1"/>
  <c r="AF25" i="18"/>
  <c r="AF25" i="19" s="1"/>
  <c r="AD24" i="18"/>
  <c r="AD24" i="19" s="1"/>
  <c r="J24" i="18"/>
  <c r="J24" i="19" s="1"/>
  <c r="H23" i="17"/>
  <c r="L21" i="18"/>
  <c r="L21" i="19" s="1"/>
  <c r="AF21" i="18"/>
  <c r="AF21" i="19" s="1"/>
  <c r="AD20" i="18"/>
  <c r="AD20" i="19" s="1"/>
  <c r="J20" i="18"/>
  <c r="J20" i="19" s="1"/>
  <c r="H19" i="17"/>
  <c r="L17" i="18"/>
  <c r="L17" i="19" s="1"/>
  <c r="AF17" i="18"/>
  <c r="AF17" i="19" s="1"/>
  <c r="AD16" i="18"/>
  <c r="AD16" i="19" s="1"/>
  <c r="J16" i="18"/>
  <c r="J16" i="19" s="1"/>
  <c r="H15" i="17"/>
  <c r="L13" i="18"/>
  <c r="L13" i="19" s="1"/>
  <c r="AF13" i="18"/>
  <c r="AF13" i="19" s="1"/>
  <c r="AD12" i="18"/>
  <c r="AD12" i="19" s="1"/>
  <c r="J12" i="18"/>
  <c r="J12" i="19" s="1"/>
  <c r="H11" i="17"/>
  <c r="L9" i="18"/>
  <c r="L9" i="19" s="1"/>
  <c r="AF9" i="18"/>
  <c r="AF9" i="19" s="1"/>
  <c r="J8" i="18"/>
  <c r="J8" i="19" s="1"/>
  <c r="AD8" i="18"/>
  <c r="AD8" i="19" s="1"/>
  <c r="H7" i="17"/>
  <c r="AF5" i="18"/>
  <c r="AF5" i="19" s="1"/>
  <c r="L5" i="18"/>
  <c r="L5" i="19" s="1"/>
  <c r="AK4" i="18"/>
  <c r="AK4" i="19" s="1"/>
  <c r="Q4" i="18"/>
  <c r="Q4" i="19" s="1"/>
  <c r="N131" i="17"/>
  <c r="AL129" i="18"/>
  <c r="AL129" i="19" s="1"/>
  <c r="R129" i="18"/>
  <c r="R129" i="19" s="1"/>
  <c r="P128" i="18"/>
  <c r="P128" i="19" s="1"/>
  <c r="AJ128" i="18"/>
  <c r="AJ128" i="19" s="1"/>
  <c r="N127" i="17"/>
  <c r="AL125" i="18"/>
  <c r="AL125" i="19" s="1"/>
  <c r="R125" i="18"/>
  <c r="R125" i="19" s="1"/>
  <c r="P124" i="18"/>
  <c r="P124" i="19" s="1"/>
  <c r="AJ124" i="18"/>
  <c r="AJ124" i="19" s="1"/>
  <c r="N123" i="17"/>
  <c r="AL121" i="18"/>
  <c r="AL121" i="19" s="1"/>
  <c r="R121" i="18"/>
  <c r="R121" i="19" s="1"/>
  <c r="P120" i="18"/>
  <c r="P120" i="19" s="1"/>
  <c r="AJ120" i="18"/>
  <c r="AJ120" i="19" s="1"/>
  <c r="N119" i="17"/>
  <c r="AL117" i="18"/>
  <c r="AL117" i="19" s="1"/>
  <c r="R117" i="18"/>
  <c r="R117" i="19" s="1"/>
  <c r="P116" i="18"/>
  <c r="P116" i="19" s="1"/>
  <c r="AJ116" i="18"/>
  <c r="AJ116" i="19" s="1"/>
  <c r="N115" i="17"/>
  <c r="R113" i="18"/>
  <c r="R113" i="19" s="1"/>
  <c r="AL113" i="18"/>
  <c r="AL113" i="19" s="1"/>
  <c r="P112" i="18"/>
  <c r="P112" i="19" s="1"/>
  <c r="AJ112" i="18"/>
  <c r="AJ112" i="19" s="1"/>
  <c r="N111" i="17"/>
  <c r="AL109" i="18"/>
  <c r="AL109" i="19" s="1"/>
  <c r="R109" i="18"/>
  <c r="R109" i="19" s="1"/>
  <c r="P108" i="18"/>
  <c r="P108" i="19" s="1"/>
  <c r="AJ108" i="18"/>
  <c r="AJ108" i="19" s="1"/>
  <c r="N107" i="17"/>
  <c r="AL105" i="18"/>
  <c r="AL105" i="19" s="1"/>
  <c r="R105" i="18"/>
  <c r="R105" i="19" s="1"/>
  <c r="P104" i="18"/>
  <c r="P104" i="19" s="1"/>
  <c r="AJ104" i="18"/>
  <c r="AJ104" i="19" s="1"/>
  <c r="N103" i="17"/>
  <c r="R101" i="18"/>
  <c r="R101" i="19" s="1"/>
  <c r="AL101" i="18"/>
  <c r="AL101" i="19" s="1"/>
  <c r="P100" i="18"/>
  <c r="P100" i="19" s="1"/>
  <c r="AJ100" i="18"/>
  <c r="AJ100" i="19" s="1"/>
  <c r="N99" i="17"/>
  <c r="AL97" i="18"/>
  <c r="AL97" i="19" s="1"/>
  <c r="R97" i="18"/>
  <c r="R97" i="19" s="1"/>
  <c r="AJ96" i="18"/>
  <c r="AJ96" i="19" s="1"/>
  <c r="P96" i="18"/>
  <c r="P96" i="19" s="1"/>
  <c r="N95" i="17"/>
  <c r="R93" i="18"/>
  <c r="R93" i="19" s="1"/>
  <c r="AL93" i="18"/>
  <c r="AL93" i="19" s="1"/>
  <c r="AJ92" i="18"/>
  <c r="AJ92" i="19" s="1"/>
  <c r="P92" i="18"/>
  <c r="P92" i="19" s="1"/>
  <c r="N91" i="17"/>
  <c r="R89" i="18"/>
  <c r="R89" i="19" s="1"/>
  <c r="AL89" i="18"/>
  <c r="AL89" i="19" s="1"/>
  <c r="P88" i="18"/>
  <c r="P88" i="19" s="1"/>
  <c r="AJ88" i="18"/>
  <c r="AJ88" i="19" s="1"/>
  <c r="N87" i="17"/>
  <c r="AL85" i="18"/>
  <c r="AL85" i="19" s="1"/>
  <c r="R85" i="18"/>
  <c r="R85" i="19" s="1"/>
  <c r="P84" i="18"/>
  <c r="P84" i="19" s="1"/>
  <c r="AJ84" i="18"/>
  <c r="AJ84" i="19" s="1"/>
  <c r="N83" i="17"/>
  <c r="R81" i="18"/>
  <c r="R81" i="19" s="1"/>
  <c r="AL81" i="18"/>
  <c r="AL81" i="19" s="1"/>
  <c r="P80" i="18"/>
  <c r="P80" i="19" s="1"/>
  <c r="AJ80" i="18"/>
  <c r="AJ80" i="19" s="1"/>
  <c r="N79" i="17"/>
  <c r="AL77" i="18"/>
  <c r="AL77" i="19" s="1"/>
  <c r="R77" i="18"/>
  <c r="R77" i="19" s="1"/>
  <c r="P76" i="18"/>
  <c r="P76" i="19" s="1"/>
  <c r="AJ76" i="18"/>
  <c r="AJ76" i="19" s="1"/>
  <c r="N75" i="17"/>
  <c r="R73" i="18"/>
  <c r="R73" i="19" s="1"/>
  <c r="AL73" i="18"/>
  <c r="AL73" i="19" s="1"/>
  <c r="P72" i="18"/>
  <c r="P72" i="19" s="1"/>
  <c r="AJ72" i="18"/>
  <c r="AJ72" i="19" s="1"/>
  <c r="N71" i="17"/>
  <c r="AL69" i="18"/>
  <c r="AL69" i="19" s="1"/>
  <c r="R69" i="18"/>
  <c r="R69" i="19" s="1"/>
  <c r="P68" i="18"/>
  <c r="P68" i="19" s="1"/>
  <c r="AJ68" i="18"/>
  <c r="AJ68" i="19" s="1"/>
  <c r="N67" i="17"/>
  <c r="R65" i="18"/>
  <c r="R65" i="19" s="1"/>
  <c r="AL65" i="18"/>
  <c r="AL65" i="19" s="1"/>
  <c r="P64" i="18"/>
  <c r="P64" i="19" s="1"/>
  <c r="AJ64" i="18"/>
  <c r="AJ64" i="19" s="1"/>
  <c r="N63" i="17"/>
  <c r="AL61" i="18"/>
  <c r="AL61" i="19" s="1"/>
  <c r="R61" i="18"/>
  <c r="R61" i="19" s="1"/>
  <c r="P60" i="18"/>
  <c r="P60" i="19" s="1"/>
  <c r="AJ60" i="18"/>
  <c r="AJ60" i="19" s="1"/>
  <c r="N59" i="17"/>
  <c r="AL57" i="18"/>
  <c r="AL57" i="19" s="1"/>
  <c r="R57" i="18"/>
  <c r="R57" i="19" s="1"/>
  <c r="AJ56" i="18"/>
  <c r="AJ56" i="19" s="1"/>
  <c r="P56" i="18"/>
  <c r="P56" i="19" s="1"/>
  <c r="N55" i="17"/>
  <c r="R53" i="18"/>
  <c r="R53" i="19" s="1"/>
  <c r="AL53" i="18"/>
  <c r="AL53" i="19" s="1"/>
  <c r="AJ52" i="18"/>
  <c r="AJ52" i="19" s="1"/>
  <c r="P52" i="18"/>
  <c r="P52" i="19" s="1"/>
  <c r="AH51" i="18"/>
  <c r="AH51" i="19" s="1"/>
  <c r="N51" i="18"/>
  <c r="N51" i="19" s="1"/>
  <c r="AL49" i="18"/>
  <c r="AL49" i="19" s="1"/>
  <c r="R49" i="18"/>
  <c r="R49" i="19" s="1"/>
  <c r="P48" i="18"/>
  <c r="P48" i="19" s="1"/>
  <c r="AJ48" i="18"/>
  <c r="AJ48" i="19" s="1"/>
  <c r="N47" i="17"/>
  <c r="R45" i="18"/>
  <c r="R45" i="19" s="1"/>
  <c r="AL45" i="18"/>
  <c r="AL45" i="19" s="1"/>
  <c r="P44" i="18"/>
  <c r="P44" i="19" s="1"/>
  <c r="AJ44" i="18"/>
  <c r="AJ44" i="19" s="1"/>
  <c r="N43" i="18"/>
  <c r="N43" i="19" s="1"/>
  <c r="AH43" i="18"/>
  <c r="AH43" i="19" s="1"/>
  <c r="R41" i="18"/>
  <c r="R41" i="19" s="1"/>
  <c r="AL41" i="18"/>
  <c r="AL41" i="19" s="1"/>
  <c r="AJ40" i="18"/>
  <c r="AJ40" i="19" s="1"/>
  <c r="P40" i="18"/>
  <c r="P40" i="19" s="1"/>
  <c r="N39" i="17"/>
  <c r="AL37" i="18"/>
  <c r="AL37" i="19" s="1"/>
  <c r="R37" i="18"/>
  <c r="R37" i="19" s="1"/>
  <c r="AJ36" i="18"/>
  <c r="AJ36" i="19" s="1"/>
  <c r="P36" i="18"/>
  <c r="P36" i="19" s="1"/>
  <c r="N35" i="17"/>
  <c r="R33" i="18"/>
  <c r="R33" i="19" s="1"/>
  <c r="AL33" i="18"/>
  <c r="AL33" i="19" s="1"/>
  <c r="P32" i="18"/>
  <c r="P32" i="19" s="1"/>
  <c r="AJ32" i="18"/>
  <c r="AJ32" i="19" s="1"/>
  <c r="N31" i="17"/>
  <c r="AL29" i="18"/>
  <c r="AL29" i="19" s="1"/>
  <c r="R29" i="18"/>
  <c r="R29" i="19" s="1"/>
  <c r="AJ28" i="18"/>
  <c r="AJ28" i="19" s="1"/>
  <c r="P28" i="18"/>
  <c r="P28" i="19" s="1"/>
  <c r="N27" i="17"/>
  <c r="R25" i="18"/>
  <c r="R25" i="19" s="1"/>
  <c r="AL25" i="18"/>
  <c r="AL25" i="19" s="1"/>
  <c r="AJ24" i="18"/>
  <c r="AJ24" i="19" s="1"/>
  <c r="P24" i="18"/>
  <c r="P24" i="19" s="1"/>
  <c r="N23" i="17"/>
  <c r="R21" i="18"/>
  <c r="R21" i="19" s="1"/>
  <c r="AL21" i="18"/>
  <c r="AL21" i="19" s="1"/>
  <c r="P20" i="18"/>
  <c r="P20" i="19" s="1"/>
  <c r="AJ20" i="18"/>
  <c r="AJ20" i="19" s="1"/>
  <c r="N19" i="17"/>
  <c r="AL17" i="18"/>
  <c r="AL17" i="19" s="1"/>
  <c r="R17" i="18"/>
  <c r="R17" i="19" s="1"/>
  <c r="AJ16" i="18"/>
  <c r="AJ16" i="19" s="1"/>
  <c r="P16" i="18"/>
  <c r="P16" i="19" s="1"/>
  <c r="N15" i="17"/>
  <c r="R13" i="18"/>
  <c r="R13" i="19" s="1"/>
  <c r="AL13" i="18"/>
  <c r="AL13" i="19" s="1"/>
  <c r="P12" i="18"/>
  <c r="P12" i="19" s="1"/>
  <c r="AJ12" i="18"/>
  <c r="AJ12" i="19" s="1"/>
  <c r="N11" i="17"/>
  <c r="R9" i="18"/>
  <c r="R9" i="19" s="1"/>
  <c r="AL9" i="18"/>
  <c r="AL9" i="19" s="1"/>
  <c r="P8" i="18"/>
  <c r="P8" i="19" s="1"/>
  <c r="AJ8" i="18"/>
  <c r="AJ8" i="19" s="1"/>
  <c r="N7" i="17"/>
  <c r="R5" i="18"/>
  <c r="R5" i="19" s="1"/>
  <c r="AL5" i="18"/>
  <c r="AL5" i="19" s="1"/>
  <c r="G128" i="13"/>
  <c r="G128" i="14" s="1"/>
  <c r="G128" i="5" s="1"/>
  <c r="G129" i="17"/>
  <c r="C118" i="13"/>
  <c r="C118" i="14" s="1"/>
  <c r="C118" i="5" s="1"/>
  <c r="C119" i="17"/>
  <c r="E108" i="17"/>
  <c r="E107" i="13"/>
  <c r="E107" i="14" s="1"/>
  <c r="E107" i="5" s="1"/>
  <c r="G97" i="17"/>
  <c r="G96" i="13"/>
  <c r="G96" i="14" s="1"/>
  <c r="G96" i="5" s="1"/>
  <c r="E87" i="13"/>
  <c r="E87" i="14" s="1"/>
  <c r="E87" i="5" s="1"/>
  <c r="E88" i="17"/>
  <c r="G76" i="13"/>
  <c r="G76" i="14" s="1"/>
  <c r="G76" i="5" s="1"/>
  <c r="G77" i="17"/>
  <c r="C67" i="17"/>
  <c r="C66" i="13"/>
  <c r="C66" i="14" s="1"/>
  <c r="C66" i="5" s="1"/>
  <c r="G28" i="13"/>
  <c r="G28" i="14" s="1"/>
  <c r="G28" i="5" s="1"/>
  <c r="G29" i="17"/>
  <c r="C4" i="17"/>
  <c r="C3" i="13"/>
  <c r="C3" i="14" s="1"/>
  <c r="C3" i="5" s="1"/>
  <c r="F130" i="17"/>
  <c r="F129" i="13"/>
  <c r="F129" i="14" s="1"/>
  <c r="F129" i="5" s="1"/>
  <c r="D128" i="13"/>
  <c r="D128" i="14" s="1"/>
  <c r="D128" i="5" s="1"/>
  <c r="D129" i="17"/>
  <c r="B127" i="13"/>
  <c r="B127" i="14" s="1"/>
  <c r="B127" i="5" s="1"/>
  <c r="B128" i="17"/>
  <c r="F125" i="13"/>
  <c r="F125" i="14" s="1"/>
  <c r="F125" i="5" s="1"/>
  <c r="F126" i="17"/>
  <c r="D124" i="13"/>
  <c r="D124" i="14" s="1"/>
  <c r="D124" i="5" s="1"/>
  <c r="D125" i="17"/>
  <c r="B124" i="17"/>
  <c r="B123" i="13"/>
  <c r="B123" i="14" s="1"/>
  <c r="B123" i="5" s="1"/>
  <c r="F122" i="17"/>
  <c r="F121" i="13"/>
  <c r="F121" i="14" s="1"/>
  <c r="F121" i="5" s="1"/>
  <c r="D121" i="17"/>
  <c r="D120" i="13"/>
  <c r="D120" i="14" s="1"/>
  <c r="D120" i="5" s="1"/>
  <c r="B119" i="13"/>
  <c r="B119" i="14" s="1"/>
  <c r="B119" i="5" s="1"/>
  <c r="B120" i="17"/>
  <c r="F117" i="13"/>
  <c r="F117" i="14" s="1"/>
  <c r="F117" i="5" s="1"/>
  <c r="F118" i="17"/>
  <c r="D116" i="13"/>
  <c r="D116" i="14" s="1"/>
  <c r="D116" i="5" s="1"/>
  <c r="D117" i="17"/>
  <c r="B116" i="17"/>
  <c r="B115" i="13"/>
  <c r="B115" i="14" s="1"/>
  <c r="B115" i="5" s="1"/>
  <c r="F114" i="17"/>
  <c r="F113" i="13"/>
  <c r="F113" i="14" s="1"/>
  <c r="F113" i="5" s="1"/>
  <c r="D112" i="13"/>
  <c r="D112" i="14" s="1"/>
  <c r="D112" i="5" s="1"/>
  <c r="D113" i="17"/>
  <c r="B112" i="17"/>
  <c r="B111" i="13"/>
  <c r="B111" i="14" s="1"/>
  <c r="B111" i="5" s="1"/>
  <c r="F110" i="17"/>
  <c r="F109" i="13"/>
  <c r="F109" i="14" s="1"/>
  <c r="F109" i="5" s="1"/>
  <c r="D108" i="13"/>
  <c r="D108" i="14" s="1"/>
  <c r="D108" i="5" s="1"/>
  <c r="D109" i="17"/>
  <c r="B108" i="17"/>
  <c r="B107" i="13"/>
  <c r="B107" i="14" s="1"/>
  <c r="B107" i="5" s="1"/>
  <c r="F106" i="17"/>
  <c r="F105" i="13"/>
  <c r="F105" i="14" s="1"/>
  <c r="F105" i="5" s="1"/>
  <c r="D104" i="13"/>
  <c r="D104" i="14" s="1"/>
  <c r="D104" i="5" s="1"/>
  <c r="D105" i="17"/>
  <c r="B103" i="13"/>
  <c r="B103" i="14" s="1"/>
  <c r="B103" i="5" s="1"/>
  <c r="B104" i="17"/>
  <c r="F102" i="17"/>
  <c r="F101" i="13"/>
  <c r="F101" i="14" s="1"/>
  <c r="F101" i="5" s="1"/>
  <c r="D101" i="17"/>
  <c r="D100" i="13"/>
  <c r="D100" i="14" s="1"/>
  <c r="D100" i="5" s="1"/>
  <c r="B99" i="13"/>
  <c r="B99" i="14" s="1"/>
  <c r="B99" i="5" s="1"/>
  <c r="B100" i="17"/>
  <c r="F97" i="13"/>
  <c r="F97" i="14" s="1"/>
  <c r="F97" i="5" s="1"/>
  <c r="F98" i="17"/>
  <c r="D97" i="17"/>
  <c r="D96" i="13"/>
  <c r="D96" i="14" s="1"/>
  <c r="D96" i="5" s="1"/>
  <c r="B95" i="13"/>
  <c r="B95" i="14" s="1"/>
  <c r="B95" i="5" s="1"/>
  <c r="B96" i="17"/>
  <c r="F93" i="13"/>
  <c r="F93" i="14" s="1"/>
  <c r="F93" i="5" s="1"/>
  <c r="F94" i="17"/>
  <c r="D92" i="13"/>
  <c r="D92" i="14" s="1"/>
  <c r="D92" i="5" s="1"/>
  <c r="D93" i="17"/>
  <c r="B92" i="17"/>
  <c r="B91" i="13"/>
  <c r="B91" i="14" s="1"/>
  <c r="B91" i="5" s="1"/>
  <c r="F89" i="13"/>
  <c r="F89" i="14" s="1"/>
  <c r="F89" i="5" s="1"/>
  <c r="F90" i="17"/>
  <c r="D88" i="13"/>
  <c r="D88" i="14" s="1"/>
  <c r="D88" i="5" s="1"/>
  <c r="D89" i="17"/>
  <c r="B88" i="17"/>
  <c r="B87" i="13"/>
  <c r="B87" i="14" s="1"/>
  <c r="B87" i="5" s="1"/>
  <c r="F86" i="17"/>
  <c r="F85" i="13"/>
  <c r="F85" i="14" s="1"/>
  <c r="F85" i="5" s="1"/>
  <c r="D84" i="13"/>
  <c r="D84" i="14" s="1"/>
  <c r="D84" i="5" s="1"/>
  <c r="D85" i="17"/>
  <c r="B84" i="17"/>
  <c r="B83" i="13"/>
  <c r="B83" i="14" s="1"/>
  <c r="B83" i="5" s="1"/>
  <c r="F82" i="17"/>
  <c r="F81" i="13"/>
  <c r="F81" i="14" s="1"/>
  <c r="F81" i="5" s="1"/>
  <c r="D80" i="13"/>
  <c r="D80" i="14" s="1"/>
  <c r="D80" i="5" s="1"/>
  <c r="D81" i="17"/>
  <c r="B80" i="17"/>
  <c r="B79" i="13"/>
  <c r="B79" i="14" s="1"/>
  <c r="B79" i="5" s="1"/>
  <c r="F77" i="13"/>
  <c r="F77" i="14" s="1"/>
  <c r="F77" i="5" s="1"/>
  <c r="F78" i="17"/>
  <c r="D77" i="17"/>
  <c r="D76" i="13"/>
  <c r="D76" i="14" s="1"/>
  <c r="D76" i="5" s="1"/>
  <c r="B75" i="13"/>
  <c r="B75" i="14" s="1"/>
  <c r="B75" i="5" s="1"/>
  <c r="B76" i="17"/>
  <c r="F73" i="13"/>
  <c r="F73" i="14" s="1"/>
  <c r="F73" i="5" s="1"/>
  <c r="F74" i="17"/>
  <c r="D72" i="13"/>
  <c r="D72" i="14" s="1"/>
  <c r="D72" i="5" s="1"/>
  <c r="D73" i="17"/>
  <c r="B71" i="13"/>
  <c r="B71" i="14" s="1"/>
  <c r="B71" i="5" s="1"/>
  <c r="B72" i="17"/>
  <c r="F69" i="13"/>
  <c r="F69" i="14" s="1"/>
  <c r="F69" i="5" s="1"/>
  <c r="F70" i="17"/>
  <c r="D68" i="13"/>
  <c r="D68" i="14" s="1"/>
  <c r="D68" i="5" s="1"/>
  <c r="D69" i="17"/>
  <c r="B68" i="17"/>
  <c r="B67" i="13"/>
  <c r="B67" i="14" s="1"/>
  <c r="B67" i="5" s="1"/>
  <c r="F65" i="13"/>
  <c r="F65" i="14" s="1"/>
  <c r="F65" i="5" s="1"/>
  <c r="F66" i="17"/>
  <c r="D65" i="17"/>
  <c r="D64" i="13"/>
  <c r="D64" i="14" s="1"/>
  <c r="D64" i="5" s="1"/>
  <c r="B64" i="17"/>
  <c r="B63" i="13"/>
  <c r="B63" i="14" s="1"/>
  <c r="B63" i="5" s="1"/>
  <c r="F62" i="17"/>
  <c r="F61" i="13"/>
  <c r="F61" i="14" s="1"/>
  <c r="F61" i="5" s="1"/>
  <c r="D60" i="13"/>
  <c r="D60" i="14" s="1"/>
  <c r="D60" i="5" s="1"/>
  <c r="D61" i="17"/>
  <c r="B59" i="13"/>
  <c r="B59" i="14" s="1"/>
  <c r="B59" i="5" s="1"/>
  <c r="B60" i="17"/>
  <c r="F57" i="13"/>
  <c r="F57" i="14" s="1"/>
  <c r="F57" i="5" s="1"/>
  <c r="F58" i="17"/>
  <c r="D57" i="17"/>
  <c r="D56" i="13"/>
  <c r="D56" i="14" s="1"/>
  <c r="D56" i="5" s="1"/>
  <c r="B56" i="17"/>
  <c r="B55" i="13"/>
  <c r="B55" i="14" s="1"/>
  <c r="B55" i="5" s="1"/>
  <c r="F53" i="13"/>
  <c r="F53" i="14" s="1"/>
  <c r="F53" i="5" s="1"/>
  <c r="F54" i="17"/>
  <c r="D53" i="17"/>
  <c r="D52" i="13"/>
  <c r="D52" i="14" s="1"/>
  <c r="D52" i="5" s="1"/>
  <c r="B52" i="17"/>
  <c r="B51" i="13"/>
  <c r="B51" i="14" s="1"/>
  <c r="B51" i="5" s="1"/>
  <c r="F49" i="13"/>
  <c r="F49" i="14" s="1"/>
  <c r="F49" i="5" s="1"/>
  <c r="F50" i="17"/>
  <c r="D49" i="17"/>
  <c r="D48" i="13"/>
  <c r="D48" i="14" s="1"/>
  <c r="D48" i="5" s="1"/>
  <c r="B48" i="17"/>
  <c r="B47" i="13"/>
  <c r="B47" i="14" s="1"/>
  <c r="B47" i="5" s="1"/>
  <c r="F45" i="13"/>
  <c r="F45" i="14" s="1"/>
  <c r="F45" i="5" s="1"/>
  <c r="F46" i="17"/>
  <c r="D44" i="13"/>
  <c r="D44" i="14" s="1"/>
  <c r="D44" i="5" s="1"/>
  <c r="D45" i="17"/>
  <c r="B44" i="17"/>
  <c r="B43" i="13"/>
  <c r="B43" i="14" s="1"/>
  <c r="B43" i="5" s="1"/>
  <c r="F41" i="13"/>
  <c r="F41" i="14" s="1"/>
  <c r="F41" i="5" s="1"/>
  <c r="F42" i="17"/>
  <c r="D41" i="17"/>
  <c r="D40" i="13"/>
  <c r="D40" i="14" s="1"/>
  <c r="D40" i="5" s="1"/>
  <c r="B40" i="17"/>
  <c r="B39" i="13"/>
  <c r="B39" i="14" s="1"/>
  <c r="B39" i="5" s="1"/>
  <c r="F37" i="13"/>
  <c r="F37" i="14" s="1"/>
  <c r="F37" i="5" s="1"/>
  <c r="F38" i="17"/>
  <c r="D36" i="13"/>
  <c r="D36" i="14" s="1"/>
  <c r="D36" i="5" s="1"/>
  <c r="D37" i="17"/>
  <c r="B36" i="17"/>
  <c r="B35" i="13"/>
  <c r="B35" i="14" s="1"/>
  <c r="B35" i="5" s="1"/>
  <c r="F33" i="13"/>
  <c r="F33" i="14" s="1"/>
  <c r="F33" i="5" s="1"/>
  <c r="F34" i="17"/>
  <c r="D33" i="17"/>
  <c r="D32" i="13"/>
  <c r="D32" i="14" s="1"/>
  <c r="D32" i="5" s="1"/>
  <c r="B32" i="17"/>
  <c r="B31" i="13"/>
  <c r="B31" i="14" s="1"/>
  <c r="B31" i="5" s="1"/>
  <c r="F29" i="13"/>
  <c r="F29" i="14" s="1"/>
  <c r="F29" i="5" s="1"/>
  <c r="F30" i="17"/>
  <c r="D28" i="13"/>
  <c r="D28" i="14" s="1"/>
  <c r="D28" i="5" s="1"/>
  <c r="D29" i="17"/>
  <c r="B28" i="17"/>
  <c r="B27" i="13"/>
  <c r="B27" i="14" s="1"/>
  <c r="B27" i="5" s="1"/>
  <c r="F25" i="13"/>
  <c r="F25" i="14" s="1"/>
  <c r="F25" i="5" s="1"/>
  <c r="F26" i="17"/>
  <c r="D25" i="17"/>
  <c r="D24" i="13"/>
  <c r="D24" i="14" s="1"/>
  <c r="D24" i="5" s="1"/>
  <c r="B24" i="17"/>
  <c r="B23" i="13"/>
  <c r="B23" i="14" s="1"/>
  <c r="B23" i="5" s="1"/>
  <c r="F21" i="13"/>
  <c r="F21" i="14" s="1"/>
  <c r="F21" i="5" s="1"/>
  <c r="F22" i="17"/>
  <c r="D20" i="13"/>
  <c r="D20" i="14" s="1"/>
  <c r="D20" i="5" s="1"/>
  <c r="D21" i="17"/>
  <c r="B20" i="17"/>
  <c r="B19" i="13"/>
  <c r="B19" i="14" s="1"/>
  <c r="B19" i="5" s="1"/>
  <c r="F17" i="13"/>
  <c r="F17" i="14" s="1"/>
  <c r="F17" i="5" s="1"/>
  <c r="F18" i="17"/>
  <c r="D17" i="17"/>
  <c r="D16" i="13"/>
  <c r="D16" i="14" s="1"/>
  <c r="D16" i="5" s="1"/>
  <c r="B15" i="13"/>
  <c r="B15" i="14" s="1"/>
  <c r="B15" i="5" s="1"/>
  <c r="B16" i="17"/>
  <c r="F13" i="13"/>
  <c r="F13" i="14" s="1"/>
  <c r="F13" i="5" s="1"/>
  <c r="F14" i="17"/>
  <c r="D12" i="13"/>
  <c r="D12" i="14" s="1"/>
  <c r="D12" i="5" s="1"/>
  <c r="D13" i="17"/>
  <c r="B11" i="13"/>
  <c r="B11" i="14" s="1"/>
  <c r="B11" i="5" s="1"/>
  <c r="B12" i="17"/>
  <c r="F10" i="17"/>
  <c r="F9" i="13"/>
  <c r="F9" i="14" s="1"/>
  <c r="F9" i="5" s="1"/>
  <c r="D9" i="17"/>
  <c r="D8" i="13"/>
  <c r="D8" i="14" s="1"/>
  <c r="D8" i="5" s="1"/>
  <c r="B8" i="17"/>
  <c r="B7" i="13"/>
  <c r="B7" i="14" s="1"/>
  <c r="B7" i="5" s="1"/>
  <c r="F5" i="13"/>
  <c r="F5" i="14" s="1"/>
  <c r="F5" i="5" s="1"/>
  <c r="F6" i="17"/>
  <c r="D4" i="13"/>
  <c r="D4" i="14" s="1"/>
  <c r="D4" i="5" s="1"/>
  <c r="D5" i="17"/>
  <c r="J4" i="18"/>
  <c r="J4" i="19" s="1"/>
  <c r="AD4" i="18"/>
  <c r="AD4" i="19" s="1"/>
  <c r="M130" i="18"/>
  <c r="M130" i="19" s="1"/>
  <c r="AG130" i="18"/>
  <c r="AG130" i="19" s="1"/>
  <c r="AE129" i="18"/>
  <c r="AE129" i="19" s="1"/>
  <c r="K129" i="18"/>
  <c r="K129" i="19" s="1"/>
  <c r="I128" i="18"/>
  <c r="I128" i="19" s="1"/>
  <c r="AC128" i="18"/>
  <c r="AC128" i="19" s="1"/>
  <c r="M126" i="18"/>
  <c r="M126" i="19" s="1"/>
  <c r="AG126" i="18"/>
  <c r="AG126" i="19" s="1"/>
  <c r="K125" i="18"/>
  <c r="K125" i="19" s="1"/>
  <c r="AE125" i="18"/>
  <c r="AE125" i="19" s="1"/>
  <c r="I124" i="18"/>
  <c r="I124" i="19" s="1"/>
  <c r="AC124" i="18"/>
  <c r="AC124" i="19" s="1"/>
  <c r="M122" i="18"/>
  <c r="M122" i="19" s="1"/>
  <c r="AG122" i="18"/>
  <c r="AG122" i="19" s="1"/>
  <c r="K121" i="18"/>
  <c r="K121" i="19" s="1"/>
  <c r="AE121" i="18"/>
  <c r="AE121" i="19" s="1"/>
  <c r="I120" i="18"/>
  <c r="I120" i="19" s="1"/>
  <c r="AC120" i="18"/>
  <c r="AC120" i="19" s="1"/>
  <c r="AG118" i="18"/>
  <c r="AG118" i="19" s="1"/>
  <c r="M118" i="18"/>
  <c r="M118" i="19" s="1"/>
  <c r="K117" i="18"/>
  <c r="K117" i="19" s="1"/>
  <c r="AE117" i="18"/>
  <c r="AE117" i="19" s="1"/>
  <c r="AC116" i="18"/>
  <c r="AC116" i="19" s="1"/>
  <c r="I116" i="18"/>
  <c r="I116" i="19" s="1"/>
  <c r="AG114" i="18"/>
  <c r="AG114" i="19" s="1"/>
  <c r="M114" i="18"/>
  <c r="M114" i="19" s="1"/>
  <c r="K113" i="18"/>
  <c r="K113" i="19" s="1"/>
  <c r="AE113" i="18"/>
  <c r="AE113" i="19" s="1"/>
  <c r="I112" i="18"/>
  <c r="I112" i="19" s="1"/>
  <c r="AC112" i="18"/>
  <c r="AC112" i="19" s="1"/>
  <c r="AG110" i="18"/>
  <c r="AG110" i="19" s="1"/>
  <c r="M110" i="18"/>
  <c r="M110" i="19" s="1"/>
  <c r="K109" i="18"/>
  <c r="K109" i="19" s="1"/>
  <c r="AE109" i="18"/>
  <c r="AE109" i="19" s="1"/>
  <c r="I108" i="18"/>
  <c r="I108" i="19" s="1"/>
  <c r="AC108" i="18"/>
  <c r="AC108" i="19" s="1"/>
  <c r="M106" i="18"/>
  <c r="M106" i="19" s="1"/>
  <c r="AG106" i="18"/>
  <c r="AG106" i="19" s="1"/>
  <c r="AE105" i="18"/>
  <c r="AE105" i="19" s="1"/>
  <c r="K105" i="18"/>
  <c r="K105" i="19" s="1"/>
  <c r="I104" i="18"/>
  <c r="I104" i="19" s="1"/>
  <c r="AC104" i="18"/>
  <c r="AC104" i="19" s="1"/>
  <c r="M102" i="18"/>
  <c r="M102" i="19" s="1"/>
  <c r="AG102" i="18"/>
  <c r="AG102" i="19" s="1"/>
  <c r="K101" i="18"/>
  <c r="K101" i="19" s="1"/>
  <c r="AE101" i="18"/>
  <c r="AE101" i="19" s="1"/>
  <c r="AC100" i="18"/>
  <c r="AC100" i="19" s="1"/>
  <c r="I100" i="18"/>
  <c r="I100" i="19" s="1"/>
  <c r="M98" i="18"/>
  <c r="M98" i="19" s="1"/>
  <c r="AG98" i="18"/>
  <c r="AG98" i="19" s="1"/>
  <c r="AE97" i="18"/>
  <c r="AE97" i="19" s="1"/>
  <c r="K97" i="18"/>
  <c r="K97" i="19" s="1"/>
  <c r="AC96" i="18"/>
  <c r="AC96" i="19" s="1"/>
  <c r="I96" i="18"/>
  <c r="I96" i="19" s="1"/>
  <c r="AG94" i="18"/>
  <c r="AG94" i="19" s="1"/>
  <c r="M94" i="18"/>
  <c r="M94" i="19" s="1"/>
  <c r="K93" i="18"/>
  <c r="K93" i="19" s="1"/>
  <c r="AE93" i="18"/>
  <c r="AE93" i="19" s="1"/>
  <c r="I92" i="18"/>
  <c r="I92" i="19" s="1"/>
  <c r="AC92" i="18"/>
  <c r="AC92" i="19" s="1"/>
  <c r="M90" i="18"/>
  <c r="M90" i="19" s="1"/>
  <c r="AG90" i="18"/>
  <c r="AG90" i="19" s="1"/>
  <c r="K89" i="18"/>
  <c r="K89" i="19" s="1"/>
  <c r="AE89" i="18"/>
  <c r="AE89" i="19" s="1"/>
  <c r="I88" i="18"/>
  <c r="I88" i="19" s="1"/>
  <c r="AC88" i="18"/>
  <c r="AC88" i="19" s="1"/>
  <c r="M86" i="18"/>
  <c r="M86" i="19" s="1"/>
  <c r="AG86" i="18"/>
  <c r="AG86" i="19" s="1"/>
  <c r="AE85" i="18"/>
  <c r="AE85" i="19" s="1"/>
  <c r="K85" i="18"/>
  <c r="K85" i="19" s="1"/>
  <c r="AC84" i="18"/>
  <c r="AC84" i="19" s="1"/>
  <c r="I84" i="18"/>
  <c r="I84" i="19" s="1"/>
  <c r="M82" i="18"/>
  <c r="M82" i="19" s="1"/>
  <c r="AG82" i="18"/>
  <c r="AG82" i="19" s="1"/>
  <c r="K81" i="18"/>
  <c r="K81" i="19" s="1"/>
  <c r="AE81" i="18"/>
  <c r="AE81" i="19" s="1"/>
  <c r="AC80" i="18"/>
  <c r="AC80" i="19" s="1"/>
  <c r="I80" i="18"/>
  <c r="I80" i="19" s="1"/>
  <c r="M78" i="18"/>
  <c r="M78" i="19" s="1"/>
  <c r="AG78" i="18"/>
  <c r="AG78" i="19" s="1"/>
  <c r="K77" i="18"/>
  <c r="K77" i="19" s="1"/>
  <c r="AE77" i="18"/>
  <c r="AE77" i="19" s="1"/>
  <c r="I76" i="18"/>
  <c r="I76" i="19" s="1"/>
  <c r="AC76" i="18"/>
  <c r="AC76" i="19" s="1"/>
  <c r="AG74" i="18"/>
  <c r="AG74" i="19" s="1"/>
  <c r="M74" i="18"/>
  <c r="M74" i="19" s="1"/>
  <c r="AE73" i="18"/>
  <c r="AE73" i="19" s="1"/>
  <c r="K73" i="18"/>
  <c r="K73" i="19" s="1"/>
  <c r="I72" i="18"/>
  <c r="I72" i="19" s="1"/>
  <c r="AC72" i="18"/>
  <c r="AC72" i="19" s="1"/>
  <c r="M70" i="18"/>
  <c r="M70" i="19" s="1"/>
  <c r="AG70" i="18"/>
  <c r="AG70" i="19" s="1"/>
  <c r="AE69" i="18"/>
  <c r="AE69" i="19" s="1"/>
  <c r="K69" i="18"/>
  <c r="K69" i="19" s="1"/>
  <c r="AC68" i="18"/>
  <c r="AC68" i="19" s="1"/>
  <c r="I68" i="18"/>
  <c r="I68" i="19" s="1"/>
  <c r="AG66" i="18"/>
  <c r="AG66" i="19" s="1"/>
  <c r="M66" i="18"/>
  <c r="M66" i="19" s="1"/>
  <c r="AE65" i="18"/>
  <c r="AE65" i="19" s="1"/>
  <c r="K65" i="18"/>
  <c r="K65" i="19" s="1"/>
  <c r="AC64" i="18"/>
  <c r="AC64" i="19" s="1"/>
  <c r="I64" i="18"/>
  <c r="I64" i="19" s="1"/>
  <c r="AG62" i="18"/>
  <c r="AG62" i="19" s="1"/>
  <c r="M62" i="18"/>
  <c r="M62" i="19" s="1"/>
  <c r="AE61" i="18"/>
  <c r="AE61" i="19" s="1"/>
  <c r="K61" i="18"/>
  <c r="K61" i="19" s="1"/>
  <c r="AC60" i="18"/>
  <c r="AC60" i="19" s="1"/>
  <c r="I60" i="18"/>
  <c r="I60" i="19" s="1"/>
  <c r="M58" i="18"/>
  <c r="M58" i="19" s="1"/>
  <c r="AG58" i="18"/>
  <c r="AG58" i="19" s="1"/>
  <c r="AE57" i="18"/>
  <c r="AE57" i="19" s="1"/>
  <c r="K57" i="18"/>
  <c r="K57" i="19" s="1"/>
  <c r="I56" i="18"/>
  <c r="I56" i="19" s="1"/>
  <c r="AC56" i="18"/>
  <c r="AC56" i="19" s="1"/>
  <c r="M54" i="18"/>
  <c r="M54" i="19" s="1"/>
  <c r="AG54" i="18"/>
  <c r="AG54" i="19" s="1"/>
  <c r="K53" i="18"/>
  <c r="K53" i="19" s="1"/>
  <c r="AE53" i="18"/>
  <c r="AE53" i="19" s="1"/>
  <c r="AC52" i="18"/>
  <c r="AC52" i="19" s="1"/>
  <c r="I52" i="18"/>
  <c r="I52" i="19" s="1"/>
  <c r="M50" i="18"/>
  <c r="M50" i="19" s="1"/>
  <c r="AG50" i="18"/>
  <c r="AG50" i="19" s="1"/>
  <c r="K49" i="18"/>
  <c r="K49" i="19" s="1"/>
  <c r="AE49" i="18"/>
  <c r="AE49" i="19" s="1"/>
  <c r="I48" i="18"/>
  <c r="I48" i="19" s="1"/>
  <c r="AC48" i="18"/>
  <c r="AC48" i="19" s="1"/>
  <c r="AG46" i="18"/>
  <c r="AG46" i="19" s="1"/>
  <c r="M46" i="18"/>
  <c r="M46" i="19" s="1"/>
  <c r="AE45" i="18"/>
  <c r="AE45" i="19" s="1"/>
  <c r="K45" i="18"/>
  <c r="K45" i="19" s="1"/>
  <c r="AC44" i="18"/>
  <c r="AC44" i="19" s="1"/>
  <c r="I44" i="18"/>
  <c r="I44" i="19" s="1"/>
  <c r="AG42" i="18"/>
  <c r="AG42" i="19" s="1"/>
  <c r="M42" i="18"/>
  <c r="M42" i="19" s="1"/>
  <c r="AE41" i="18"/>
  <c r="AE41" i="19" s="1"/>
  <c r="K41" i="18"/>
  <c r="K41" i="19" s="1"/>
  <c r="AC40" i="18"/>
  <c r="AC40" i="19" s="1"/>
  <c r="I40" i="18"/>
  <c r="I40" i="19" s="1"/>
  <c r="AG38" i="18"/>
  <c r="AG38" i="19" s="1"/>
  <c r="M38" i="18"/>
  <c r="M38" i="19" s="1"/>
  <c r="K37" i="18"/>
  <c r="K37" i="19" s="1"/>
  <c r="AE37" i="18"/>
  <c r="AE37" i="19" s="1"/>
  <c r="AC36" i="18"/>
  <c r="AC36" i="19" s="1"/>
  <c r="I36" i="18"/>
  <c r="I36" i="19" s="1"/>
  <c r="AG34" i="18"/>
  <c r="AG34" i="19" s="1"/>
  <c r="M34" i="18"/>
  <c r="M34" i="19" s="1"/>
  <c r="K33" i="18"/>
  <c r="K33" i="19" s="1"/>
  <c r="AE33" i="18"/>
  <c r="AE33" i="19" s="1"/>
  <c r="I32" i="18"/>
  <c r="I32" i="19" s="1"/>
  <c r="AC32" i="18"/>
  <c r="AC32" i="19" s="1"/>
  <c r="M30" i="18"/>
  <c r="M30" i="19" s="1"/>
  <c r="AG30" i="18"/>
  <c r="AG30" i="19" s="1"/>
  <c r="AE29" i="18"/>
  <c r="AE29" i="19" s="1"/>
  <c r="K29" i="18"/>
  <c r="K29" i="19" s="1"/>
  <c r="AC28" i="18"/>
  <c r="AC28" i="19" s="1"/>
  <c r="I28" i="18"/>
  <c r="I28" i="19" s="1"/>
  <c r="M26" i="18"/>
  <c r="M26" i="19" s="1"/>
  <c r="AG26" i="18"/>
  <c r="AG26" i="19" s="1"/>
  <c r="AE25" i="18"/>
  <c r="AE25" i="19" s="1"/>
  <c r="K25" i="18"/>
  <c r="K25" i="19" s="1"/>
  <c r="I24" i="18"/>
  <c r="I24" i="19" s="1"/>
  <c r="AC24" i="18"/>
  <c r="AC24" i="19" s="1"/>
  <c r="M22" i="18"/>
  <c r="M22" i="19" s="1"/>
  <c r="AG22" i="18"/>
  <c r="AG22" i="19" s="1"/>
  <c r="K21" i="18"/>
  <c r="K21" i="19" s="1"/>
  <c r="AE21" i="18"/>
  <c r="AE21" i="19" s="1"/>
  <c r="AC20" i="18"/>
  <c r="AC20" i="19" s="1"/>
  <c r="I20" i="18"/>
  <c r="I20" i="19" s="1"/>
  <c r="AG18" i="18"/>
  <c r="AG18" i="19" s="1"/>
  <c r="M18" i="18"/>
  <c r="M18" i="19" s="1"/>
  <c r="K17" i="18"/>
  <c r="K17" i="19" s="1"/>
  <c r="AE17" i="18"/>
  <c r="AE17" i="19" s="1"/>
  <c r="I16" i="18"/>
  <c r="I16" i="19" s="1"/>
  <c r="AC16" i="18"/>
  <c r="AC16" i="19" s="1"/>
  <c r="M14" i="18"/>
  <c r="M14" i="19" s="1"/>
  <c r="AG14" i="18"/>
  <c r="AG14" i="19" s="1"/>
  <c r="AE13" i="18"/>
  <c r="AE13" i="19" s="1"/>
  <c r="K13" i="18"/>
  <c r="K13" i="19" s="1"/>
  <c r="AC12" i="18"/>
  <c r="AC12" i="19" s="1"/>
  <c r="I12" i="18"/>
  <c r="I12" i="19" s="1"/>
  <c r="M10" i="18"/>
  <c r="M10" i="19" s="1"/>
  <c r="AG10" i="18"/>
  <c r="AG10" i="19" s="1"/>
  <c r="K9" i="18"/>
  <c r="K9" i="19" s="1"/>
  <c r="AE9" i="18"/>
  <c r="AE9" i="19" s="1"/>
  <c r="I8" i="18"/>
  <c r="I8" i="19" s="1"/>
  <c r="AC8" i="18"/>
  <c r="AC8" i="19" s="1"/>
  <c r="M6" i="18"/>
  <c r="M6" i="19" s="1"/>
  <c r="AG6" i="18"/>
  <c r="AG6" i="19" s="1"/>
  <c r="K5" i="18"/>
  <c r="K5" i="19" s="1"/>
  <c r="AE5" i="18"/>
  <c r="AE5" i="19" s="1"/>
  <c r="P4" i="18"/>
  <c r="P4" i="19" s="1"/>
  <c r="AJ4" i="18"/>
  <c r="AJ4" i="19" s="1"/>
  <c r="S130" i="18"/>
  <c r="S130" i="19" s="1"/>
  <c r="AM130" i="18"/>
  <c r="AM130" i="19" s="1"/>
  <c r="Q129" i="18"/>
  <c r="Q129" i="19" s="1"/>
  <c r="AK129" i="18"/>
  <c r="AK129" i="19" s="1"/>
  <c r="O128" i="18"/>
  <c r="O128" i="19" s="1"/>
  <c r="AI128" i="18"/>
  <c r="AI128" i="19" s="1"/>
  <c r="AM126" i="18"/>
  <c r="AM126" i="19" s="1"/>
  <c r="S126" i="18"/>
  <c r="S126" i="19" s="1"/>
  <c r="Q125" i="18"/>
  <c r="Q125" i="19" s="1"/>
  <c r="AK125" i="18"/>
  <c r="AK125" i="19" s="1"/>
  <c r="O124" i="18"/>
  <c r="O124" i="19" s="1"/>
  <c r="AI124" i="18"/>
  <c r="AI124" i="19" s="1"/>
  <c r="S122" i="18"/>
  <c r="S122" i="19" s="1"/>
  <c r="AM122" i="18"/>
  <c r="AM122" i="19" s="1"/>
  <c r="Q121" i="18"/>
  <c r="Q121" i="19" s="1"/>
  <c r="AK121" i="18"/>
  <c r="AK121" i="19" s="1"/>
  <c r="O120" i="18"/>
  <c r="O120" i="19" s="1"/>
  <c r="AI120" i="18"/>
  <c r="AI120" i="19" s="1"/>
  <c r="S118" i="18"/>
  <c r="S118" i="19" s="1"/>
  <c r="AM118" i="18"/>
  <c r="AM118" i="19" s="1"/>
  <c r="Q117" i="18"/>
  <c r="Q117" i="19" s="1"/>
  <c r="AK117" i="18"/>
  <c r="AK117" i="19" s="1"/>
  <c r="O116" i="18"/>
  <c r="O116" i="19" s="1"/>
  <c r="AI116" i="18"/>
  <c r="AI116" i="19" s="1"/>
  <c r="S114" i="18"/>
  <c r="S114" i="19" s="1"/>
  <c r="AM114" i="18"/>
  <c r="AM114" i="19" s="1"/>
  <c r="Q113" i="18"/>
  <c r="Q113" i="19" s="1"/>
  <c r="AK113" i="18"/>
  <c r="AK113" i="19" s="1"/>
  <c r="O112" i="18"/>
  <c r="O112" i="19" s="1"/>
  <c r="AI112" i="18"/>
  <c r="AI112" i="19" s="1"/>
  <c r="AM110" i="18"/>
  <c r="AM110" i="19" s="1"/>
  <c r="S110" i="18"/>
  <c r="S110" i="19" s="1"/>
  <c r="Q109" i="18"/>
  <c r="Q109" i="19" s="1"/>
  <c r="AK109" i="18"/>
  <c r="AK109" i="19" s="1"/>
  <c r="O108" i="18"/>
  <c r="O108" i="19" s="1"/>
  <c r="AI108" i="18"/>
  <c r="AI108" i="19" s="1"/>
  <c r="S106" i="18"/>
  <c r="S106" i="19" s="1"/>
  <c r="AM106" i="18"/>
  <c r="AM106" i="19" s="1"/>
  <c r="AK105" i="18"/>
  <c r="AK105" i="19" s="1"/>
  <c r="Q105" i="18"/>
  <c r="Q105" i="19" s="1"/>
  <c r="O104" i="18"/>
  <c r="O104" i="19" s="1"/>
  <c r="AI104" i="18"/>
  <c r="AI104" i="19" s="1"/>
  <c r="S102" i="18"/>
  <c r="S102" i="19" s="1"/>
  <c r="AM102" i="18"/>
  <c r="AM102" i="19" s="1"/>
  <c r="AK101" i="18"/>
  <c r="AK101" i="19" s="1"/>
  <c r="Q101" i="18"/>
  <c r="Q101" i="19" s="1"/>
  <c r="O100" i="18"/>
  <c r="O100" i="19" s="1"/>
  <c r="AI100" i="18"/>
  <c r="AI100" i="19" s="1"/>
  <c r="AM98" i="18"/>
  <c r="AM98" i="19" s="1"/>
  <c r="S98" i="18"/>
  <c r="S98" i="19" s="1"/>
  <c r="AK97" i="18"/>
  <c r="AK97" i="19" s="1"/>
  <c r="Q97" i="18"/>
  <c r="Q97" i="19" s="1"/>
  <c r="O96" i="18"/>
  <c r="O96" i="19" s="1"/>
  <c r="AI96" i="18"/>
  <c r="AI96" i="19" s="1"/>
  <c r="S94" i="18"/>
  <c r="S94" i="19" s="1"/>
  <c r="AM94" i="18"/>
  <c r="AM94" i="19" s="1"/>
  <c r="Q93" i="18"/>
  <c r="Q93" i="19" s="1"/>
  <c r="AK93" i="18"/>
  <c r="AK93" i="19" s="1"/>
  <c r="O92" i="18"/>
  <c r="O92" i="19" s="1"/>
  <c r="AI92" i="18"/>
  <c r="AI92" i="19" s="1"/>
  <c r="AM90" i="18"/>
  <c r="AM90" i="19" s="1"/>
  <c r="S90" i="18"/>
  <c r="S90" i="19" s="1"/>
  <c r="AK89" i="18"/>
  <c r="AK89" i="19" s="1"/>
  <c r="Q89" i="18"/>
  <c r="Q89" i="19" s="1"/>
  <c r="O88" i="18"/>
  <c r="O88" i="19" s="1"/>
  <c r="AI88" i="18"/>
  <c r="AI88" i="19" s="1"/>
  <c r="S86" i="18"/>
  <c r="S86" i="19" s="1"/>
  <c r="AM86" i="18"/>
  <c r="AM86" i="19" s="1"/>
  <c r="AK85" i="18"/>
  <c r="AK85" i="19" s="1"/>
  <c r="Q85" i="18"/>
  <c r="Q85" i="19" s="1"/>
  <c r="AI84" i="18"/>
  <c r="AI84" i="19" s="1"/>
  <c r="O84" i="18"/>
  <c r="O84" i="19" s="1"/>
  <c r="S82" i="18"/>
  <c r="S82" i="19" s="1"/>
  <c r="AM82" i="18"/>
  <c r="AM82" i="19" s="1"/>
  <c r="AK81" i="18"/>
  <c r="AK81" i="19" s="1"/>
  <c r="Q81" i="18"/>
  <c r="Q81" i="19" s="1"/>
  <c r="O80" i="18"/>
  <c r="O80" i="19" s="1"/>
  <c r="AI80" i="18"/>
  <c r="AI80" i="19" s="1"/>
  <c r="AM78" i="18"/>
  <c r="AM78" i="19" s="1"/>
  <c r="S78" i="18"/>
  <c r="S78" i="19" s="1"/>
  <c r="AK77" i="18"/>
  <c r="AK77" i="19" s="1"/>
  <c r="Q77" i="18"/>
  <c r="Q77" i="19" s="1"/>
  <c r="AI76" i="18"/>
  <c r="AI76" i="19" s="1"/>
  <c r="O76" i="18"/>
  <c r="O76" i="19" s="1"/>
  <c r="S74" i="18"/>
  <c r="S74" i="19" s="1"/>
  <c r="AM74" i="18"/>
  <c r="AM74" i="19" s="1"/>
  <c r="AK73" i="18"/>
  <c r="AK73" i="19" s="1"/>
  <c r="Q73" i="18"/>
  <c r="Q73" i="19" s="1"/>
  <c r="AI72" i="18"/>
  <c r="AI72" i="19" s="1"/>
  <c r="O72" i="18"/>
  <c r="O72" i="19" s="1"/>
  <c r="S70" i="18"/>
  <c r="S70" i="19" s="1"/>
  <c r="AM70" i="18"/>
  <c r="AM70" i="19" s="1"/>
  <c r="Q69" i="18"/>
  <c r="Q69" i="19" s="1"/>
  <c r="AK69" i="18"/>
  <c r="AK69" i="19" s="1"/>
  <c r="AI68" i="18"/>
  <c r="AI68" i="19" s="1"/>
  <c r="O68" i="18"/>
  <c r="O68" i="19" s="1"/>
  <c r="AM66" i="18"/>
  <c r="AM66" i="19" s="1"/>
  <c r="S66" i="18"/>
  <c r="S66" i="19" s="1"/>
  <c r="Q65" i="18"/>
  <c r="Q65" i="19" s="1"/>
  <c r="AK65" i="18"/>
  <c r="AK65" i="19" s="1"/>
  <c r="O64" i="18"/>
  <c r="O64" i="19" s="1"/>
  <c r="AI64" i="18"/>
  <c r="AI64" i="19" s="1"/>
  <c r="AM62" i="18"/>
  <c r="AM62" i="19" s="1"/>
  <c r="S62" i="18"/>
  <c r="S62" i="19" s="1"/>
  <c r="AK61" i="18"/>
  <c r="AK61" i="19" s="1"/>
  <c r="Q61" i="18"/>
  <c r="Q61" i="19" s="1"/>
  <c r="AI60" i="18"/>
  <c r="AI60" i="19" s="1"/>
  <c r="O60" i="18"/>
  <c r="O60" i="19" s="1"/>
  <c r="AM58" i="18"/>
  <c r="AM58" i="19" s="1"/>
  <c r="S58" i="18"/>
  <c r="S58" i="19" s="1"/>
  <c r="AK57" i="18"/>
  <c r="AK57" i="19" s="1"/>
  <c r="Q57" i="18"/>
  <c r="Q57" i="19" s="1"/>
  <c r="O56" i="18"/>
  <c r="O56" i="19" s="1"/>
  <c r="AI56" i="18"/>
  <c r="AI56" i="19" s="1"/>
  <c r="S54" i="18"/>
  <c r="S54" i="19" s="1"/>
  <c r="AM54" i="18"/>
  <c r="AM54" i="19" s="1"/>
  <c r="AK53" i="18"/>
  <c r="AK53" i="19" s="1"/>
  <c r="Q53" i="18"/>
  <c r="Q53" i="19" s="1"/>
  <c r="AI52" i="18"/>
  <c r="AI52" i="19" s="1"/>
  <c r="O52" i="18"/>
  <c r="O52" i="19" s="1"/>
  <c r="S50" i="18"/>
  <c r="S50" i="19" s="1"/>
  <c r="AM50" i="18"/>
  <c r="AM50" i="19" s="1"/>
  <c r="Q49" i="18"/>
  <c r="Q49" i="19" s="1"/>
  <c r="AK49" i="18"/>
  <c r="AK49" i="19" s="1"/>
  <c r="AI48" i="18"/>
  <c r="AI48" i="19" s="1"/>
  <c r="O48" i="18"/>
  <c r="O48" i="19" s="1"/>
  <c r="AM46" i="18"/>
  <c r="AM46" i="19" s="1"/>
  <c r="S46" i="18"/>
  <c r="S46" i="19" s="1"/>
  <c r="AK45" i="18"/>
  <c r="AK45" i="19" s="1"/>
  <c r="Q45" i="18"/>
  <c r="Q45" i="19" s="1"/>
  <c r="AI44" i="18"/>
  <c r="AI44" i="19" s="1"/>
  <c r="O44" i="18"/>
  <c r="O44" i="19" s="1"/>
  <c r="AM42" i="18"/>
  <c r="AM42" i="19" s="1"/>
  <c r="S42" i="18"/>
  <c r="S42" i="19" s="1"/>
  <c r="AK41" i="18"/>
  <c r="AK41" i="19" s="1"/>
  <c r="Q41" i="18"/>
  <c r="Q41" i="19" s="1"/>
  <c r="AI40" i="18"/>
  <c r="AI40" i="19" s="1"/>
  <c r="O40" i="18"/>
  <c r="O40" i="19" s="1"/>
  <c r="S38" i="18"/>
  <c r="S38" i="19" s="1"/>
  <c r="AM38" i="18"/>
  <c r="AM38" i="19" s="1"/>
  <c r="Q37" i="18"/>
  <c r="Q37" i="19" s="1"/>
  <c r="AK37" i="18"/>
  <c r="AK37" i="19" s="1"/>
  <c r="AI36" i="18"/>
  <c r="AI36" i="19" s="1"/>
  <c r="O36" i="18"/>
  <c r="O36" i="19" s="1"/>
  <c r="S34" i="18"/>
  <c r="S34" i="19" s="1"/>
  <c r="AM34" i="18"/>
  <c r="AM34" i="19" s="1"/>
  <c r="AK33" i="18"/>
  <c r="AK33" i="19" s="1"/>
  <c r="Q33" i="18"/>
  <c r="Q33" i="19" s="1"/>
  <c r="AI32" i="18"/>
  <c r="AI32" i="19" s="1"/>
  <c r="O32" i="18"/>
  <c r="O32" i="19" s="1"/>
  <c r="AM30" i="18"/>
  <c r="AM30" i="19" s="1"/>
  <c r="S30" i="18"/>
  <c r="S30" i="19" s="1"/>
  <c r="Q29" i="18"/>
  <c r="Q29" i="19" s="1"/>
  <c r="AK29" i="18"/>
  <c r="AK29" i="19" s="1"/>
  <c r="AI28" i="18"/>
  <c r="AI28" i="19" s="1"/>
  <c r="O28" i="18"/>
  <c r="O28" i="19" s="1"/>
  <c r="S26" i="18"/>
  <c r="S26" i="19" s="1"/>
  <c r="AM26" i="18"/>
  <c r="AM26" i="19" s="1"/>
  <c r="AK25" i="18"/>
  <c r="AK25" i="19" s="1"/>
  <c r="Q25" i="18"/>
  <c r="Q25" i="19" s="1"/>
  <c r="AI24" i="18"/>
  <c r="AI24" i="19" s="1"/>
  <c r="O24" i="18"/>
  <c r="O24" i="19" s="1"/>
  <c r="S22" i="18"/>
  <c r="S22" i="19" s="1"/>
  <c r="AM22" i="18"/>
  <c r="AM22" i="19" s="1"/>
  <c r="Q21" i="18"/>
  <c r="Q21" i="19" s="1"/>
  <c r="AK21" i="18"/>
  <c r="AK21" i="19" s="1"/>
  <c r="AI20" i="18"/>
  <c r="AI20" i="19" s="1"/>
  <c r="O20" i="18"/>
  <c r="O20" i="19" s="1"/>
  <c r="S18" i="18"/>
  <c r="S18" i="19" s="1"/>
  <c r="AM18" i="18"/>
  <c r="AM18" i="19" s="1"/>
  <c r="AK17" i="18"/>
  <c r="AK17" i="19" s="1"/>
  <c r="Q17" i="18"/>
  <c r="Q17" i="19" s="1"/>
  <c r="O16" i="18"/>
  <c r="O16" i="19" s="1"/>
  <c r="AI16" i="18"/>
  <c r="AI16" i="19" s="1"/>
  <c r="AM14" i="18"/>
  <c r="AM14" i="19" s="1"/>
  <c r="S14" i="18"/>
  <c r="S14" i="19" s="1"/>
  <c r="Q13" i="18"/>
  <c r="Q13" i="19" s="1"/>
  <c r="AK13" i="18"/>
  <c r="AK13" i="19" s="1"/>
  <c r="AI12" i="18"/>
  <c r="AI12" i="19" s="1"/>
  <c r="O12" i="18"/>
  <c r="O12" i="19" s="1"/>
  <c r="AM10" i="18"/>
  <c r="AM10" i="19" s="1"/>
  <c r="S10" i="18"/>
  <c r="S10" i="19" s="1"/>
  <c r="AK9" i="18"/>
  <c r="AK9" i="19" s="1"/>
  <c r="Q9" i="18"/>
  <c r="Q9" i="19" s="1"/>
  <c r="AI8" i="18"/>
  <c r="AI8" i="19" s="1"/>
  <c r="O8" i="18"/>
  <c r="O8" i="19" s="1"/>
  <c r="S6" i="18"/>
  <c r="S6" i="19" s="1"/>
  <c r="AM6" i="18"/>
  <c r="AM6" i="19" s="1"/>
  <c r="Q5" i="18"/>
  <c r="Q5" i="19" s="1"/>
  <c r="AK5" i="18"/>
  <c r="AK5" i="19" s="1"/>
  <c r="C122" i="13"/>
  <c r="C122" i="14" s="1"/>
  <c r="C122" i="5" s="1"/>
  <c r="C123" i="17"/>
  <c r="E111" i="13"/>
  <c r="E111" i="14" s="1"/>
  <c r="E111" i="5" s="1"/>
  <c r="E112" i="17"/>
  <c r="G100" i="13"/>
  <c r="G100" i="14" s="1"/>
  <c r="G100" i="5" s="1"/>
  <c r="G101" i="17"/>
  <c r="E91" i="13"/>
  <c r="E91" i="14" s="1"/>
  <c r="E91" i="5" s="1"/>
  <c r="E92" i="17"/>
  <c r="G80" i="13"/>
  <c r="G80" i="14" s="1"/>
  <c r="G80" i="5" s="1"/>
  <c r="G81" i="17"/>
  <c r="G68" i="13"/>
  <c r="G68" i="14" s="1"/>
  <c r="G68" i="5" s="1"/>
  <c r="G69" i="17"/>
  <c r="C31" i="17"/>
  <c r="C30" i="13"/>
  <c r="C30" i="14" s="1"/>
  <c r="C30" i="5" s="1"/>
  <c r="G131" i="17"/>
  <c r="G130" i="13"/>
  <c r="G130" i="14" s="1"/>
  <c r="G130" i="5" s="1"/>
  <c r="E129" i="13"/>
  <c r="E129" i="14" s="1"/>
  <c r="E129" i="5" s="1"/>
  <c r="E130" i="17"/>
  <c r="C129" i="17"/>
  <c r="C128" i="13"/>
  <c r="C128" i="14" s="1"/>
  <c r="C128" i="5" s="1"/>
  <c r="G127" i="17"/>
  <c r="G126" i="13"/>
  <c r="G126" i="14" s="1"/>
  <c r="G126" i="5" s="1"/>
  <c r="E126" i="17"/>
  <c r="E125" i="13"/>
  <c r="E125" i="14" s="1"/>
  <c r="E125" i="5" s="1"/>
  <c r="C124" i="13"/>
  <c r="C124" i="14" s="1"/>
  <c r="C124" i="5" s="1"/>
  <c r="C125" i="17"/>
  <c r="G122" i="13"/>
  <c r="G122" i="14" s="1"/>
  <c r="G122" i="5" s="1"/>
  <c r="G123" i="17"/>
  <c r="E121" i="13"/>
  <c r="E121" i="14" s="1"/>
  <c r="E121" i="5" s="1"/>
  <c r="E122" i="17"/>
  <c r="C121" i="17"/>
  <c r="C120" i="13"/>
  <c r="C120" i="14" s="1"/>
  <c r="C120" i="5" s="1"/>
  <c r="G118" i="13"/>
  <c r="G118" i="14" s="1"/>
  <c r="G118" i="5" s="1"/>
  <c r="G119" i="17"/>
  <c r="E118" i="17"/>
  <c r="E117" i="13"/>
  <c r="E117" i="14" s="1"/>
  <c r="E117" i="5" s="1"/>
  <c r="C116" i="13"/>
  <c r="C116" i="14" s="1"/>
  <c r="C116" i="5" s="1"/>
  <c r="C117" i="17"/>
  <c r="G115" i="17"/>
  <c r="G114" i="13"/>
  <c r="G114" i="14" s="1"/>
  <c r="G114" i="5" s="1"/>
  <c r="E113" i="13"/>
  <c r="E113" i="14" s="1"/>
  <c r="E113" i="5" s="1"/>
  <c r="E114" i="17"/>
  <c r="C113" i="17"/>
  <c r="C112" i="13"/>
  <c r="C112" i="14" s="1"/>
  <c r="C112" i="5" s="1"/>
  <c r="G110" i="13"/>
  <c r="G110" i="14" s="1"/>
  <c r="G110" i="5" s="1"/>
  <c r="G111" i="17"/>
  <c r="E110" i="17"/>
  <c r="E109" i="13"/>
  <c r="E109" i="14" s="1"/>
  <c r="E109" i="5" s="1"/>
  <c r="C108" i="13"/>
  <c r="C108" i="14" s="1"/>
  <c r="C108" i="5" s="1"/>
  <c r="C109" i="17"/>
  <c r="G107" i="17"/>
  <c r="G106" i="13"/>
  <c r="G106" i="14" s="1"/>
  <c r="G106" i="5" s="1"/>
  <c r="E105" i="13"/>
  <c r="E105" i="14" s="1"/>
  <c r="E105" i="5" s="1"/>
  <c r="E106" i="17"/>
  <c r="C104" i="13"/>
  <c r="C104" i="14" s="1"/>
  <c r="C104" i="5" s="1"/>
  <c r="C105" i="17"/>
  <c r="G102" i="13"/>
  <c r="G102" i="14" s="1"/>
  <c r="G102" i="5" s="1"/>
  <c r="G103" i="17"/>
  <c r="E101" i="13"/>
  <c r="E101" i="14" s="1"/>
  <c r="E101" i="5" s="1"/>
  <c r="E102" i="17"/>
  <c r="C100" i="13"/>
  <c r="C100" i="14" s="1"/>
  <c r="C100" i="5" s="1"/>
  <c r="C101" i="17"/>
  <c r="G99" i="17"/>
  <c r="G98" i="13"/>
  <c r="G98" i="14" s="1"/>
  <c r="G98" i="5" s="1"/>
  <c r="E97" i="13"/>
  <c r="E97" i="14" s="1"/>
  <c r="E97" i="5" s="1"/>
  <c r="E98" i="17"/>
  <c r="C97" i="17"/>
  <c r="C96" i="13"/>
  <c r="C96" i="14" s="1"/>
  <c r="C96" i="5" s="1"/>
  <c r="G94" i="13"/>
  <c r="G94" i="14" s="1"/>
  <c r="G94" i="5" s="1"/>
  <c r="G95" i="17"/>
  <c r="E93" i="13"/>
  <c r="E93" i="14" s="1"/>
  <c r="E93" i="5" s="1"/>
  <c r="E94" i="17"/>
  <c r="C93" i="17"/>
  <c r="C92" i="13"/>
  <c r="C92" i="14" s="1"/>
  <c r="C92" i="5" s="1"/>
  <c r="G91" i="17"/>
  <c r="G90" i="13"/>
  <c r="G90" i="14" s="1"/>
  <c r="G90" i="5" s="1"/>
  <c r="E89" i="13"/>
  <c r="E89" i="14" s="1"/>
  <c r="E89" i="5" s="1"/>
  <c r="E90" i="17"/>
  <c r="C88" i="13"/>
  <c r="C88" i="14" s="1"/>
  <c r="C88" i="5" s="1"/>
  <c r="C89" i="17"/>
  <c r="G87" i="17"/>
  <c r="G86" i="13"/>
  <c r="G86" i="14" s="1"/>
  <c r="G86" i="5" s="1"/>
  <c r="E85" i="13"/>
  <c r="E85" i="14" s="1"/>
  <c r="E85" i="5" s="1"/>
  <c r="E86" i="17"/>
  <c r="C84" i="13"/>
  <c r="C84" i="14" s="1"/>
  <c r="C84" i="5" s="1"/>
  <c r="C85" i="17"/>
  <c r="G83" i="17"/>
  <c r="G82" i="13"/>
  <c r="G82" i="14" s="1"/>
  <c r="G82" i="5" s="1"/>
  <c r="E81" i="13"/>
  <c r="E81" i="14" s="1"/>
  <c r="E81" i="5" s="1"/>
  <c r="E82" i="17"/>
  <c r="C81" i="17"/>
  <c r="C80" i="13"/>
  <c r="C80" i="14" s="1"/>
  <c r="C80" i="5" s="1"/>
  <c r="G78" i="13"/>
  <c r="G78" i="14" s="1"/>
  <c r="G78" i="5" s="1"/>
  <c r="G79" i="17"/>
  <c r="E78" i="17"/>
  <c r="E77" i="13"/>
  <c r="E77" i="14" s="1"/>
  <c r="E77" i="5" s="1"/>
  <c r="C77" i="17"/>
  <c r="C76" i="13"/>
  <c r="C76" i="14" s="1"/>
  <c r="C76" i="5" s="1"/>
  <c r="G75" i="17"/>
  <c r="G74" i="13"/>
  <c r="G74" i="14" s="1"/>
  <c r="G74" i="5" s="1"/>
  <c r="E73" i="13"/>
  <c r="E73" i="14" s="1"/>
  <c r="E73" i="5" s="1"/>
  <c r="E74" i="17"/>
  <c r="C72" i="13"/>
  <c r="C72" i="14" s="1"/>
  <c r="C72" i="5" s="1"/>
  <c r="C73" i="17"/>
  <c r="G70" i="13"/>
  <c r="G70" i="14" s="1"/>
  <c r="G70" i="5" s="1"/>
  <c r="G71" i="17"/>
  <c r="E69" i="13"/>
  <c r="E69" i="14" s="1"/>
  <c r="E69" i="5" s="1"/>
  <c r="E70" i="17"/>
  <c r="C68" i="13"/>
  <c r="C68" i="14" s="1"/>
  <c r="C68" i="5" s="1"/>
  <c r="C69" i="17"/>
  <c r="G66" i="13"/>
  <c r="G66" i="14" s="1"/>
  <c r="G66" i="5" s="1"/>
  <c r="G67" i="17"/>
  <c r="E65" i="13"/>
  <c r="E65" i="14" s="1"/>
  <c r="E65" i="5" s="1"/>
  <c r="E66" i="17"/>
  <c r="C64" i="13"/>
  <c r="C64" i="14" s="1"/>
  <c r="C64" i="5" s="1"/>
  <c r="C65" i="17"/>
  <c r="G62" i="13"/>
  <c r="G62" i="14" s="1"/>
  <c r="G62" i="5" s="1"/>
  <c r="G63" i="17"/>
  <c r="E61" i="13"/>
  <c r="E61" i="14" s="1"/>
  <c r="E61" i="5" s="1"/>
  <c r="E62" i="17"/>
  <c r="C60" i="13"/>
  <c r="C60" i="14" s="1"/>
  <c r="C60" i="5" s="1"/>
  <c r="C61" i="17"/>
  <c r="G58" i="13"/>
  <c r="G58" i="14" s="1"/>
  <c r="G58" i="5" s="1"/>
  <c r="G59" i="17"/>
  <c r="E57" i="13"/>
  <c r="E57" i="14" s="1"/>
  <c r="E57" i="5" s="1"/>
  <c r="E58" i="17"/>
  <c r="C57" i="17"/>
  <c r="C56" i="13"/>
  <c r="C56" i="14" s="1"/>
  <c r="C56" i="5" s="1"/>
  <c r="G55" i="17"/>
  <c r="G54" i="13"/>
  <c r="G54" i="14" s="1"/>
  <c r="G54" i="5" s="1"/>
  <c r="E54" i="17"/>
  <c r="E53" i="13"/>
  <c r="E53" i="14" s="1"/>
  <c r="E53" i="5" s="1"/>
  <c r="C53" i="17"/>
  <c r="C52" i="13"/>
  <c r="C52" i="14" s="1"/>
  <c r="C52" i="5" s="1"/>
  <c r="G51" i="17"/>
  <c r="G50" i="13"/>
  <c r="G50" i="14" s="1"/>
  <c r="G50" i="5" s="1"/>
  <c r="E49" i="13"/>
  <c r="E49" i="14" s="1"/>
  <c r="E49" i="5" s="1"/>
  <c r="E50" i="17"/>
  <c r="C48" i="13"/>
  <c r="C48" i="14" s="1"/>
  <c r="C48" i="5" s="1"/>
  <c r="C49" i="17"/>
  <c r="G46" i="13"/>
  <c r="G46" i="14" s="1"/>
  <c r="G46" i="5" s="1"/>
  <c r="G47" i="17"/>
  <c r="E45" i="13"/>
  <c r="E45" i="14" s="1"/>
  <c r="E45" i="5" s="1"/>
  <c r="E46" i="17"/>
  <c r="C44" i="13"/>
  <c r="C44" i="14" s="1"/>
  <c r="C44" i="5" s="1"/>
  <c r="C45" i="17"/>
  <c r="G42" i="13"/>
  <c r="G42" i="14" s="1"/>
  <c r="G42" i="5" s="1"/>
  <c r="G43" i="17"/>
  <c r="E41" i="13"/>
  <c r="E41" i="14" s="1"/>
  <c r="E41" i="5" s="1"/>
  <c r="E42" i="17"/>
  <c r="C40" i="13"/>
  <c r="C40" i="14" s="1"/>
  <c r="C40" i="5" s="1"/>
  <c r="C41" i="17"/>
  <c r="G38" i="13"/>
  <c r="G38" i="14" s="1"/>
  <c r="G38" i="5" s="1"/>
  <c r="G39" i="17"/>
  <c r="E37" i="13"/>
  <c r="E37" i="14" s="1"/>
  <c r="E37" i="5" s="1"/>
  <c r="E38" i="17"/>
  <c r="C36" i="13"/>
  <c r="C36" i="14" s="1"/>
  <c r="C36" i="5" s="1"/>
  <c r="C37" i="17"/>
  <c r="G35" i="17"/>
  <c r="G34" i="13"/>
  <c r="G34" i="14" s="1"/>
  <c r="G34" i="5" s="1"/>
  <c r="E33" i="13"/>
  <c r="E33" i="14" s="1"/>
  <c r="E33" i="5" s="1"/>
  <c r="E34" i="17"/>
  <c r="C33" i="17"/>
  <c r="C32" i="13"/>
  <c r="C32" i="14" s="1"/>
  <c r="C32" i="5" s="1"/>
  <c r="G30" i="13"/>
  <c r="G30" i="14" s="1"/>
  <c r="G30" i="5" s="1"/>
  <c r="G31" i="17"/>
  <c r="E29" i="13"/>
  <c r="E29" i="14" s="1"/>
  <c r="E29" i="5" s="1"/>
  <c r="E30" i="17"/>
  <c r="C28" i="13"/>
  <c r="C28" i="14" s="1"/>
  <c r="C28" i="5" s="1"/>
  <c r="C29" i="17"/>
  <c r="G26" i="13"/>
  <c r="G26" i="14" s="1"/>
  <c r="G26" i="5" s="1"/>
  <c r="G27" i="17"/>
  <c r="E25" i="13"/>
  <c r="E25" i="14" s="1"/>
  <c r="E25" i="5" s="1"/>
  <c r="E26" i="17"/>
  <c r="C25" i="17"/>
  <c r="C24" i="13"/>
  <c r="C24" i="14" s="1"/>
  <c r="C24" i="5" s="1"/>
  <c r="G22" i="13"/>
  <c r="G22" i="14" s="1"/>
  <c r="G22" i="5" s="1"/>
  <c r="G23" i="17"/>
  <c r="E21" i="13"/>
  <c r="E21" i="14" s="1"/>
  <c r="E21" i="5" s="1"/>
  <c r="E22" i="17"/>
  <c r="C20" i="13"/>
  <c r="C20" i="14" s="1"/>
  <c r="C20" i="5" s="1"/>
  <c r="C21" i="17"/>
  <c r="G19" i="17"/>
  <c r="G18" i="13"/>
  <c r="G18" i="14" s="1"/>
  <c r="G18" i="5" s="1"/>
  <c r="E17" i="13"/>
  <c r="E17" i="14" s="1"/>
  <c r="E17" i="5" s="1"/>
  <c r="E18" i="17"/>
  <c r="C16" i="13"/>
  <c r="C16" i="14" s="1"/>
  <c r="C16" i="5" s="1"/>
  <c r="C17" i="17"/>
  <c r="G15" i="17"/>
  <c r="G14" i="13"/>
  <c r="G14" i="14" s="1"/>
  <c r="G14" i="5" s="1"/>
  <c r="E13" i="13"/>
  <c r="E13" i="14" s="1"/>
  <c r="E13" i="5" s="1"/>
  <c r="E14" i="17"/>
  <c r="C13" i="17"/>
  <c r="C12" i="13"/>
  <c r="C12" i="14" s="1"/>
  <c r="C12" i="5" s="1"/>
  <c r="G11" i="17"/>
  <c r="G10" i="13"/>
  <c r="G10" i="14" s="1"/>
  <c r="G10" i="5" s="1"/>
  <c r="E9" i="13"/>
  <c r="E9" i="14" s="1"/>
  <c r="E9" i="5" s="1"/>
  <c r="E10" i="17"/>
  <c r="C9" i="17"/>
  <c r="C8" i="13"/>
  <c r="C8" i="14" s="1"/>
  <c r="C8" i="5" s="1"/>
  <c r="G6" i="13"/>
  <c r="G6" i="14" s="1"/>
  <c r="G6" i="5" s="1"/>
  <c r="G7" i="17"/>
  <c r="E5" i="13"/>
  <c r="E5" i="14" s="1"/>
  <c r="E5" i="5" s="1"/>
  <c r="E6" i="17"/>
  <c r="C4" i="13"/>
  <c r="C4" i="14" s="1"/>
  <c r="C4" i="5" s="1"/>
  <c r="C5" i="17"/>
  <c r="AC4" i="18"/>
  <c r="AC4" i="19" s="1"/>
  <c r="I4" i="18"/>
  <c r="I4" i="19" s="1"/>
  <c r="AF130" i="18"/>
  <c r="AF130" i="19" s="1"/>
  <c r="L130" i="18"/>
  <c r="L130" i="19" s="1"/>
  <c r="AD129" i="18"/>
  <c r="AD129" i="19" s="1"/>
  <c r="J129" i="18"/>
  <c r="J129" i="19" s="1"/>
  <c r="H128" i="17"/>
  <c r="L126" i="18"/>
  <c r="L126" i="19" s="1"/>
  <c r="AF126" i="18"/>
  <c r="AF126" i="19" s="1"/>
  <c r="J125" i="18"/>
  <c r="J125" i="19" s="1"/>
  <c r="AD125" i="18"/>
  <c r="AD125" i="19" s="1"/>
  <c r="H124" i="17"/>
  <c r="L122" i="18"/>
  <c r="L122" i="19" s="1"/>
  <c r="AF122" i="18"/>
  <c r="AF122" i="19" s="1"/>
  <c r="J121" i="18"/>
  <c r="J121" i="19" s="1"/>
  <c r="AD121" i="18"/>
  <c r="AD121" i="19" s="1"/>
  <c r="H120" i="17"/>
  <c r="AF118" i="18"/>
  <c r="AF118" i="19" s="1"/>
  <c r="L118" i="18"/>
  <c r="L118" i="19" s="1"/>
  <c r="J117" i="18"/>
  <c r="J117" i="19" s="1"/>
  <c r="AD117" i="18"/>
  <c r="AD117" i="19" s="1"/>
  <c r="H116" i="17"/>
  <c r="L114" i="18"/>
  <c r="L114" i="19" s="1"/>
  <c r="AF114" i="18"/>
  <c r="AF114" i="19" s="1"/>
  <c r="J113" i="18"/>
  <c r="J113" i="19" s="1"/>
  <c r="AD113" i="18"/>
  <c r="AD113" i="19" s="1"/>
  <c r="H112" i="17"/>
  <c r="L110" i="18"/>
  <c r="L110" i="19" s="1"/>
  <c r="AF110" i="18"/>
  <c r="AF110" i="19" s="1"/>
  <c r="J109" i="18"/>
  <c r="J109" i="19" s="1"/>
  <c r="AD109" i="18"/>
  <c r="AD109" i="19" s="1"/>
  <c r="H108" i="17"/>
  <c r="AF106" i="18"/>
  <c r="AF106" i="19" s="1"/>
  <c r="L106" i="18"/>
  <c r="L106" i="19" s="1"/>
  <c r="AD105" i="18"/>
  <c r="AD105" i="19" s="1"/>
  <c r="J105" i="18"/>
  <c r="J105" i="19" s="1"/>
  <c r="H104" i="17"/>
  <c r="L102" i="18"/>
  <c r="L102" i="19" s="1"/>
  <c r="AF102" i="18"/>
  <c r="AF102" i="19" s="1"/>
  <c r="AD101" i="18"/>
  <c r="AD101" i="19" s="1"/>
  <c r="J101" i="18"/>
  <c r="J101" i="19" s="1"/>
  <c r="H100" i="17"/>
  <c r="AF98" i="18"/>
  <c r="AF98" i="19" s="1"/>
  <c r="L98" i="18"/>
  <c r="L98" i="19" s="1"/>
  <c r="AD97" i="18"/>
  <c r="AD97" i="19" s="1"/>
  <c r="J97" i="18"/>
  <c r="J97" i="19" s="1"/>
  <c r="H96" i="17"/>
  <c r="AF94" i="18"/>
  <c r="AF94" i="19" s="1"/>
  <c r="L94" i="18"/>
  <c r="L94" i="19" s="1"/>
  <c r="J93" i="18"/>
  <c r="J93" i="19" s="1"/>
  <c r="AD93" i="18"/>
  <c r="AD93" i="19" s="1"/>
  <c r="H92" i="17"/>
  <c r="AF90" i="18"/>
  <c r="AF90" i="19" s="1"/>
  <c r="L90" i="18"/>
  <c r="L90" i="19" s="1"/>
  <c r="J89" i="18"/>
  <c r="J89" i="19" s="1"/>
  <c r="AD89" i="18"/>
  <c r="AD89" i="19" s="1"/>
  <c r="H88" i="17"/>
  <c r="L86" i="18"/>
  <c r="L86" i="19" s="1"/>
  <c r="AF86" i="18"/>
  <c r="AF86" i="19" s="1"/>
  <c r="J85" i="18"/>
  <c r="J85" i="19" s="1"/>
  <c r="AD85" i="18"/>
  <c r="AD85" i="19" s="1"/>
  <c r="H84" i="17"/>
  <c r="AF82" i="18"/>
  <c r="AF82" i="19" s="1"/>
  <c r="L82" i="18"/>
  <c r="L82" i="19" s="1"/>
  <c r="AD81" i="18"/>
  <c r="AD81" i="19" s="1"/>
  <c r="J81" i="18"/>
  <c r="J81" i="19" s="1"/>
  <c r="H80" i="17"/>
  <c r="L78" i="18"/>
  <c r="L78" i="19" s="1"/>
  <c r="AF78" i="18"/>
  <c r="AF78" i="19" s="1"/>
  <c r="AD77" i="18"/>
  <c r="AD77" i="19" s="1"/>
  <c r="J77" i="18"/>
  <c r="J77" i="19" s="1"/>
  <c r="H76" i="17"/>
  <c r="AF74" i="18"/>
  <c r="AF74" i="19" s="1"/>
  <c r="L74" i="18"/>
  <c r="L74" i="19" s="1"/>
  <c r="J73" i="18"/>
  <c r="J73" i="19" s="1"/>
  <c r="AD73" i="18"/>
  <c r="AD73" i="19" s="1"/>
  <c r="H72" i="17"/>
  <c r="L70" i="18"/>
  <c r="L70" i="19" s="1"/>
  <c r="AF70" i="18"/>
  <c r="AF70" i="19" s="1"/>
  <c r="AD69" i="18"/>
  <c r="AD69" i="19" s="1"/>
  <c r="J69" i="18"/>
  <c r="J69" i="19" s="1"/>
  <c r="H68" i="17"/>
  <c r="L66" i="18"/>
  <c r="L66" i="19" s="1"/>
  <c r="AF66" i="18"/>
  <c r="AF66" i="19" s="1"/>
  <c r="J65" i="18"/>
  <c r="J65" i="19" s="1"/>
  <c r="AD65" i="18"/>
  <c r="AD65" i="19" s="1"/>
  <c r="H64" i="17"/>
  <c r="AF62" i="18"/>
  <c r="AF62" i="19" s="1"/>
  <c r="L62" i="18"/>
  <c r="L62" i="19" s="1"/>
  <c r="AD61" i="18"/>
  <c r="AD61" i="19" s="1"/>
  <c r="J61" i="18"/>
  <c r="J61" i="19" s="1"/>
  <c r="H60" i="17"/>
  <c r="AF58" i="18"/>
  <c r="AF58" i="19" s="1"/>
  <c r="L58" i="18"/>
  <c r="L58" i="19" s="1"/>
  <c r="AD57" i="18"/>
  <c r="AD57" i="19" s="1"/>
  <c r="J57" i="18"/>
  <c r="J57" i="19" s="1"/>
  <c r="H56" i="17"/>
  <c r="L54" i="18"/>
  <c r="L54" i="19" s="1"/>
  <c r="AF54" i="18"/>
  <c r="AF54" i="19" s="1"/>
  <c r="J53" i="18"/>
  <c r="J53" i="19" s="1"/>
  <c r="AD53" i="18"/>
  <c r="AD53" i="19" s="1"/>
  <c r="H52" i="17"/>
  <c r="AF50" i="18"/>
  <c r="AF50" i="19" s="1"/>
  <c r="L50" i="18"/>
  <c r="L50" i="19" s="1"/>
  <c r="AD49" i="18"/>
  <c r="AD49" i="19" s="1"/>
  <c r="J49" i="18"/>
  <c r="J49" i="19" s="1"/>
  <c r="H48" i="17"/>
  <c r="L46" i="18"/>
  <c r="L46" i="19" s="1"/>
  <c r="AF46" i="18"/>
  <c r="AF46" i="19" s="1"/>
  <c r="AD45" i="18"/>
  <c r="AD45" i="19" s="1"/>
  <c r="J45" i="18"/>
  <c r="J45" i="19" s="1"/>
  <c r="H44" i="17"/>
  <c r="L42" i="18"/>
  <c r="L42" i="19" s="1"/>
  <c r="AF42" i="18"/>
  <c r="AF42" i="19" s="1"/>
  <c r="AD41" i="18"/>
  <c r="AD41" i="19" s="1"/>
  <c r="J41" i="18"/>
  <c r="J41" i="19" s="1"/>
  <c r="H40" i="17"/>
  <c r="AF38" i="18"/>
  <c r="AF38" i="19" s="1"/>
  <c r="L38" i="18"/>
  <c r="L38" i="19" s="1"/>
  <c r="J37" i="18"/>
  <c r="J37" i="19" s="1"/>
  <c r="AD37" i="18"/>
  <c r="AD37" i="19" s="1"/>
  <c r="H36" i="17"/>
  <c r="L34" i="18"/>
  <c r="L34" i="19" s="1"/>
  <c r="AF34" i="18"/>
  <c r="AF34" i="19" s="1"/>
  <c r="J33" i="18"/>
  <c r="J33" i="19" s="1"/>
  <c r="AD33" i="18"/>
  <c r="AD33" i="19" s="1"/>
  <c r="H32" i="17"/>
  <c r="AF30" i="18"/>
  <c r="AF30" i="19" s="1"/>
  <c r="L30" i="18"/>
  <c r="L30" i="19" s="1"/>
  <c r="AD29" i="18"/>
  <c r="AD29" i="19" s="1"/>
  <c r="J29" i="18"/>
  <c r="J29" i="19" s="1"/>
  <c r="H28" i="17"/>
  <c r="L26" i="18"/>
  <c r="L26" i="19" s="1"/>
  <c r="AF26" i="18"/>
  <c r="AF26" i="19" s="1"/>
  <c r="J25" i="18"/>
  <c r="J25" i="19" s="1"/>
  <c r="AD25" i="18"/>
  <c r="AD25" i="19" s="1"/>
  <c r="H24" i="17"/>
  <c r="L22" i="18"/>
  <c r="L22" i="19" s="1"/>
  <c r="AF22" i="18"/>
  <c r="AF22" i="19" s="1"/>
  <c r="AD21" i="18"/>
  <c r="AD21" i="19" s="1"/>
  <c r="J21" i="18"/>
  <c r="J21" i="19" s="1"/>
  <c r="H20" i="17"/>
  <c r="AF18" i="18"/>
  <c r="AF18" i="19" s="1"/>
  <c r="L18" i="18"/>
  <c r="L18" i="19" s="1"/>
  <c r="J17" i="18"/>
  <c r="J17" i="19" s="1"/>
  <c r="AD17" i="18"/>
  <c r="AD17" i="19" s="1"/>
  <c r="H16" i="17"/>
  <c r="L14" i="18"/>
  <c r="L14" i="19" s="1"/>
  <c r="AF14" i="18"/>
  <c r="AF14" i="19" s="1"/>
  <c r="J13" i="18"/>
  <c r="J13" i="19" s="1"/>
  <c r="AD13" i="18"/>
  <c r="AD13" i="19" s="1"/>
  <c r="H12" i="17"/>
  <c r="AF10" i="18"/>
  <c r="AF10" i="19" s="1"/>
  <c r="L10" i="18"/>
  <c r="L10" i="19" s="1"/>
  <c r="AD9" i="18"/>
  <c r="AD9" i="19" s="1"/>
  <c r="J9" i="18"/>
  <c r="J9" i="19" s="1"/>
  <c r="H8" i="17"/>
  <c r="L6" i="18"/>
  <c r="L6" i="19" s="1"/>
  <c r="AF6" i="18"/>
  <c r="AF6" i="19" s="1"/>
  <c r="J5" i="18"/>
  <c r="J5" i="19" s="1"/>
  <c r="AD5" i="18"/>
  <c r="AD5" i="19" s="1"/>
  <c r="AI4" i="18"/>
  <c r="AI4" i="19" s="1"/>
  <c r="O4" i="18"/>
  <c r="O4" i="19" s="1"/>
  <c r="R130" i="18"/>
  <c r="R130" i="19" s="1"/>
  <c r="AL130" i="18"/>
  <c r="AL130" i="19" s="1"/>
  <c r="P129" i="18"/>
  <c r="P129" i="19" s="1"/>
  <c r="AJ129" i="18"/>
  <c r="AJ129" i="19" s="1"/>
  <c r="N128" i="17"/>
  <c r="AL126" i="18"/>
  <c r="AL126" i="19" s="1"/>
  <c r="R126" i="18"/>
  <c r="R126" i="19" s="1"/>
  <c r="P125" i="18"/>
  <c r="P125" i="19" s="1"/>
  <c r="AJ125" i="18"/>
  <c r="AJ125" i="19" s="1"/>
  <c r="N124" i="17"/>
  <c r="R122" i="18"/>
  <c r="R122" i="19" s="1"/>
  <c r="AL122" i="18"/>
  <c r="AL122" i="19" s="1"/>
  <c r="P121" i="18"/>
  <c r="P121" i="19" s="1"/>
  <c r="AJ121" i="18"/>
  <c r="AJ121" i="19" s="1"/>
  <c r="N120" i="17"/>
  <c r="R118" i="18"/>
  <c r="R118" i="19" s="1"/>
  <c r="AL118" i="18"/>
  <c r="AL118" i="19" s="1"/>
  <c r="AJ117" i="18"/>
  <c r="AJ117" i="19" s="1"/>
  <c r="P117" i="18"/>
  <c r="P117" i="19" s="1"/>
  <c r="N116" i="17"/>
  <c r="R114" i="18"/>
  <c r="R114" i="19" s="1"/>
  <c r="AL114" i="18"/>
  <c r="AL114" i="19" s="1"/>
  <c r="P113" i="18"/>
  <c r="P113" i="19" s="1"/>
  <c r="AJ113" i="18"/>
  <c r="AJ113" i="19" s="1"/>
  <c r="N112" i="17"/>
  <c r="R110" i="18"/>
  <c r="R110" i="19" s="1"/>
  <c r="AL110" i="18"/>
  <c r="AL110" i="19" s="1"/>
  <c r="P109" i="18"/>
  <c r="P109" i="19" s="1"/>
  <c r="AJ109" i="18"/>
  <c r="AJ109" i="19" s="1"/>
  <c r="N108" i="17"/>
  <c r="AL106" i="18"/>
  <c r="AL106" i="19" s="1"/>
  <c r="R106" i="18"/>
  <c r="R106" i="19" s="1"/>
  <c r="P105" i="18"/>
  <c r="P105" i="19" s="1"/>
  <c r="AJ105" i="18"/>
  <c r="AJ105" i="19" s="1"/>
  <c r="N104" i="17"/>
  <c r="R102" i="18"/>
  <c r="R102" i="19" s="1"/>
  <c r="AL102" i="18"/>
  <c r="AL102" i="19" s="1"/>
  <c r="AJ101" i="18"/>
  <c r="AJ101" i="19" s="1"/>
  <c r="P101" i="18"/>
  <c r="P101" i="19" s="1"/>
  <c r="N100" i="17"/>
  <c r="AL98" i="18"/>
  <c r="AL98" i="19" s="1"/>
  <c r="R98" i="18"/>
  <c r="R98" i="19" s="1"/>
  <c r="AJ97" i="18"/>
  <c r="AJ97" i="19" s="1"/>
  <c r="P97" i="18"/>
  <c r="P97" i="19" s="1"/>
  <c r="N96" i="17"/>
  <c r="AL94" i="18"/>
  <c r="AL94" i="19" s="1"/>
  <c r="R94" i="18"/>
  <c r="R94" i="19" s="1"/>
  <c r="AJ93" i="18"/>
  <c r="AJ93" i="19" s="1"/>
  <c r="P93" i="18"/>
  <c r="P93" i="19" s="1"/>
  <c r="N92" i="17"/>
  <c r="R90" i="18"/>
  <c r="R90" i="19" s="1"/>
  <c r="AL90" i="18"/>
  <c r="AL90" i="19" s="1"/>
  <c r="AJ89" i="18"/>
  <c r="AJ89" i="19" s="1"/>
  <c r="P89" i="18"/>
  <c r="P89" i="19" s="1"/>
  <c r="N88" i="17"/>
  <c r="R86" i="18"/>
  <c r="R86" i="19" s="1"/>
  <c r="AL86" i="18"/>
  <c r="AL86" i="19" s="1"/>
  <c r="AJ85" i="18"/>
  <c r="AJ85" i="19" s="1"/>
  <c r="P85" i="18"/>
  <c r="P85" i="19" s="1"/>
  <c r="N84" i="17"/>
  <c r="R82" i="18"/>
  <c r="R82" i="19" s="1"/>
  <c r="AL82" i="18"/>
  <c r="AL82" i="19" s="1"/>
  <c r="AJ81" i="18"/>
  <c r="AJ81" i="19" s="1"/>
  <c r="P81" i="18"/>
  <c r="P81" i="19" s="1"/>
  <c r="N80" i="17"/>
  <c r="AL78" i="18"/>
  <c r="AL78" i="19" s="1"/>
  <c r="R78" i="18"/>
  <c r="R78" i="19" s="1"/>
  <c r="P77" i="18"/>
  <c r="P77" i="19" s="1"/>
  <c r="AJ77" i="18"/>
  <c r="AJ77" i="19" s="1"/>
  <c r="N76" i="17"/>
  <c r="R74" i="18"/>
  <c r="R74" i="19" s="1"/>
  <c r="AL74" i="18"/>
  <c r="AL74" i="19" s="1"/>
  <c r="AJ73" i="18"/>
  <c r="AJ73" i="19" s="1"/>
  <c r="P73" i="18"/>
  <c r="P73" i="19" s="1"/>
  <c r="N72" i="17"/>
  <c r="R70" i="18"/>
  <c r="R70" i="19" s="1"/>
  <c r="AL70" i="18"/>
  <c r="AL70" i="19" s="1"/>
  <c r="AJ69" i="18"/>
  <c r="AJ69" i="19" s="1"/>
  <c r="P69" i="18"/>
  <c r="P69" i="19" s="1"/>
  <c r="N68" i="17"/>
  <c r="R66" i="18"/>
  <c r="R66" i="19" s="1"/>
  <c r="AL66" i="18"/>
  <c r="AL66" i="19" s="1"/>
  <c r="AJ65" i="18"/>
  <c r="AJ65" i="19" s="1"/>
  <c r="P65" i="18"/>
  <c r="P65" i="19" s="1"/>
  <c r="N64" i="17"/>
  <c r="AL62" i="18"/>
  <c r="AL62" i="19" s="1"/>
  <c r="R62" i="18"/>
  <c r="R62" i="19" s="1"/>
  <c r="P61" i="18"/>
  <c r="P61" i="19" s="1"/>
  <c r="AJ61" i="18"/>
  <c r="AJ61" i="19" s="1"/>
  <c r="N60" i="17"/>
  <c r="AL58" i="18"/>
  <c r="AL58" i="19" s="1"/>
  <c r="R58" i="18"/>
  <c r="R58" i="19" s="1"/>
  <c r="P57" i="18"/>
  <c r="P57" i="19" s="1"/>
  <c r="AJ57" i="18"/>
  <c r="AJ57" i="19" s="1"/>
  <c r="N56" i="17"/>
  <c r="AL54" i="18"/>
  <c r="AL54" i="19" s="1"/>
  <c r="R54" i="18"/>
  <c r="R54" i="19" s="1"/>
  <c r="P53" i="18"/>
  <c r="P53" i="19" s="1"/>
  <c r="AJ53" i="18"/>
  <c r="AJ53" i="19" s="1"/>
  <c r="N52" i="17"/>
  <c r="AL50" i="18"/>
  <c r="AL50" i="19" s="1"/>
  <c r="R50" i="18"/>
  <c r="R50" i="19" s="1"/>
  <c r="P49" i="18"/>
  <c r="P49" i="19" s="1"/>
  <c r="AJ49" i="18"/>
  <c r="AJ49" i="19" s="1"/>
  <c r="N48" i="17"/>
  <c r="AL46" i="18"/>
  <c r="AL46" i="19" s="1"/>
  <c r="R46" i="18"/>
  <c r="R46" i="19" s="1"/>
  <c r="AJ45" i="18"/>
  <c r="AJ45" i="19" s="1"/>
  <c r="P45" i="18"/>
  <c r="P45" i="19" s="1"/>
  <c r="N44" i="17"/>
  <c r="R42" i="18"/>
  <c r="R42" i="19" s="1"/>
  <c r="AL42" i="18"/>
  <c r="AL42" i="19" s="1"/>
  <c r="AJ41" i="18"/>
  <c r="AJ41" i="19" s="1"/>
  <c r="P41" i="18"/>
  <c r="P41" i="19" s="1"/>
  <c r="N40" i="17"/>
  <c r="R38" i="18"/>
  <c r="R38" i="19" s="1"/>
  <c r="AL38" i="18"/>
  <c r="AL38" i="19" s="1"/>
  <c r="AJ37" i="18"/>
  <c r="AJ37" i="19" s="1"/>
  <c r="P37" i="18"/>
  <c r="P37" i="19" s="1"/>
  <c r="N36" i="17"/>
  <c r="R34" i="18"/>
  <c r="R34" i="19" s="1"/>
  <c r="AL34" i="18"/>
  <c r="AL34" i="19" s="1"/>
  <c r="AJ33" i="18"/>
  <c r="AJ33" i="19" s="1"/>
  <c r="P33" i="18"/>
  <c r="P33" i="19" s="1"/>
  <c r="N32" i="17"/>
  <c r="R30" i="18"/>
  <c r="R30" i="19" s="1"/>
  <c r="AL30" i="18"/>
  <c r="AL30" i="19" s="1"/>
  <c r="P29" i="18"/>
  <c r="P29" i="19" s="1"/>
  <c r="AJ29" i="18"/>
  <c r="AJ29" i="19" s="1"/>
  <c r="N28" i="17"/>
  <c r="AL26" i="18"/>
  <c r="AL26" i="19" s="1"/>
  <c r="R26" i="18"/>
  <c r="R26" i="19" s="1"/>
  <c r="P25" i="18"/>
  <c r="P25" i="19" s="1"/>
  <c r="AJ25" i="18"/>
  <c r="AJ25" i="19" s="1"/>
  <c r="N24" i="17"/>
  <c r="R22" i="18"/>
  <c r="R22" i="19" s="1"/>
  <c r="AL22" i="18"/>
  <c r="AL22" i="19" s="1"/>
  <c r="AJ21" i="18"/>
  <c r="AJ21" i="19" s="1"/>
  <c r="P21" i="18"/>
  <c r="P21" i="19" s="1"/>
  <c r="N20" i="17"/>
  <c r="AL18" i="18"/>
  <c r="AL18" i="19" s="1"/>
  <c r="R18" i="18"/>
  <c r="R18" i="19" s="1"/>
  <c r="AJ17" i="18"/>
  <c r="AJ17" i="19" s="1"/>
  <c r="P17" i="18"/>
  <c r="P17" i="19" s="1"/>
  <c r="N16" i="17"/>
  <c r="R14" i="18"/>
  <c r="R14" i="19" s="1"/>
  <c r="AL14" i="18"/>
  <c r="AL14" i="19" s="1"/>
  <c r="P13" i="18"/>
  <c r="P13" i="19" s="1"/>
  <c r="AJ13" i="18"/>
  <c r="AJ13" i="19" s="1"/>
  <c r="N12" i="17"/>
  <c r="R10" i="18"/>
  <c r="R10" i="19" s="1"/>
  <c r="AL10" i="18"/>
  <c r="AL10" i="19" s="1"/>
  <c r="P9" i="18"/>
  <c r="P9" i="19" s="1"/>
  <c r="AJ9" i="18"/>
  <c r="AJ9" i="19" s="1"/>
  <c r="N8" i="17"/>
  <c r="R6" i="18"/>
  <c r="R6" i="19" s="1"/>
  <c r="AL6" i="18"/>
  <c r="AL6" i="19" s="1"/>
  <c r="P5" i="18"/>
  <c r="P5" i="19" s="1"/>
  <c r="AJ5" i="18"/>
  <c r="AJ5" i="19" s="1"/>
  <c r="G125" i="17"/>
  <c r="G124" i="13"/>
  <c r="G124" i="14" s="1"/>
  <c r="G124" i="5" s="1"/>
  <c r="C115" i="17"/>
  <c r="C114" i="13"/>
  <c r="C114" i="14" s="1"/>
  <c r="C114" i="5" s="1"/>
  <c r="E103" i="13"/>
  <c r="E103" i="14" s="1"/>
  <c r="E103" i="5" s="1"/>
  <c r="E104" i="17"/>
  <c r="C94" i="13"/>
  <c r="C94" i="14" s="1"/>
  <c r="C94" i="5" s="1"/>
  <c r="C95" i="17"/>
  <c r="C83" i="17"/>
  <c r="C82" i="13"/>
  <c r="C82" i="14" s="1"/>
  <c r="C82" i="5" s="1"/>
  <c r="C70" i="13"/>
  <c r="C70" i="14" s="1"/>
  <c r="C70" i="5" s="1"/>
  <c r="C71" i="17"/>
  <c r="E27" i="13"/>
  <c r="E27" i="14" s="1"/>
  <c r="E27" i="5" s="1"/>
  <c r="E28" i="17"/>
  <c r="F131" i="17"/>
  <c r="F130" i="13"/>
  <c r="F130" i="14" s="1"/>
  <c r="F130" i="5" s="1"/>
  <c r="D130" i="17"/>
  <c r="D129" i="13"/>
  <c r="D129" i="14" s="1"/>
  <c r="D129" i="5" s="1"/>
  <c r="B128" i="13"/>
  <c r="B128" i="14" s="1"/>
  <c r="B128" i="5" s="1"/>
  <c r="I128" i="5" s="1"/>
  <c r="B129" i="17"/>
  <c r="F127" i="17"/>
  <c r="F126" i="13"/>
  <c r="F126" i="14" s="1"/>
  <c r="F126" i="5" s="1"/>
  <c r="D125" i="13"/>
  <c r="D125" i="14" s="1"/>
  <c r="D125" i="5" s="1"/>
  <c r="D126" i="17"/>
  <c r="B125" i="17"/>
  <c r="B124" i="13"/>
  <c r="B124" i="14" s="1"/>
  <c r="B124" i="5" s="1"/>
  <c r="F122" i="13"/>
  <c r="F122" i="14" s="1"/>
  <c r="F122" i="5" s="1"/>
  <c r="F123" i="17"/>
  <c r="D122" i="17"/>
  <c r="D121" i="13"/>
  <c r="D121" i="14" s="1"/>
  <c r="D121" i="5" s="1"/>
  <c r="B121" i="17"/>
  <c r="B120" i="13"/>
  <c r="B120" i="14" s="1"/>
  <c r="B120" i="5" s="1"/>
  <c r="I120" i="5" s="1"/>
  <c r="F118" i="13"/>
  <c r="F118" i="14" s="1"/>
  <c r="F118" i="5" s="1"/>
  <c r="F119" i="17"/>
  <c r="D117" i="13"/>
  <c r="D117" i="14" s="1"/>
  <c r="D117" i="5" s="1"/>
  <c r="D118" i="17"/>
  <c r="B116" i="13"/>
  <c r="B116" i="14" s="1"/>
  <c r="B116" i="5" s="1"/>
  <c r="I116" i="5" s="1"/>
  <c r="B117" i="17"/>
  <c r="F115" i="17"/>
  <c r="F114" i="13"/>
  <c r="F114" i="14" s="1"/>
  <c r="F114" i="5" s="1"/>
  <c r="D113" i="13"/>
  <c r="D113" i="14" s="1"/>
  <c r="D113" i="5" s="1"/>
  <c r="D114" i="17"/>
  <c r="B112" i="13"/>
  <c r="B112" i="14" s="1"/>
  <c r="B112" i="5" s="1"/>
  <c r="I112" i="5" s="1"/>
  <c r="B113" i="17"/>
  <c r="F110" i="13"/>
  <c r="F110" i="14" s="1"/>
  <c r="F110" i="5" s="1"/>
  <c r="F111" i="17"/>
  <c r="D109" i="13"/>
  <c r="D109" i="14" s="1"/>
  <c r="D109" i="5" s="1"/>
  <c r="D110" i="17"/>
  <c r="B108" i="13"/>
  <c r="B108" i="14" s="1"/>
  <c r="B108" i="5" s="1"/>
  <c r="I108" i="5" s="1"/>
  <c r="B109" i="17"/>
  <c r="F106" i="13"/>
  <c r="F106" i="14" s="1"/>
  <c r="F106" i="5" s="1"/>
  <c r="F107" i="17"/>
  <c r="D106" i="17"/>
  <c r="D105" i="13"/>
  <c r="D105" i="14" s="1"/>
  <c r="D105" i="5" s="1"/>
  <c r="B104" i="13"/>
  <c r="B104" i="14" s="1"/>
  <c r="B104" i="5" s="1"/>
  <c r="B105" i="17"/>
  <c r="F103" i="17"/>
  <c r="F102" i="13"/>
  <c r="F102" i="14" s="1"/>
  <c r="F102" i="5" s="1"/>
  <c r="D101" i="13"/>
  <c r="D101" i="14" s="1"/>
  <c r="D101" i="5" s="1"/>
  <c r="D102" i="17"/>
  <c r="B101" i="17"/>
  <c r="B100" i="13"/>
  <c r="B100" i="14" s="1"/>
  <c r="B100" i="5" s="1"/>
  <c r="I100" i="5" s="1"/>
  <c r="F98" i="13"/>
  <c r="F98" i="14" s="1"/>
  <c r="F98" i="5" s="1"/>
  <c r="F99" i="17"/>
  <c r="D98" i="17"/>
  <c r="D97" i="13"/>
  <c r="D97" i="14" s="1"/>
  <c r="D97" i="5" s="1"/>
  <c r="B96" i="13"/>
  <c r="B96" i="14" s="1"/>
  <c r="B96" i="5" s="1"/>
  <c r="I96" i="5" s="1"/>
  <c r="B97" i="17"/>
  <c r="F94" i="13"/>
  <c r="F94" i="14" s="1"/>
  <c r="F94" i="5" s="1"/>
  <c r="F95" i="17"/>
  <c r="D94" i="17"/>
  <c r="D93" i="13"/>
  <c r="D93" i="14" s="1"/>
  <c r="D93" i="5" s="1"/>
  <c r="B93" i="17"/>
  <c r="B92" i="13"/>
  <c r="B92" i="14" s="1"/>
  <c r="B92" i="5" s="1"/>
  <c r="F90" i="13"/>
  <c r="F90" i="14" s="1"/>
  <c r="F90" i="5" s="1"/>
  <c r="F91" i="17"/>
  <c r="D89" i="13"/>
  <c r="D89" i="14" s="1"/>
  <c r="D89" i="5" s="1"/>
  <c r="D90" i="17"/>
  <c r="B88" i="13"/>
  <c r="B88" i="14" s="1"/>
  <c r="B88" i="5" s="1"/>
  <c r="I88" i="5" s="1"/>
  <c r="B89" i="17"/>
  <c r="F87" i="17"/>
  <c r="F86" i="13"/>
  <c r="F86" i="14" s="1"/>
  <c r="F86" i="5" s="1"/>
  <c r="D85" i="13"/>
  <c r="D85" i="14" s="1"/>
  <c r="D85" i="5" s="1"/>
  <c r="D86" i="17"/>
  <c r="B85" i="17"/>
  <c r="B84" i="13"/>
  <c r="B84" i="14" s="1"/>
  <c r="B84" i="5" s="1"/>
  <c r="I84" i="5" s="1"/>
  <c r="F83" i="17"/>
  <c r="F82" i="13"/>
  <c r="F82" i="14" s="1"/>
  <c r="F82" i="5" s="1"/>
  <c r="D81" i="13"/>
  <c r="D81" i="14" s="1"/>
  <c r="D81" i="5" s="1"/>
  <c r="D82" i="17"/>
  <c r="B80" i="13"/>
  <c r="B80" i="14" s="1"/>
  <c r="B80" i="5" s="1"/>
  <c r="I80" i="5" s="1"/>
  <c r="B81" i="17"/>
  <c r="F78" i="13"/>
  <c r="F78" i="14" s="1"/>
  <c r="F78" i="5" s="1"/>
  <c r="F79" i="17"/>
  <c r="D78" i="17"/>
  <c r="D77" i="13"/>
  <c r="D77" i="14" s="1"/>
  <c r="D77" i="5" s="1"/>
  <c r="B77" i="17"/>
  <c r="B76" i="13"/>
  <c r="B76" i="14" s="1"/>
  <c r="B76" i="5" s="1"/>
  <c r="F74" i="13"/>
  <c r="F74" i="14" s="1"/>
  <c r="F74" i="5" s="1"/>
  <c r="F75" i="17"/>
  <c r="D73" i="13"/>
  <c r="D73" i="14" s="1"/>
  <c r="D73" i="5" s="1"/>
  <c r="D74" i="17"/>
  <c r="B72" i="13"/>
  <c r="B72" i="14" s="1"/>
  <c r="B72" i="5" s="1"/>
  <c r="I72" i="5" s="1"/>
  <c r="B73" i="17"/>
  <c r="F71" i="17"/>
  <c r="F70" i="13"/>
  <c r="F70" i="14" s="1"/>
  <c r="F70" i="5" s="1"/>
  <c r="D70" i="17"/>
  <c r="D69" i="13"/>
  <c r="D69" i="14" s="1"/>
  <c r="D69" i="5" s="1"/>
  <c r="B69" i="17"/>
  <c r="B68" i="13"/>
  <c r="B68" i="14" s="1"/>
  <c r="B68" i="5" s="1"/>
  <c r="I68" i="5" s="1"/>
  <c r="F66" i="13"/>
  <c r="F66" i="14" s="1"/>
  <c r="F66" i="5" s="1"/>
  <c r="F67" i="17"/>
  <c r="D66" i="17"/>
  <c r="D65" i="13"/>
  <c r="D65" i="14" s="1"/>
  <c r="D65" i="5" s="1"/>
  <c r="B64" i="13"/>
  <c r="B64" i="14" s="1"/>
  <c r="B64" i="5" s="1"/>
  <c r="I64" i="5" s="1"/>
  <c r="B65" i="17"/>
  <c r="F62" i="13"/>
  <c r="F62" i="14" s="1"/>
  <c r="F62" i="5" s="1"/>
  <c r="F63" i="17"/>
  <c r="D61" i="13"/>
  <c r="D61" i="14" s="1"/>
  <c r="D61" i="5" s="1"/>
  <c r="D62" i="17"/>
  <c r="B61" i="17"/>
  <c r="B60" i="13"/>
  <c r="B60" i="14" s="1"/>
  <c r="B60" i="5" s="1"/>
  <c r="I60" i="5" s="1"/>
  <c r="F58" i="13"/>
  <c r="F58" i="14" s="1"/>
  <c r="F58" i="5" s="1"/>
  <c r="F59" i="17"/>
  <c r="D57" i="13"/>
  <c r="D57" i="14" s="1"/>
  <c r="D57" i="5" s="1"/>
  <c r="D58" i="17"/>
  <c r="B56" i="13"/>
  <c r="B56" i="14" s="1"/>
  <c r="B56" i="5" s="1"/>
  <c r="I56" i="5" s="1"/>
  <c r="B57" i="17"/>
  <c r="F55" i="17"/>
  <c r="F54" i="13"/>
  <c r="F54" i="14" s="1"/>
  <c r="F54" i="5" s="1"/>
  <c r="D53" i="13"/>
  <c r="D53" i="14" s="1"/>
  <c r="D53" i="5" s="1"/>
  <c r="D54" i="17"/>
  <c r="B53" i="17"/>
  <c r="B52" i="13"/>
  <c r="B52" i="14" s="1"/>
  <c r="B52" i="5" s="1"/>
  <c r="I52" i="5" s="1"/>
  <c r="F50" i="13"/>
  <c r="F50" i="14" s="1"/>
  <c r="F50" i="5" s="1"/>
  <c r="F51" i="17"/>
  <c r="D50" i="17"/>
  <c r="D49" i="13"/>
  <c r="D49" i="14" s="1"/>
  <c r="D49" i="5" s="1"/>
  <c r="B48" i="13"/>
  <c r="B48" i="14" s="1"/>
  <c r="B48" i="5" s="1"/>
  <c r="I48" i="5" s="1"/>
  <c r="B49" i="17"/>
  <c r="F47" i="17"/>
  <c r="F46" i="13"/>
  <c r="F46" i="14" s="1"/>
  <c r="F46" i="5" s="1"/>
  <c r="D45" i="13"/>
  <c r="D45" i="14" s="1"/>
  <c r="D45" i="5" s="1"/>
  <c r="D46" i="17"/>
  <c r="B45" i="17"/>
  <c r="B44" i="13"/>
  <c r="B44" i="14" s="1"/>
  <c r="B44" i="5" s="1"/>
  <c r="I44" i="5" s="1"/>
  <c r="F42" i="13"/>
  <c r="F42" i="14" s="1"/>
  <c r="F42" i="5" s="1"/>
  <c r="F43" i="17"/>
  <c r="D42" i="17"/>
  <c r="D41" i="13"/>
  <c r="D41" i="14" s="1"/>
  <c r="D41" i="5" s="1"/>
  <c r="B41" i="17"/>
  <c r="B40" i="13"/>
  <c r="B40" i="14" s="1"/>
  <c r="B40" i="5" s="1"/>
  <c r="I40" i="5" s="1"/>
  <c r="F39" i="17"/>
  <c r="F38" i="13"/>
  <c r="F38" i="14" s="1"/>
  <c r="F38" i="5" s="1"/>
  <c r="D38" i="17"/>
  <c r="D37" i="13"/>
  <c r="D37" i="14" s="1"/>
  <c r="D37" i="5" s="1"/>
  <c r="B37" i="17"/>
  <c r="B36" i="13"/>
  <c r="B36" i="14" s="1"/>
  <c r="B36" i="5" s="1"/>
  <c r="I36" i="5" s="1"/>
  <c r="F34" i="13"/>
  <c r="F34" i="14" s="1"/>
  <c r="F34" i="5" s="1"/>
  <c r="F35" i="17"/>
  <c r="D33" i="13"/>
  <c r="D33" i="14" s="1"/>
  <c r="D33" i="5" s="1"/>
  <c r="D34" i="17"/>
  <c r="B32" i="13"/>
  <c r="B32" i="14" s="1"/>
  <c r="B32" i="5" s="1"/>
  <c r="B33" i="17"/>
  <c r="F30" i="13"/>
  <c r="F30" i="14" s="1"/>
  <c r="F30" i="5" s="1"/>
  <c r="F31" i="17"/>
  <c r="D29" i="13"/>
  <c r="D29" i="14" s="1"/>
  <c r="D29" i="5" s="1"/>
  <c r="D30" i="17"/>
  <c r="B28" i="13"/>
  <c r="B28" i="14" s="1"/>
  <c r="B28" i="5" s="1"/>
  <c r="I28" i="5" s="1"/>
  <c r="B29" i="17"/>
  <c r="F27" i="17"/>
  <c r="F26" i="13"/>
  <c r="F26" i="14" s="1"/>
  <c r="F26" i="5" s="1"/>
  <c r="D25" i="13"/>
  <c r="D25" i="14" s="1"/>
  <c r="D25" i="5" s="1"/>
  <c r="D26" i="17"/>
  <c r="B25" i="17"/>
  <c r="B24" i="13"/>
  <c r="B24" i="14" s="1"/>
  <c r="B24" i="5" s="1"/>
  <c r="I24" i="5" s="1"/>
  <c r="F23" i="17"/>
  <c r="F22" i="13"/>
  <c r="F22" i="14" s="1"/>
  <c r="F22" i="5" s="1"/>
  <c r="D22" i="17"/>
  <c r="D21" i="13"/>
  <c r="D21" i="14" s="1"/>
  <c r="D21" i="5" s="1"/>
  <c r="B20" i="13"/>
  <c r="B20" i="14" s="1"/>
  <c r="B20" i="5" s="1"/>
  <c r="I20" i="5" s="1"/>
  <c r="B21" i="17"/>
  <c r="F18" i="13"/>
  <c r="F18" i="14" s="1"/>
  <c r="F18" i="5" s="1"/>
  <c r="F19" i="17"/>
  <c r="D18" i="17"/>
  <c r="D17" i="13"/>
  <c r="D17" i="14" s="1"/>
  <c r="D17" i="5" s="1"/>
  <c r="B17" i="17"/>
  <c r="B16" i="13"/>
  <c r="B16" i="14" s="1"/>
  <c r="B16" i="5" s="1"/>
  <c r="I16" i="5" s="1"/>
  <c r="F14" i="13"/>
  <c r="F14" i="14" s="1"/>
  <c r="F14" i="5" s="1"/>
  <c r="F15" i="17"/>
  <c r="D13" i="13"/>
  <c r="D13" i="14" s="1"/>
  <c r="D13" i="5" s="1"/>
  <c r="D14" i="17"/>
  <c r="B12" i="13"/>
  <c r="B12" i="14" s="1"/>
  <c r="B12" i="5" s="1"/>
  <c r="I12" i="5" s="1"/>
  <c r="B13" i="17"/>
  <c r="F10" i="13"/>
  <c r="F10" i="14" s="1"/>
  <c r="F10" i="5" s="1"/>
  <c r="F11" i="17"/>
  <c r="D9" i="13"/>
  <c r="D9" i="14" s="1"/>
  <c r="D9" i="5" s="1"/>
  <c r="D10" i="17"/>
  <c r="B9" i="17"/>
  <c r="B8" i="13"/>
  <c r="B8" i="14" s="1"/>
  <c r="B8" i="5" s="1"/>
  <c r="I8" i="5" s="1"/>
  <c r="F7" i="17"/>
  <c r="F6" i="13"/>
  <c r="F6" i="14" s="1"/>
  <c r="F6" i="5" s="1"/>
  <c r="D5" i="13"/>
  <c r="D5" i="14" s="1"/>
  <c r="D5" i="5" s="1"/>
  <c r="D6" i="17"/>
  <c r="B5" i="17"/>
  <c r="B4" i="13"/>
  <c r="B4" i="14" s="1"/>
  <c r="B4" i="5" s="1"/>
  <c r="I4" i="5" s="1"/>
  <c r="M131" i="18"/>
  <c r="M131" i="19" s="1"/>
  <c r="AG131" i="18"/>
  <c r="AG131" i="19" s="1"/>
  <c r="K130" i="18"/>
  <c r="K130" i="19" s="1"/>
  <c r="AE130" i="18"/>
  <c r="AE130" i="19" s="1"/>
  <c r="I129" i="18"/>
  <c r="I129" i="19" s="1"/>
  <c r="AC129" i="18"/>
  <c r="AC129" i="19" s="1"/>
  <c r="AG127" i="18"/>
  <c r="AG127" i="19" s="1"/>
  <c r="M127" i="18"/>
  <c r="M127" i="19" s="1"/>
  <c r="AE126" i="18"/>
  <c r="AE126" i="19" s="1"/>
  <c r="K126" i="18"/>
  <c r="K126" i="19" s="1"/>
  <c r="AC125" i="18"/>
  <c r="AC125" i="19" s="1"/>
  <c r="I125" i="18"/>
  <c r="I125" i="19" s="1"/>
  <c r="AG123" i="18"/>
  <c r="AG123" i="19" s="1"/>
  <c r="M123" i="18"/>
  <c r="M123" i="19" s="1"/>
  <c r="K122" i="18"/>
  <c r="K122" i="19" s="1"/>
  <c r="AE122" i="18"/>
  <c r="AE122" i="19" s="1"/>
  <c r="AC121" i="18"/>
  <c r="AC121" i="19" s="1"/>
  <c r="I121" i="18"/>
  <c r="I121" i="19" s="1"/>
  <c r="M119" i="18"/>
  <c r="M119" i="19" s="1"/>
  <c r="AG119" i="18"/>
  <c r="AG119" i="19" s="1"/>
  <c r="K118" i="18"/>
  <c r="K118" i="19" s="1"/>
  <c r="AE118" i="18"/>
  <c r="AE118" i="19" s="1"/>
  <c r="I117" i="18"/>
  <c r="I117" i="19" s="1"/>
  <c r="AC117" i="18"/>
  <c r="AC117" i="19" s="1"/>
  <c r="M115" i="18"/>
  <c r="M115" i="19" s="1"/>
  <c r="AG115" i="18"/>
  <c r="AG115" i="19" s="1"/>
  <c r="AE114" i="18"/>
  <c r="AE114" i="19" s="1"/>
  <c r="K114" i="18"/>
  <c r="K114" i="19" s="1"/>
  <c r="AC113" i="18"/>
  <c r="AC113" i="19" s="1"/>
  <c r="I113" i="18"/>
  <c r="I113" i="19" s="1"/>
  <c r="M111" i="18"/>
  <c r="M111" i="19" s="1"/>
  <c r="AG111" i="18"/>
  <c r="AG111" i="19" s="1"/>
  <c r="K110" i="18"/>
  <c r="K110" i="19" s="1"/>
  <c r="AE110" i="18"/>
  <c r="AE110" i="19" s="1"/>
  <c r="AC109" i="18"/>
  <c r="AC109" i="19" s="1"/>
  <c r="I109" i="18"/>
  <c r="I109" i="19" s="1"/>
  <c r="AG107" i="18"/>
  <c r="AG107" i="19" s="1"/>
  <c r="M107" i="18"/>
  <c r="M107" i="19" s="1"/>
  <c r="K106" i="18"/>
  <c r="K106" i="19" s="1"/>
  <c r="AE106" i="18"/>
  <c r="AE106" i="19" s="1"/>
  <c r="AC105" i="18"/>
  <c r="AC105" i="19" s="1"/>
  <c r="I105" i="18"/>
  <c r="I105" i="19" s="1"/>
  <c r="M103" i="18"/>
  <c r="M103" i="19" s="1"/>
  <c r="AG103" i="18"/>
  <c r="AG103" i="19" s="1"/>
  <c r="K102" i="18"/>
  <c r="K102" i="19" s="1"/>
  <c r="AE102" i="18"/>
  <c r="AE102" i="19" s="1"/>
  <c r="AC101" i="18"/>
  <c r="AC101" i="19" s="1"/>
  <c r="I101" i="18"/>
  <c r="I101" i="19" s="1"/>
  <c r="M99" i="18"/>
  <c r="M99" i="19" s="1"/>
  <c r="AG99" i="18"/>
  <c r="AG99" i="19" s="1"/>
  <c r="AE98" i="18"/>
  <c r="AE98" i="19" s="1"/>
  <c r="K98" i="18"/>
  <c r="K98" i="19" s="1"/>
  <c r="I97" i="18"/>
  <c r="I97" i="19" s="1"/>
  <c r="AC97" i="18"/>
  <c r="AC97" i="19" s="1"/>
  <c r="M95" i="18"/>
  <c r="M95" i="19" s="1"/>
  <c r="AG95" i="18"/>
  <c r="AG95" i="19" s="1"/>
  <c r="AE94" i="18"/>
  <c r="AE94" i="19" s="1"/>
  <c r="K94" i="18"/>
  <c r="K94" i="19" s="1"/>
  <c r="I93" i="18"/>
  <c r="I93" i="19" s="1"/>
  <c r="AC93" i="18"/>
  <c r="AC93" i="19" s="1"/>
  <c r="M91" i="18"/>
  <c r="M91" i="19" s="1"/>
  <c r="AG91" i="18"/>
  <c r="AG91" i="19" s="1"/>
  <c r="K90" i="18"/>
  <c r="K90" i="19" s="1"/>
  <c r="AE90" i="18"/>
  <c r="AE90" i="19" s="1"/>
  <c r="I89" i="18"/>
  <c r="I89" i="19" s="1"/>
  <c r="AC89" i="18"/>
  <c r="AC89" i="19" s="1"/>
  <c r="AG87" i="18"/>
  <c r="AG87" i="19" s="1"/>
  <c r="M87" i="18"/>
  <c r="M87" i="19" s="1"/>
  <c r="AE86" i="18"/>
  <c r="AE86" i="19" s="1"/>
  <c r="K86" i="18"/>
  <c r="K86" i="19" s="1"/>
  <c r="AC85" i="18"/>
  <c r="AC85" i="19" s="1"/>
  <c r="I85" i="18"/>
  <c r="I85" i="19" s="1"/>
  <c r="M83" i="18"/>
  <c r="M83" i="19" s="1"/>
  <c r="AG83" i="18"/>
  <c r="AG83" i="19" s="1"/>
  <c r="K82" i="18"/>
  <c r="K82" i="19" s="1"/>
  <c r="AE82" i="18"/>
  <c r="AE82" i="19" s="1"/>
  <c r="I81" i="18"/>
  <c r="I81" i="19" s="1"/>
  <c r="AC81" i="18"/>
  <c r="AC81" i="19" s="1"/>
  <c r="M79" i="18"/>
  <c r="M79" i="19" s="1"/>
  <c r="AG79" i="18"/>
  <c r="AG79" i="19" s="1"/>
  <c r="K78" i="18"/>
  <c r="K78" i="19" s="1"/>
  <c r="AE78" i="18"/>
  <c r="AE78" i="19" s="1"/>
  <c r="I77" i="18"/>
  <c r="I77" i="19" s="1"/>
  <c r="AC77" i="18"/>
  <c r="AC77" i="19" s="1"/>
  <c r="M75" i="18"/>
  <c r="M75" i="19" s="1"/>
  <c r="AG75" i="18"/>
  <c r="AG75" i="19" s="1"/>
  <c r="K74" i="18"/>
  <c r="K74" i="19" s="1"/>
  <c r="AE74" i="18"/>
  <c r="AE74" i="19" s="1"/>
  <c r="I73" i="18"/>
  <c r="I73" i="19" s="1"/>
  <c r="AC73" i="18"/>
  <c r="AC73" i="19" s="1"/>
  <c r="M71" i="18"/>
  <c r="M71" i="19" s="1"/>
  <c r="AG71" i="18"/>
  <c r="AG71" i="19" s="1"/>
  <c r="K70" i="18"/>
  <c r="K70" i="19" s="1"/>
  <c r="AE70" i="18"/>
  <c r="AE70" i="19" s="1"/>
  <c r="AC69" i="18"/>
  <c r="AC69" i="19" s="1"/>
  <c r="I69" i="18"/>
  <c r="I69" i="19" s="1"/>
  <c r="M67" i="18"/>
  <c r="M67" i="19" s="1"/>
  <c r="AG67" i="18"/>
  <c r="AG67" i="19" s="1"/>
  <c r="AE66" i="18"/>
  <c r="AE66" i="19" s="1"/>
  <c r="K66" i="18"/>
  <c r="K66" i="19" s="1"/>
  <c r="I65" i="18"/>
  <c r="I65" i="19" s="1"/>
  <c r="AC65" i="18"/>
  <c r="AC65" i="19" s="1"/>
  <c r="M63" i="18"/>
  <c r="M63" i="19" s="1"/>
  <c r="AG63" i="18"/>
  <c r="AG63" i="19" s="1"/>
  <c r="K62" i="18"/>
  <c r="K62" i="19" s="1"/>
  <c r="AE62" i="18"/>
  <c r="AE62" i="19" s="1"/>
  <c r="AC61" i="18"/>
  <c r="AC61" i="19" s="1"/>
  <c r="I61" i="18"/>
  <c r="I61" i="19" s="1"/>
  <c r="AG59" i="18"/>
  <c r="AG59" i="19" s="1"/>
  <c r="M59" i="18"/>
  <c r="M59" i="19" s="1"/>
  <c r="K58" i="18"/>
  <c r="K58" i="19" s="1"/>
  <c r="AE58" i="18"/>
  <c r="AE58" i="19" s="1"/>
  <c r="I57" i="18"/>
  <c r="I57" i="19" s="1"/>
  <c r="AC57" i="18"/>
  <c r="AC57" i="19" s="1"/>
  <c r="M55" i="18"/>
  <c r="M55" i="19" s="1"/>
  <c r="AG55" i="18"/>
  <c r="AG55" i="19" s="1"/>
  <c r="AE54" i="18"/>
  <c r="AE54" i="19" s="1"/>
  <c r="K54" i="18"/>
  <c r="K54" i="19" s="1"/>
  <c r="AC53" i="18"/>
  <c r="AC53" i="19" s="1"/>
  <c r="I53" i="18"/>
  <c r="I53" i="19" s="1"/>
  <c r="M51" i="18"/>
  <c r="M51" i="19" s="1"/>
  <c r="AG51" i="18"/>
  <c r="AG51" i="19" s="1"/>
  <c r="AE50" i="18"/>
  <c r="AE50" i="19" s="1"/>
  <c r="K50" i="18"/>
  <c r="K50" i="19" s="1"/>
  <c r="I49" i="18"/>
  <c r="I49" i="19" s="1"/>
  <c r="AC49" i="18"/>
  <c r="AC49" i="19" s="1"/>
  <c r="M47" i="18"/>
  <c r="M47" i="19" s="1"/>
  <c r="AG47" i="18"/>
  <c r="AG47" i="19" s="1"/>
  <c r="AE46" i="18"/>
  <c r="AE46" i="19" s="1"/>
  <c r="K46" i="18"/>
  <c r="K46" i="19" s="1"/>
  <c r="I45" i="18"/>
  <c r="I45" i="19" s="1"/>
  <c r="AC45" i="18"/>
  <c r="AC45" i="19" s="1"/>
  <c r="M43" i="18"/>
  <c r="M43" i="19" s="1"/>
  <c r="AG43" i="18"/>
  <c r="AG43" i="19" s="1"/>
  <c r="K42" i="18"/>
  <c r="K42" i="19" s="1"/>
  <c r="AE42" i="18"/>
  <c r="AE42" i="19" s="1"/>
  <c r="I41" i="18"/>
  <c r="I41" i="19" s="1"/>
  <c r="AC41" i="18"/>
  <c r="AC41" i="19" s="1"/>
  <c r="M39" i="18"/>
  <c r="M39" i="19" s="1"/>
  <c r="AG39" i="18"/>
  <c r="AG39" i="19" s="1"/>
  <c r="K38" i="18"/>
  <c r="K38" i="19" s="1"/>
  <c r="AE38" i="18"/>
  <c r="AE38" i="19" s="1"/>
  <c r="AC37" i="18"/>
  <c r="AC37" i="19" s="1"/>
  <c r="I37" i="18"/>
  <c r="I37" i="19" s="1"/>
  <c r="AG35" i="18"/>
  <c r="AG35" i="19" s="1"/>
  <c r="M35" i="18"/>
  <c r="M35" i="19" s="1"/>
  <c r="AE34" i="18"/>
  <c r="AE34" i="19" s="1"/>
  <c r="K34" i="18"/>
  <c r="K34" i="19" s="1"/>
  <c r="AC33" i="18"/>
  <c r="AC33" i="19" s="1"/>
  <c r="I33" i="18"/>
  <c r="I33" i="19" s="1"/>
  <c r="AG31" i="18"/>
  <c r="AG31" i="19" s="1"/>
  <c r="M31" i="18"/>
  <c r="M31" i="19" s="1"/>
  <c r="AE30" i="18"/>
  <c r="AE30" i="19" s="1"/>
  <c r="K30" i="18"/>
  <c r="K30" i="19" s="1"/>
  <c r="AC29" i="18"/>
  <c r="AC29" i="19" s="1"/>
  <c r="I29" i="18"/>
  <c r="I29" i="19" s="1"/>
  <c r="AG27" i="18"/>
  <c r="AG27" i="19" s="1"/>
  <c r="M27" i="18"/>
  <c r="M27" i="19" s="1"/>
  <c r="K26" i="18"/>
  <c r="K26" i="19" s="1"/>
  <c r="AE26" i="18"/>
  <c r="AE26" i="19" s="1"/>
  <c r="I25" i="18"/>
  <c r="I25" i="19" s="1"/>
  <c r="AC25" i="18"/>
  <c r="AC25" i="19" s="1"/>
  <c r="M23" i="18"/>
  <c r="M23" i="19" s="1"/>
  <c r="AG23" i="18"/>
  <c r="AG23" i="19" s="1"/>
  <c r="AE22" i="18"/>
  <c r="AE22" i="19" s="1"/>
  <c r="K22" i="18"/>
  <c r="K22" i="19" s="1"/>
  <c r="AC21" i="18"/>
  <c r="AC21" i="19" s="1"/>
  <c r="I21" i="18"/>
  <c r="I21" i="19" s="1"/>
  <c r="AG19" i="18"/>
  <c r="AG19" i="19" s="1"/>
  <c r="M19" i="18"/>
  <c r="M19" i="19" s="1"/>
  <c r="K18" i="18"/>
  <c r="K18" i="19" s="1"/>
  <c r="AE18" i="18"/>
  <c r="AE18" i="19" s="1"/>
  <c r="I17" i="18"/>
  <c r="I17" i="19" s="1"/>
  <c r="AC17" i="18"/>
  <c r="AC17" i="19" s="1"/>
  <c r="AG15" i="18"/>
  <c r="AG15" i="19" s="1"/>
  <c r="M15" i="18"/>
  <c r="M15" i="19" s="1"/>
  <c r="AE14" i="18"/>
  <c r="AE14" i="19" s="1"/>
  <c r="K14" i="18"/>
  <c r="K14" i="19" s="1"/>
  <c r="I13" i="18"/>
  <c r="I13" i="19" s="1"/>
  <c r="AC13" i="18"/>
  <c r="AC13" i="19" s="1"/>
  <c r="AG11" i="18"/>
  <c r="AG11" i="19" s="1"/>
  <c r="M11" i="18"/>
  <c r="M11" i="19" s="1"/>
  <c r="K10" i="18"/>
  <c r="K10" i="19" s="1"/>
  <c r="AE10" i="18"/>
  <c r="AE10" i="19" s="1"/>
  <c r="I9" i="18"/>
  <c r="I9" i="19" s="1"/>
  <c r="AC9" i="18"/>
  <c r="AC9" i="19" s="1"/>
  <c r="AG7" i="18"/>
  <c r="AG7" i="19" s="1"/>
  <c r="M7" i="18"/>
  <c r="M7" i="19" s="1"/>
  <c r="K6" i="18"/>
  <c r="K6" i="19" s="1"/>
  <c r="AE6" i="18"/>
  <c r="AE6" i="19" s="1"/>
  <c r="AC5" i="18"/>
  <c r="AC5" i="19" s="1"/>
  <c r="I5" i="18"/>
  <c r="I5" i="19" s="1"/>
  <c r="S131" i="18"/>
  <c r="S131" i="19" s="1"/>
  <c r="AM131" i="18"/>
  <c r="AM131" i="19" s="1"/>
  <c r="Q130" i="18"/>
  <c r="Q130" i="19" s="1"/>
  <c r="AK130" i="18"/>
  <c r="AK130" i="19" s="1"/>
  <c r="O129" i="18"/>
  <c r="O129" i="19" s="1"/>
  <c r="AI129" i="18"/>
  <c r="AI129" i="19" s="1"/>
  <c r="S127" i="18"/>
  <c r="S127" i="19" s="1"/>
  <c r="AM127" i="18"/>
  <c r="AM127" i="19" s="1"/>
  <c r="AK126" i="18"/>
  <c r="AK126" i="19" s="1"/>
  <c r="Q126" i="18"/>
  <c r="Q126" i="19" s="1"/>
  <c r="AI125" i="18"/>
  <c r="AI125" i="19" s="1"/>
  <c r="O125" i="18"/>
  <c r="O125" i="19" s="1"/>
  <c r="AM123" i="18"/>
  <c r="AM123" i="19" s="1"/>
  <c r="S123" i="18"/>
  <c r="S123" i="19" s="1"/>
  <c r="Q122" i="18"/>
  <c r="Q122" i="19" s="1"/>
  <c r="AK122" i="18"/>
  <c r="AK122" i="19" s="1"/>
  <c r="AI121" i="18"/>
  <c r="AI121" i="19" s="1"/>
  <c r="O121" i="18"/>
  <c r="O121" i="19" s="1"/>
  <c r="AM119" i="18"/>
  <c r="AM119" i="19" s="1"/>
  <c r="S119" i="18"/>
  <c r="S119" i="19" s="1"/>
  <c r="Q118" i="18"/>
  <c r="Q118" i="19" s="1"/>
  <c r="AK118" i="18"/>
  <c r="AK118" i="19" s="1"/>
  <c r="O117" i="18"/>
  <c r="O117" i="19" s="1"/>
  <c r="AI117" i="18"/>
  <c r="AI117" i="19" s="1"/>
  <c r="S115" i="18"/>
  <c r="S115" i="19" s="1"/>
  <c r="AM115" i="18"/>
  <c r="AM115" i="19" s="1"/>
  <c r="Q114" i="18"/>
  <c r="Q114" i="19" s="1"/>
  <c r="AK114" i="18"/>
  <c r="AK114" i="19" s="1"/>
  <c r="O113" i="18"/>
  <c r="O113" i="19" s="1"/>
  <c r="AI113" i="18"/>
  <c r="AI113" i="19" s="1"/>
  <c r="S111" i="18"/>
  <c r="S111" i="19" s="1"/>
  <c r="AM111" i="18"/>
  <c r="AM111" i="19" s="1"/>
  <c r="AK110" i="18"/>
  <c r="AK110" i="19" s="1"/>
  <c r="Q110" i="18"/>
  <c r="Q110" i="19" s="1"/>
  <c r="O109" i="18"/>
  <c r="O109" i="19" s="1"/>
  <c r="AI109" i="18"/>
  <c r="AI109" i="19" s="1"/>
  <c r="S107" i="18"/>
  <c r="S107" i="19" s="1"/>
  <c r="AM107" i="18"/>
  <c r="AM107" i="19" s="1"/>
  <c r="AK106" i="18"/>
  <c r="AK106" i="19" s="1"/>
  <c r="Q106" i="18"/>
  <c r="Q106" i="19" s="1"/>
  <c r="AI105" i="18"/>
  <c r="AI105" i="19" s="1"/>
  <c r="O105" i="18"/>
  <c r="O105" i="19" s="1"/>
  <c r="AM103" i="18"/>
  <c r="AM103" i="19" s="1"/>
  <c r="S103" i="18"/>
  <c r="S103" i="19" s="1"/>
  <c r="AK102" i="18"/>
  <c r="AK102" i="19" s="1"/>
  <c r="Q102" i="18"/>
  <c r="Q102" i="19" s="1"/>
  <c r="O101" i="18"/>
  <c r="O101" i="19" s="1"/>
  <c r="AI101" i="18"/>
  <c r="AI101" i="19" s="1"/>
  <c r="AM99" i="18"/>
  <c r="AM99" i="19" s="1"/>
  <c r="S99" i="18"/>
  <c r="S99" i="19" s="1"/>
  <c r="AK98" i="18"/>
  <c r="AK98" i="19" s="1"/>
  <c r="Q98" i="18"/>
  <c r="Q98" i="19" s="1"/>
  <c r="AI97" i="18"/>
  <c r="AI97" i="19" s="1"/>
  <c r="O97" i="18"/>
  <c r="O97" i="19" s="1"/>
  <c r="S95" i="18"/>
  <c r="S95" i="19" s="1"/>
  <c r="AM95" i="18"/>
  <c r="AM95" i="19" s="1"/>
  <c r="Q94" i="18"/>
  <c r="Q94" i="19" s="1"/>
  <c r="AK94" i="18"/>
  <c r="AK94" i="19" s="1"/>
  <c r="AI93" i="18"/>
  <c r="AI93" i="19" s="1"/>
  <c r="O93" i="18"/>
  <c r="O93" i="19" s="1"/>
  <c r="S91" i="18"/>
  <c r="S91" i="19" s="1"/>
  <c r="AM91" i="18"/>
  <c r="AM91" i="19" s="1"/>
  <c r="Q90" i="18"/>
  <c r="Q90" i="19" s="1"/>
  <c r="AK90" i="18"/>
  <c r="AK90" i="19" s="1"/>
  <c r="AI89" i="18"/>
  <c r="AI89" i="19" s="1"/>
  <c r="O89" i="18"/>
  <c r="O89" i="19" s="1"/>
  <c r="S87" i="18"/>
  <c r="S87" i="19" s="1"/>
  <c r="AM87" i="18"/>
  <c r="AM87" i="19" s="1"/>
  <c r="Q86" i="18"/>
  <c r="Q86" i="19" s="1"/>
  <c r="AK86" i="18"/>
  <c r="AK86" i="19" s="1"/>
  <c r="AI85" i="18"/>
  <c r="AI85" i="19" s="1"/>
  <c r="O85" i="18"/>
  <c r="O85" i="19" s="1"/>
  <c r="AM83" i="18"/>
  <c r="AM83" i="19" s="1"/>
  <c r="S83" i="18"/>
  <c r="S83" i="19" s="1"/>
  <c r="Q82" i="18"/>
  <c r="Q82" i="19" s="1"/>
  <c r="AK82" i="18"/>
  <c r="AK82" i="19" s="1"/>
  <c r="AI81" i="18"/>
  <c r="AI81" i="19" s="1"/>
  <c r="O81" i="18"/>
  <c r="O81" i="19" s="1"/>
  <c r="S79" i="18"/>
  <c r="S79" i="19" s="1"/>
  <c r="AM79" i="18"/>
  <c r="AM79" i="19" s="1"/>
  <c r="AK78" i="18"/>
  <c r="AK78" i="19" s="1"/>
  <c r="Q78" i="18"/>
  <c r="Q78" i="19" s="1"/>
  <c r="O77" i="18"/>
  <c r="O77" i="19" s="1"/>
  <c r="AI77" i="18"/>
  <c r="AI77" i="19" s="1"/>
  <c r="AM75" i="18"/>
  <c r="AM75" i="19" s="1"/>
  <c r="S75" i="18"/>
  <c r="S75" i="19" s="1"/>
  <c r="Q74" i="18"/>
  <c r="Q74" i="19" s="1"/>
  <c r="AK74" i="18"/>
  <c r="AK74" i="19" s="1"/>
  <c r="AI73" i="18"/>
  <c r="AI73" i="19" s="1"/>
  <c r="O73" i="18"/>
  <c r="O73" i="19" s="1"/>
  <c r="AM71" i="18"/>
  <c r="AM71" i="19" s="1"/>
  <c r="S71" i="18"/>
  <c r="S71" i="19" s="1"/>
  <c r="Q70" i="18"/>
  <c r="Q70" i="19" s="1"/>
  <c r="AK70" i="18"/>
  <c r="AK70" i="19" s="1"/>
  <c r="O69" i="18"/>
  <c r="O69" i="19" s="1"/>
  <c r="AI69" i="18"/>
  <c r="AI69" i="19" s="1"/>
  <c r="S67" i="18"/>
  <c r="S67" i="19" s="1"/>
  <c r="AM67" i="18"/>
  <c r="AM67" i="19" s="1"/>
  <c r="AK66" i="18"/>
  <c r="AK66" i="19" s="1"/>
  <c r="Q66" i="18"/>
  <c r="Q66" i="19" s="1"/>
  <c r="O65" i="18"/>
  <c r="O65" i="19" s="1"/>
  <c r="AI65" i="18"/>
  <c r="AI65" i="19" s="1"/>
  <c r="S63" i="18"/>
  <c r="S63" i="19" s="1"/>
  <c r="AM63" i="18"/>
  <c r="AM63" i="19" s="1"/>
  <c r="Q62" i="18"/>
  <c r="Q62" i="19" s="1"/>
  <c r="AK62" i="18"/>
  <c r="AK62" i="19" s="1"/>
  <c r="AI61" i="18"/>
  <c r="AI61" i="19" s="1"/>
  <c r="O61" i="18"/>
  <c r="O61" i="19" s="1"/>
  <c r="S59" i="18"/>
  <c r="S59" i="19" s="1"/>
  <c r="AM59" i="18"/>
  <c r="AM59" i="19" s="1"/>
  <c r="Q58" i="18"/>
  <c r="Q58" i="19" s="1"/>
  <c r="AK58" i="18"/>
  <c r="AK58" i="19" s="1"/>
  <c r="O57" i="18"/>
  <c r="O57" i="19" s="1"/>
  <c r="AI57" i="18"/>
  <c r="AI57" i="19" s="1"/>
  <c r="AM55" i="18"/>
  <c r="AM55" i="19" s="1"/>
  <c r="S55" i="18"/>
  <c r="S55" i="19" s="1"/>
  <c r="AK54" i="18"/>
  <c r="AK54" i="19" s="1"/>
  <c r="Q54" i="18"/>
  <c r="Q54" i="19" s="1"/>
  <c r="AI53" i="18"/>
  <c r="AI53" i="19" s="1"/>
  <c r="O53" i="18"/>
  <c r="O53" i="19" s="1"/>
  <c r="AM51" i="18"/>
  <c r="AM51" i="19" s="1"/>
  <c r="S51" i="18"/>
  <c r="S51" i="19" s="1"/>
  <c r="Q50" i="18"/>
  <c r="Q50" i="19" s="1"/>
  <c r="AK50" i="18"/>
  <c r="AK50" i="19" s="1"/>
  <c r="AI49" i="18"/>
  <c r="AI49" i="19" s="1"/>
  <c r="O49" i="18"/>
  <c r="O49" i="19" s="1"/>
  <c r="AM47" i="18"/>
  <c r="AM47" i="19" s="1"/>
  <c r="S47" i="18"/>
  <c r="S47" i="19" s="1"/>
  <c r="Q46" i="18"/>
  <c r="Q46" i="19" s="1"/>
  <c r="AK46" i="18"/>
  <c r="AK46" i="19" s="1"/>
  <c r="O45" i="18"/>
  <c r="O45" i="19" s="1"/>
  <c r="AI45" i="18"/>
  <c r="AI45" i="19" s="1"/>
  <c r="S43" i="18"/>
  <c r="S43" i="19" s="1"/>
  <c r="AM43" i="18"/>
  <c r="AM43" i="19" s="1"/>
  <c r="Q42" i="18"/>
  <c r="Q42" i="19" s="1"/>
  <c r="AK42" i="18"/>
  <c r="AK42" i="19" s="1"/>
  <c r="O41" i="18"/>
  <c r="O41" i="19" s="1"/>
  <c r="AI41" i="18"/>
  <c r="AI41" i="19" s="1"/>
  <c r="S39" i="18"/>
  <c r="S39" i="19" s="1"/>
  <c r="AM39" i="18"/>
  <c r="AM39" i="19" s="1"/>
  <c r="Q38" i="18"/>
  <c r="Q38" i="19" s="1"/>
  <c r="AK38" i="18"/>
  <c r="AK38" i="19" s="1"/>
  <c r="O37" i="18"/>
  <c r="O37" i="19" s="1"/>
  <c r="AI37" i="18"/>
  <c r="AI37" i="19" s="1"/>
  <c r="S35" i="18"/>
  <c r="S35" i="19" s="1"/>
  <c r="AM35" i="18"/>
  <c r="AM35" i="19" s="1"/>
  <c r="Q34" i="18"/>
  <c r="Q34" i="19" s="1"/>
  <c r="AK34" i="18"/>
  <c r="AK34" i="19" s="1"/>
  <c r="AI33" i="18"/>
  <c r="AI33" i="19" s="1"/>
  <c r="O33" i="18"/>
  <c r="O33" i="19" s="1"/>
  <c r="S31" i="18"/>
  <c r="S31" i="19" s="1"/>
  <c r="AM31" i="18"/>
  <c r="AM31" i="19" s="1"/>
  <c r="Q30" i="18"/>
  <c r="Q30" i="19" s="1"/>
  <c r="AK30" i="18"/>
  <c r="AK30" i="19" s="1"/>
  <c r="AI29" i="18"/>
  <c r="AI29" i="19" s="1"/>
  <c r="O29" i="18"/>
  <c r="O29" i="19" s="1"/>
  <c r="AM27" i="18"/>
  <c r="AM27" i="19" s="1"/>
  <c r="S27" i="18"/>
  <c r="S27" i="19" s="1"/>
  <c r="Q26" i="18"/>
  <c r="Q26" i="19" s="1"/>
  <c r="AK26" i="18"/>
  <c r="AK26" i="19" s="1"/>
  <c r="O25" i="18"/>
  <c r="O25" i="19" s="1"/>
  <c r="AI25" i="18"/>
  <c r="AI25" i="19" s="1"/>
  <c r="AM23" i="18"/>
  <c r="AM23" i="19" s="1"/>
  <c r="S23" i="18"/>
  <c r="S23" i="19" s="1"/>
  <c r="AK22" i="18"/>
  <c r="AK22" i="19" s="1"/>
  <c r="Q22" i="18"/>
  <c r="Q22" i="19" s="1"/>
  <c r="AI21" i="18"/>
  <c r="AI21" i="19" s="1"/>
  <c r="O21" i="18"/>
  <c r="O21" i="19" s="1"/>
  <c r="S19" i="18"/>
  <c r="S19" i="19" s="1"/>
  <c r="AM19" i="18"/>
  <c r="AM19" i="19" s="1"/>
  <c r="AK18" i="18"/>
  <c r="AK18" i="19" s="1"/>
  <c r="Q18" i="18"/>
  <c r="Q18" i="19" s="1"/>
  <c r="AI17" i="18"/>
  <c r="AI17" i="19" s="1"/>
  <c r="O17" i="18"/>
  <c r="O17" i="19" s="1"/>
  <c r="AM15" i="18"/>
  <c r="AM15" i="19" s="1"/>
  <c r="S15" i="18"/>
  <c r="S15" i="19" s="1"/>
  <c r="AK14" i="18"/>
  <c r="AK14" i="19" s="1"/>
  <c r="Q14" i="18"/>
  <c r="Q14" i="19" s="1"/>
  <c r="O13" i="18"/>
  <c r="O13" i="19" s="1"/>
  <c r="AI13" i="18"/>
  <c r="AI13" i="19" s="1"/>
  <c r="AM11" i="18"/>
  <c r="AM11" i="19" s="1"/>
  <c r="S11" i="18"/>
  <c r="S11" i="19" s="1"/>
  <c r="AK10" i="18"/>
  <c r="AK10" i="19" s="1"/>
  <c r="Q10" i="18"/>
  <c r="Q10" i="19" s="1"/>
  <c r="O9" i="18"/>
  <c r="O9" i="19" s="1"/>
  <c r="AI9" i="18"/>
  <c r="AI9" i="19" s="1"/>
  <c r="AM7" i="18"/>
  <c r="AM7" i="19" s="1"/>
  <c r="S7" i="18"/>
  <c r="S7" i="19" s="1"/>
  <c r="AK6" i="18"/>
  <c r="AK6" i="19" s="1"/>
  <c r="Q6" i="18"/>
  <c r="Q6" i="19" s="1"/>
  <c r="O5" i="18"/>
  <c r="O5" i="19" s="1"/>
  <c r="AI5" i="18"/>
  <c r="AI5" i="19" s="1"/>
  <c r="C130" i="13"/>
  <c r="C130" i="14" s="1"/>
  <c r="C130" i="5" s="1"/>
  <c r="C131" i="17"/>
  <c r="E120" i="17"/>
  <c r="E119" i="13"/>
  <c r="E119" i="14" s="1"/>
  <c r="E119" i="5" s="1"/>
  <c r="C110" i="13"/>
  <c r="C110" i="14" s="1"/>
  <c r="C110" i="5" s="1"/>
  <c r="C111" i="17"/>
  <c r="E99" i="13"/>
  <c r="E99" i="14" s="1"/>
  <c r="E99" i="5" s="1"/>
  <c r="E100" i="17"/>
  <c r="C91" i="17"/>
  <c r="C90" i="13"/>
  <c r="C90" i="14" s="1"/>
  <c r="C90" i="5" s="1"/>
  <c r="C78" i="13"/>
  <c r="C78" i="14" s="1"/>
  <c r="C78" i="5" s="1"/>
  <c r="C79" i="17"/>
  <c r="E67" i="13"/>
  <c r="E67" i="14" s="1"/>
  <c r="E67" i="5" s="1"/>
  <c r="E68" i="17"/>
  <c r="E31" i="13"/>
  <c r="E31" i="14" s="1"/>
  <c r="E31" i="5" s="1"/>
  <c r="E32" i="17"/>
  <c r="B4" i="17"/>
  <c r="B3" i="13"/>
  <c r="B3" i="14" s="1"/>
  <c r="B3" i="5" s="1"/>
  <c r="E131" i="17"/>
  <c r="E130" i="13"/>
  <c r="E130" i="14" s="1"/>
  <c r="E130" i="5" s="1"/>
  <c r="C130" i="17"/>
  <c r="C129" i="13"/>
  <c r="C129" i="14" s="1"/>
  <c r="C129" i="5" s="1"/>
  <c r="G127" i="13"/>
  <c r="G127" i="14" s="1"/>
  <c r="G127" i="5" s="1"/>
  <c r="G128" i="17"/>
  <c r="E127" i="17"/>
  <c r="E126" i="13"/>
  <c r="E126" i="14" s="1"/>
  <c r="E126" i="5" s="1"/>
  <c r="C125" i="13"/>
  <c r="C125" i="14" s="1"/>
  <c r="C125" i="5" s="1"/>
  <c r="C126" i="17"/>
  <c r="G123" i="13"/>
  <c r="G123" i="14" s="1"/>
  <c r="G123" i="5" s="1"/>
  <c r="G124" i="17"/>
  <c r="E122" i="13"/>
  <c r="E122" i="14" s="1"/>
  <c r="E122" i="5" s="1"/>
  <c r="E123" i="17"/>
  <c r="C122" i="17"/>
  <c r="C121" i="13"/>
  <c r="C121" i="14" s="1"/>
  <c r="C121" i="5" s="1"/>
  <c r="G120" i="17"/>
  <c r="G119" i="13"/>
  <c r="G119" i="14" s="1"/>
  <c r="G119" i="5" s="1"/>
  <c r="E118" i="13"/>
  <c r="E118" i="14" s="1"/>
  <c r="E118" i="5" s="1"/>
  <c r="E119" i="17"/>
  <c r="C118" i="17"/>
  <c r="C117" i="13"/>
  <c r="C117" i="14" s="1"/>
  <c r="C117" i="5" s="1"/>
  <c r="G115" i="13"/>
  <c r="G115" i="14" s="1"/>
  <c r="G115" i="5" s="1"/>
  <c r="G116" i="17"/>
  <c r="E114" i="13"/>
  <c r="E114" i="14" s="1"/>
  <c r="E114" i="5" s="1"/>
  <c r="E115" i="17"/>
  <c r="C114" i="17"/>
  <c r="C113" i="13"/>
  <c r="C113" i="14" s="1"/>
  <c r="C113" i="5" s="1"/>
  <c r="G111" i="13"/>
  <c r="G111" i="14" s="1"/>
  <c r="G111" i="5" s="1"/>
  <c r="G112" i="17"/>
  <c r="E111" i="17"/>
  <c r="E110" i="13"/>
  <c r="E110" i="14" s="1"/>
  <c r="E110" i="5" s="1"/>
  <c r="C109" i="13"/>
  <c r="C109" i="14" s="1"/>
  <c r="C109" i="5" s="1"/>
  <c r="C110" i="17"/>
  <c r="G108" i="17"/>
  <c r="G107" i="13"/>
  <c r="G107" i="14" s="1"/>
  <c r="G107" i="5" s="1"/>
  <c r="E106" i="13"/>
  <c r="E106" i="14" s="1"/>
  <c r="E106" i="5" s="1"/>
  <c r="E107" i="17"/>
  <c r="C105" i="13"/>
  <c r="C105" i="14" s="1"/>
  <c r="C105" i="5" s="1"/>
  <c r="C106" i="17"/>
  <c r="G104" i="17"/>
  <c r="G103" i="13"/>
  <c r="G103" i="14" s="1"/>
  <c r="G103" i="5" s="1"/>
  <c r="E102" i="13"/>
  <c r="E102" i="14" s="1"/>
  <c r="E102" i="5" s="1"/>
  <c r="E103" i="17"/>
  <c r="C101" i="13"/>
  <c r="C101" i="14" s="1"/>
  <c r="C101" i="5" s="1"/>
  <c r="C102" i="17"/>
  <c r="G100" i="17"/>
  <c r="G99" i="13"/>
  <c r="G99" i="14" s="1"/>
  <c r="G99" i="5" s="1"/>
  <c r="E99" i="17"/>
  <c r="E98" i="13"/>
  <c r="E98" i="14" s="1"/>
  <c r="E98" i="5" s="1"/>
  <c r="C98" i="17"/>
  <c r="C97" i="13"/>
  <c r="C97" i="14" s="1"/>
  <c r="C97" i="5" s="1"/>
  <c r="G95" i="13"/>
  <c r="G95" i="14" s="1"/>
  <c r="G95" i="5" s="1"/>
  <c r="G96" i="17"/>
  <c r="E95" i="17"/>
  <c r="E94" i="13"/>
  <c r="E94" i="14" s="1"/>
  <c r="E94" i="5" s="1"/>
  <c r="C94" i="17"/>
  <c r="C93" i="13"/>
  <c r="C93" i="14" s="1"/>
  <c r="C93" i="5" s="1"/>
  <c r="G91" i="13"/>
  <c r="G91" i="14" s="1"/>
  <c r="G91" i="5" s="1"/>
  <c r="G92" i="17"/>
  <c r="E90" i="13"/>
  <c r="E90" i="14" s="1"/>
  <c r="E90" i="5" s="1"/>
  <c r="E91" i="17"/>
  <c r="C90" i="17"/>
  <c r="C89" i="13"/>
  <c r="C89" i="14" s="1"/>
  <c r="C89" i="5" s="1"/>
  <c r="G88" i="17"/>
  <c r="G87" i="13"/>
  <c r="G87" i="14" s="1"/>
  <c r="G87" i="5" s="1"/>
  <c r="E87" i="17"/>
  <c r="E86" i="13"/>
  <c r="E86" i="14" s="1"/>
  <c r="E86" i="5" s="1"/>
  <c r="C85" i="13"/>
  <c r="C85" i="14" s="1"/>
  <c r="C85" i="5" s="1"/>
  <c r="C86" i="17"/>
  <c r="G84" i="17"/>
  <c r="G83" i="13"/>
  <c r="G83" i="14" s="1"/>
  <c r="G83" i="5" s="1"/>
  <c r="E83" i="17"/>
  <c r="E82" i="13"/>
  <c r="E82" i="14" s="1"/>
  <c r="E82" i="5" s="1"/>
  <c r="C82" i="17"/>
  <c r="C81" i="13"/>
  <c r="C81" i="14" s="1"/>
  <c r="C81" i="5" s="1"/>
  <c r="G79" i="13"/>
  <c r="G79" i="14" s="1"/>
  <c r="G79" i="5" s="1"/>
  <c r="G80" i="17"/>
  <c r="E78" i="13"/>
  <c r="E78" i="14" s="1"/>
  <c r="E78" i="5" s="1"/>
  <c r="E79" i="17"/>
  <c r="C78" i="17"/>
  <c r="C77" i="13"/>
  <c r="C77" i="14" s="1"/>
  <c r="C77" i="5" s="1"/>
  <c r="G76" i="17"/>
  <c r="G75" i="13"/>
  <c r="G75" i="14" s="1"/>
  <c r="G75" i="5" s="1"/>
  <c r="E74" i="13"/>
  <c r="E74" i="14" s="1"/>
  <c r="E74" i="5" s="1"/>
  <c r="E75" i="17"/>
  <c r="C73" i="13"/>
  <c r="C73" i="14" s="1"/>
  <c r="C73" i="5" s="1"/>
  <c r="C74" i="17"/>
  <c r="G72" i="17"/>
  <c r="G71" i="13"/>
  <c r="G71" i="14" s="1"/>
  <c r="G71" i="5" s="1"/>
  <c r="E70" i="13"/>
  <c r="E70" i="14" s="1"/>
  <c r="E70" i="5" s="1"/>
  <c r="E71" i="17"/>
  <c r="C69" i="13"/>
  <c r="C69" i="14" s="1"/>
  <c r="C69" i="5" s="1"/>
  <c r="C70" i="17"/>
  <c r="G67" i="13"/>
  <c r="G67" i="14" s="1"/>
  <c r="G67" i="5" s="1"/>
  <c r="G68" i="17"/>
  <c r="E67" i="17"/>
  <c r="E66" i="13"/>
  <c r="E66" i="14" s="1"/>
  <c r="E66" i="5" s="1"/>
  <c r="C66" i="17"/>
  <c r="C65" i="13"/>
  <c r="C65" i="14" s="1"/>
  <c r="C65" i="5" s="1"/>
  <c r="G63" i="13"/>
  <c r="G63" i="14" s="1"/>
  <c r="G63" i="5" s="1"/>
  <c r="G64" i="17"/>
  <c r="E62" i="13"/>
  <c r="E62" i="14" s="1"/>
  <c r="E62" i="5" s="1"/>
  <c r="E63" i="17"/>
  <c r="C62" i="17"/>
  <c r="C61" i="13"/>
  <c r="C61" i="14" s="1"/>
  <c r="C61" i="5" s="1"/>
  <c r="G60" i="17"/>
  <c r="G59" i="13"/>
  <c r="G59" i="14" s="1"/>
  <c r="G59" i="5" s="1"/>
  <c r="E59" i="17"/>
  <c r="E58" i="13"/>
  <c r="E58" i="14" s="1"/>
  <c r="E58" i="5" s="1"/>
  <c r="C57" i="13"/>
  <c r="C57" i="14" s="1"/>
  <c r="C57" i="5" s="1"/>
  <c r="C58" i="17"/>
  <c r="G56" i="17"/>
  <c r="G55" i="13"/>
  <c r="G55" i="14" s="1"/>
  <c r="G55" i="5" s="1"/>
  <c r="E55" i="17"/>
  <c r="E54" i="13"/>
  <c r="E54" i="14" s="1"/>
  <c r="E54" i="5" s="1"/>
  <c r="C53" i="13"/>
  <c r="C53" i="14" s="1"/>
  <c r="C53" i="5" s="1"/>
  <c r="C54" i="17"/>
  <c r="G51" i="13"/>
  <c r="G51" i="14" s="1"/>
  <c r="G51" i="5" s="1"/>
  <c r="G52" i="17"/>
  <c r="E50" i="13"/>
  <c r="E50" i="14" s="1"/>
  <c r="E50" i="5" s="1"/>
  <c r="E51" i="17"/>
  <c r="C49" i="13"/>
  <c r="C49" i="14" s="1"/>
  <c r="C49" i="5" s="1"/>
  <c r="C50" i="17"/>
  <c r="G48" i="17"/>
  <c r="G47" i="13"/>
  <c r="G47" i="14" s="1"/>
  <c r="G47" i="5" s="1"/>
  <c r="E46" i="13"/>
  <c r="E46" i="14" s="1"/>
  <c r="E46" i="5" s="1"/>
  <c r="E47" i="17"/>
  <c r="C46" i="17"/>
  <c r="C45" i="13"/>
  <c r="C45" i="14" s="1"/>
  <c r="C45" i="5" s="1"/>
  <c r="G44" i="17"/>
  <c r="G43" i="13"/>
  <c r="G43" i="14" s="1"/>
  <c r="G43" i="5" s="1"/>
  <c r="E43" i="17"/>
  <c r="E42" i="13"/>
  <c r="E42" i="14" s="1"/>
  <c r="E42" i="5" s="1"/>
  <c r="C41" i="13"/>
  <c r="C41" i="14" s="1"/>
  <c r="C41" i="5" s="1"/>
  <c r="C42" i="17"/>
  <c r="G40" i="17"/>
  <c r="G39" i="13"/>
  <c r="G39" i="14" s="1"/>
  <c r="G39" i="5" s="1"/>
  <c r="E38" i="13"/>
  <c r="E38" i="14" s="1"/>
  <c r="E38" i="5" s="1"/>
  <c r="E39" i="17"/>
  <c r="C38" i="17"/>
  <c r="C37" i="13"/>
  <c r="C37" i="14" s="1"/>
  <c r="C37" i="5" s="1"/>
  <c r="G36" i="17"/>
  <c r="G35" i="13"/>
  <c r="G35" i="14" s="1"/>
  <c r="G35" i="5" s="1"/>
  <c r="E35" i="17"/>
  <c r="E34" i="13"/>
  <c r="E34" i="14" s="1"/>
  <c r="E34" i="5" s="1"/>
  <c r="C34" i="17"/>
  <c r="C33" i="13"/>
  <c r="C33" i="14" s="1"/>
  <c r="C33" i="5" s="1"/>
  <c r="G32" i="17"/>
  <c r="G31" i="13"/>
  <c r="G31" i="14" s="1"/>
  <c r="G31" i="5" s="1"/>
  <c r="E31" i="17"/>
  <c r="E30" i="13"/>
  <c r="E30" i="14" s="1"/>
  <c r="E30" i="5" s="1"/>
  <c r="C30" i="17"/>
  <c r="C29" i="13"/>
  <c r="C29" i="14" s="1"/>
  <c r="C29" i="5" s="1"/>
  <c r="G28" i="17"/>
  <c r="G27" i="13"/>
  <c r="G27" i="14" s="1"/>
  <c r="G27" i="5" s="1"/>
  <c r="E27" i="17"/>
  <c r="E26" i="13"/>
  <c r="E26" i="14" s="1"/>
  <c r="E26" i="5" s="1"/>
  <c r="C26" i="17"/>
  <c r="C25" i="13"/>
  <c r="C25" i="14" s="1"/>
  <c r="C25" i="5" s="1"/>
  <c r="G24" i="17"/>
  <c r="G23" i="13"/>
  <c r="G23" i="14" s="1"/>
  <c r="G23" i="5" s="1"/>
  <c r="E23" i="17"/>
  <c r="E22" i="13"/>
  <c r="E22" i="14" s="1"/>
  <c r="E22" i="5" s="1"/>
  <c r="C22" i="17"/>
  <c r="C21" i="13"/>
  <c r="C21" i="14" s="1"/>
  <c r="C21" i="5" s="1"/>
  <c r="G20" i="17"/>
  <c r="G19" i="13"/>
  <c r="G19" i="14" s="1"/>
  <c r="G19" i="5" s="1"/>
  <c r="E18" i="13"/>
  <c r="E18" i="14" s="1"/>
  <c r="E18" i="5" s="1"/>
  <c r="E19" i="17"/>
  <c r="C17" i="13"/>
  <c r="C17" i="14" s="1"/>
  <c r="C17" i="5" s="1"/>
  <c r="C18" i="17"/>
  <c r="G16" i="17"/>
  <c r="G15" i="13"/>
  <c r="G15" i="14" s="1"/>
  <c r="G15" i="5" s="1"/>
  <c r="E14" i="13"/>
  <c r="E14" i="14" s="1"/>
  <c r="E14" i="5" s="1"/>
  <c r="E15" i="17"/>
  <c r="C14" i="17"/>
  <c r="C13" i="13"/>
  <c r="C13" i="14" s="1"/>
  <c r="C13" i="5" s="1"/>
  <c r="G12" i="17"/>
  <c r="G11" i="13"/>
  <c r="G11" i="14" s="1"/>
  <c r="G11" i="5" s="1"/>
  <c r="E11" i="17"/>
  <c r="E10" i="13"/>
  <c r="E10" i="14" s="1"/>
  <c r="E10" i="5" s="1"/>
  <c r="C9" i="13"/>
  <c r="C9" i="14" s="1"/>
  <c r="C9" i="5" s="1"/>
  <c r="C10" i="17"/>
  <c r="G8" i="17"/>
  <c r="G7" i="13"/>
  <c r="G7" i="14" s="1"/>
  <c r="G7" i="5" s="1"/>
  <c r="E6" i="13"/>
  <c r="E6" i="14" s="1"/>
  <c r="E6" i="5" s="1"/>
  <c r="E7" i="17"/>
  <c r="C6" i="17"/>
  <c r="C5" i="13"/>
  <c r="C5" i="14" s="1"/>
  <c r="C5" i="5" s="1"/>
  <c r="AF131" i="18"/>
  <c r="AF131" i="19" s="1"/>
  <c r="L131" i="18"/>
  <c r="L131" i="19" s="1"/>
  <c r="J130" i="18"/>
  <c r="J130" i="19" s="1"/>
  <c r="AD130" i="18"/>
  <c r="AD130" i="19" s="1"/>
  <c r="H129" i="17"/>
  <c r="AF127" i="18"/>
  <c r="AF127" i="19" s="1"/>
  <c r="L127" i="18"/>
  <c r="L127" i="19" s="1"/>
  <c r="AD126" i="18"/>
  <c r="AD126" i="19" s="1"/>
  <c r="J126" i="18"/>
  <c r="J126" i="19" s="1"/>
  <c r="H125" i="17"/>
  <c r="AF123" i="18"/>
  <c r="AF123" i="19" s="1"/>
  <c r="L123" i="18"/>
  <c r="L123" i="19" s="1"/>
  <c r="AD122" i="18"/>
  <c r="AD122" i="19" s="1"/>
  <c r="J122" i="18"/>
  <c r="J122" i="19" s="1"/>
  <c r="H121" i="17"/>
  <c r="AF119" i="18"/>
  <c r="AF119" i="19" s="1"/>
  <c r="L119" i="18"/>
  <c r="L119" i="19" s="1"/>
  <c r="J118" i="18"/>
  <c r="J118" i="19" s="1"/>
  <c r="AD118" i="18"/>
  <c r="AD118" i="19" s="1"/>
  <c r="H117" i="17"/>
  <c r="L115" i="18"/>
  <c r="L115" i="19" s="1"/>
  <c r="AF115" i="18"/>
  <c r="AF115" i="19" s="1"/>
  <c r="J114" i="18"/>
  <c r="J114" i="19" s="1"/>
  <c r="AD114" i="18"/>
  <c r="AD114" i="19" s="1"/>
  <c r="H113" i="17"/>
  <c r="L111" i="18"/>
  <c r="L111" i="19" s="1"/>
  <c r="AF111" i="18"/>
  <c r="AF111" i="19" s="1"/>
  <c r="AD110" i="18"/>
  <c r="AD110" i="19" s="1"/>
  <c r="J110" i="18"/>
  <c r="J110" i="19" s="1"/>
  <c r="H109" i="17"/>
  <c r="L107" i="18"/>
  <c r="L107" i="19" s="1"/>
  <c r="AF107" i="18"/>
  <c r="AF107" i="19" s="1"/>
  <c r="AD106" i="18"/>
  <c r="AD106" i="19" s="1"/>
  <c r="J106" i="18"/>
  <c r="J106" i="19" s="1"/>
  <c r="H105" i="17"/>
  <c r="AF103" i="18"/>
  <c r="AF103" i="19" s="1"/>
  <c r="L103" i="18"/>
  <c r="L103" i="19" s="1"/>
  <c r="AD102" i="18"/>
  <c r="AD102" i="19" s="1"/>
  <c r="J102" i="18"/>
  <c r="J102" i="19" s="1"/>
  <c r="H101" i="17"/>
  <c r="L99" i="18"/>
  <c r="L99" i="19" s="1"/>
  <c r="AF99" i="18"/>
  <c r="AF99" i="19" s="1"/>
  <c r="AD98" i="18"/>
  <c r="AD98" i="19" s="1"/>
  <c r="J98" i="18"/>
  <c r="J98" i="19" s="1"/>
  <c r="H97" i="17"/>
  <c r="AF95" i="18"/>
  <c r="AF95" i="19" s="1"/>
  <c r="L95" i="18"/>
  <c r="L95" i="19" s="1"/>
  <c r="AD94" i="18"/>
  <c r="AD94" i="19" s="1"/>
  <c r="J94" i="18"/>
  <c r="J94" i="19" s="1"/>
  <c r="H93" i="17"/>
  <c r="L91" i="18"/>
  <c r="L91" i="19" s="1"/>
  <c r="AF91" i="18"/>
  <c r="AF91" i="19" s="1"/>
  <c r="J90" i="18"/>
  <c r="J90" i="19" s="1"/>
  <c r="AD90" i="18"/>
  <c r="AD90" i="19" s="1"/>
  <c r="H89" i="17"/>
  <c r="AF87" i="18"/>
  <c r="AF87" i="19" s="1"/>
  <c r="L87" i="18"/>
  <c r="L87" i="19" s="1"/>
  <c r="AD86" i="18"/>
  <c r="AD86" i="19" s="1"/>
  <c r="J86" i="18"/>
  <c r="J86" i="19" s="1"/>
  <c r="H85" i="17"/>
  <c r="L83" i="18"/>
  <c r="L83" i="19" s="1"/>
  <c r="AF83" i="18"/>
  <c r="AF83" i="19" s="1"/>
  <c r="AD82" i="18"/>
  <c r="AD82" i="19" s="1"/>
  <c r="J82" i="18"/>
  <c r="J82" i="19" s="1"/>
  <c r="H81" i="17"/>
  <c r="L79" i="18"/>
  <c r="L79" i="19" s="1"/>
  <c r="AF79" i="18"/>
  <c r="AF79" i="19" s="1"/>
  <c r="J78" i="18"/>
  <c r="J78" i="19" s="1"/>
  <c r="AD78" i="18"/>
  <c r="AD78" i="19" s="1"/>
  <c r="H77" i="17"/>
  <c r="AF75" i="18"/>
  <c r="AF75" i="19" s="1"/>
  <c r="L75" i="18"/>
  <c r="L75" i="19" s="1"/>
  <c r="AD74" i="18"/>
  <c r="AD74" i="19" s="1"/>
  <c r="J74" i="18"/>
  <c r="J74" i="19" s="1"/>
  <c r="H73" i="17"/>
  <c r="L71" i="18"/>
  <c r="L71" i="19" s="1"/>
  <c r="AF71" i="18"/>
  <c r="AF71" i="19" s="1"/>
  <c r="J70" i="18"/>
  <c r="J70" i="19" s="1"/>
  <c r="AD70" i="18"/>
  <c r="AD70" i="19" s="1"/>
  <c r="H69" i="17"/>
  <c r="L67" i="18"/>
  <c r="L67" i="19" s="1"/>
  <c r="AF67" i="18"/>
  <c r="AF67" i="19" s="1"/>
  <c r="AD66" i="18"/>
  <c r="AD66" i="19" s="1"/>
  <c r="J66" i="18"/>
  <c r="J66" i="19" s="1"/>
  <c r="H65" i="17"/>
  <c r="AF63" i="18"/>
  <c r="AF63" i="19" s="1"/>
  <c r="L63" i="18"/>
  <c r="L63" i="19" s="1"/>
  <c r="AD62" i="18"/>
  <c r="AD62" i="19" s="1"/>
  <c r="J62" i="18"/>
  <c r="J62" i="19" s="1"/>
  <c r="H61" i="17"/>
  <c r="AF59" i="18"/>
  <c r="AF59" i="19" s="1"/>
  <c r="L59" i="18"/>
  <c r="L59" i="19" s="1"/>
  <c r="J58" i="18"/>
  <c r="J58" i="19" s="1"/>
  <c r="AD58" i="18"/>
  <c r="AD58" i="19" s="1"/>
  <c r="H57" i="17"/>
  <c r="L55" i="18"/>
  <c r="L55" i="19" s="1"/>
  <c r="AF55" i="18"/>
  <c r="AF55" i="19" s="1"/>
  <c r="J54" i="18"/>
  <c r="J54" i="19" s="1"/>
  <c r="AD54" i="18"/>
  <c r="AD54" i="19" s="1"/>
  <c r="H53" i="17"/>
  <c r="L51" i="18"/>
  <c r="L51" i="19" s="1"/>
  <c r="AF51" i="18"/>
  <c r="AF51" i="19" s="1"/>
  <c r="AD50" i="18"/>
  <c r="AD50" i="19" s="1"/>
  <c r="J50" i="18"/>
  <c r="J50" i="19" s="1"/>
  <c r="H49" i="17"/>
  <c r="AF47" i="18"/>
  <c r="AF47" i="19" s="1"/>
  <c r="L47" i="18"/>
  <c r="L47" i="19" s="1"/>
  <c r="J46" i="18"/>
  <c r="J46" i="19" s="1"/>
  <c r="AD46" i="18"/>
  <c r="AD46" i="19" s="1"/>
  <c r="H45" i="17"/>
  <c r="AF43" i="18"/>
  <c r="AF43" i="19" s="1"/>
  <c r="L43" i="18"/>
  <c r="L43" i="19" s="1"/>
  <c r="AD42" i="18"/>
  <c r="AD42" i="19" s="1"/>
  <c r="J42" i="18"/>
  <c r="J42" i="19" s="1"/>
  <c r="H41" i="17"/>
  <c r="L39" i="18"/>
  <c r="L39" i="19" s="1"/>
  <c r="AF39" i="18"/>
  <c r="AF39" i="19" s="1"/>
  <c r="AD38" i="18"/>
  <c r="AD38" i="19" s="1"/>
  <c r="J38" i="18"/>
  <c r="J38" i="19" s="1"/>
  <c r="H37" i="17"/>
  <c r="L35" i="18"/>
  <c r="L35" i="19" s="1"/>
  <c r="AF35" i="18"/>
  <c r="AF35" i="19" s="1"/>
  <c r="AD34" i="18"/>
  <c r="AD34" i="19" s="1"/>
  <c r="J34" i="18"/>
  <c r="J34" i="19" s="1"/>
  <c r="H33" i="17"/>
  <c r="L31" i="18"/>
  <c r="L31" i="19" s="1"/>
  <c r="AF31" i="18"/>
  <c r="AF31" i="19" s="1"/>
  <c r="AD30" i="18"/>
  <c r="AD30" i="19" s="1"/>
  <c r="J30" i="18"/>
  <c r="J30" i="19" s="1"/>
  <c r="H29" i="17"/>
  <c r="L27" i="18"/>
  <c r="L27" i="19" s="1"/>
  <c r="AF27" i="18"/>
  <c r="AF27" i="19" s="1"/>
  <c r="J26" i="18"/>
  <c r="J26" i="19" s="1"/>
  <c r="AD26" i="18"/>
  <c r="AD26" i="19" s="1"/>
  <c r="H25" i="17"/>
  <c r="AF23" i="18"/>
  <c r="AF23" i="19" s="1"/>
  <c r="L23" i="18"/>
  <c r="L23" i="19" s="1"/>
  <c r="AD22" i="18"/>
  <c r="AD22" i="19" s="1"/>
  <c r="J22" i="18"/>
  <c r="J22" i="19" s="1"/>
  <c r="H21" i="17"/>
  <c r="AF19" i="18"/>
  <c r="AF19" i="19" s="1"/>
  <c r="L19" i="18"/>
  <c r="L19" i="19" s="1"/>
  <c r="J18" i="18"/>
  <c r="J18" i="19" s="1"/>
  <c r="AD18" i="18"/>
  <c r="AD18" i="19" s="1"/>
  <c r="H17" i="17"/>
  <c r="L15" i="18"/>
  <c r="L15" i="19" s="1"/>
  <c r="AF15" i="18"/>
  <c r="AF15" i="19" s="1"/>
  <c r="J14" i="18"/>
  <c r="J14" i="19" s="1"/>
  <c r="AD14" i="18"/>
  <c r="AD14" i="19" s="1"/>
  <c r="H13" i="17"/>
  <c r="L11" i="18"/>
  <c r="L11" i="19" s="1"/>
  <c r="AF11" i="18"/>
  <c r="AF11" i="19" s="1"/>
  <c r="AD10" i="18"/>
  <c r="AD10" i="19" s="1"/>
  <c r="J10" i="18"/>
  <c r="J10" i="19" s="1"/>
  <c r="H9" i="17"/>
  <c r="L7" i="18"/>
  <c r="L7" i="19" s="1"/>
  <c r="AF7" i="18"/>
  <c r="AF7" i="19" s="1"/>
  <c r="AD6" i="18"/>
  <c r="AD6" i="19" s="1"/>
  <c r="J6" i="18"/>
  <c r="J6" i="19" s="1"/>
  <c r="H5" i="17"/>
  <c r="R131" i="18"/>
  <c r="R131" i="19" s="1"/>
  <c r="AL131" i="18"/>
  <c r="AL131" i="19" s="1"/>
  <c r="AJ130" i="18"/>
  <c r="AJ130" i="19" s="1"/>
  <c r="P130" i="18"/>
  <c r="P130" i="19" s="1"/>
  <c r="N129" i="17"/>
  <c r="R127" i="18"/>
  <c r="R127" i="19" s="1"/>
  <c r="AL127" i="18"/>
  <c r="AL127" i="19" s="1"/>
  <c r="AJ126" i="18"/>
  <c r="AJ126" i="19" s="1"/>
  <c r="P126" i="18"/>
  <c r="P126" i="19" s="1"/>
  <c r="N125" i="17"/>
  <c r="R123" i="18"/>
  <c r="R123" i="19" s="1"/>
  <c r="AL123" i="18"/>
  <c r="AL123" i="19" s="1"/>
  <c r="P122" i="18"/>
  <c r="P122" i="19" s="1"/>
  <c r="AJ122" i="18"/>
  <c r="AJ122" i="19" s="1"/>
  <c r="N121" i="17"/>
  <c r="R119" i="18"/>
  <c r="R119" i="19" s="1"/>
  <c r="AL119" i="18"/>
  <c r="AL119" i="19" s="1"/>
  <c r="AJ118" i="18"/>
  <c r="AJ118" i="19" s="1"/>
  <c r="P118" i="18"/>
  <c r="P118" i="19" s="1"/>
  <c r="N117" i="17"/>
  <c r="AL115" i="18"/>
  <c r="AL115" i="19" s="1"/>
  <c r="R115" i="18"/>
  <c r="R115" i="19" s="1"/>
  <c r="P114" i="18"/>
  <c r="P114" i="19" s="1"/>
  <c r="AJ114" i="18"/>
  <c r="AJ114" i="19" s="1"/>
  <c r="N113" i="17"/>
  <c r="R111" i="18"/>
  <c r="R111" i="19" s="1"/>
  <c r="AL111" i="18"/>
  <c r="AL111" i="19" s="1"/>
  <c r="AJ110" i="18"/>
  <c r="AJ110" i="19" s="1"/>
  <c r="P110" i="18"/>
  <c r="P110" i="19" s="1"/>
  <c r="N109" i="17"/>
  <c r="AL107" i="18"/>
  <c r="AL107" i="19" s="1"/>
  <c r="R107" i="18"/>
  <c r="R107" i="19" s="1"/>
  <c r="AJ106" i="18"/>
  <c r="AJ106" i="19" s="1"/>
  <c r="P106" i="18"/>
  <c r="P106" i="19" s="1"/>
  <c r="N105" i="17"/>
  <c r="AL103" i="18"/>
  <c r="AL103" i="19" s="1"/>
  <c r="R103" i="18"/>
  <c r="R103" i="19" s="1"/>
  <c r="P102" i="18"/>
  <c r="P102" i="19" s="1"/>
  <c r="AJ102" i="18"/>
  <c r="AJ102" i="19" s="1"/>
  <c r="N101" i="17"/>
  <c r="R99" i="18"/>
  <c r="R99" i="19" s="1"/>
  <c r="AL99" i="18"/>
  <c r="AL99" i="19" s="1"/>
  <c r="P98" i="18"/>
  <c r="P98" i="19" s="1"/>
  <c r="AJ98" i="18"/>
  <c r="AJ98" i="19" s="1"/>
  <c r="N97" i="17"/>
  <c r="AL95" i="18"/>
  <c r="AL95" i="19" s="1"/>
  <c r="R95" i="18"/>
  <c r="R95" i="19" s="1"/>
  <c r="AJ94" i="18"/>
  <c r="AJ94" i="19" s="1"/>
  <c r="P94" i="18"/>
  <c r="P94" i="19" s="1"/>
  <c r="N93" i="17"/>
  <c r="R91" i="18"/>
  <c r="R91" i="19" s="1"/>
  <c r="AL91" i="18"/>
  <c r="AL91" i="19" s="1"/>
  <c r="AJ90" i="18"/>
  <c r="AJ90" i="19" s="1"/>
  <c r="P90" i="18"/>
  <c r="P90" i="19" s="1"/>
  <c r="N89" i="17"/>
  <c r="AL87" i="18"/>
  <c r="AL87" i="19" s="1"/>
  <c r="R87" i="18"/>
  <c r="R87" i="19" s="1"/>
  <c r="AJ86" i="18"/>
  <c r="AJ86" i="19" s="1"/>
  <c r="P86" i="18"/>
  <c r="P86" i="19" s="1"/>
  <c r="N85" i="17"/>
  <c r="AL83" i="18"/>
  <c r="AL83" i="19" s="1"/>
  <c r="R83" i="18"/>
  <c r="R83" i="19" s="1"/>
  <c r="AJ82" i="18"/>
  <c r="AJ82" i="19" s="1"/>
  <c r="P82" i="18"/>
  <c r="P82" i="19" s="1"/>
  <c r="N81" i="17"/>
  <c r="R79" i="18"/>
  <c r="R79" i="19" s="1"/>
  <c r="AL79" i="18"/>
  <c r="AL79" i="19" s="1"/>
  <c r="P78" i="18"/>
  <c r="P78" i="19" s="1"/>
  <c r="AJ78" i="18"/>
  <c r="AJ78" i="19" s="1"/>
  <c r="N77" i="17"/>
  <c r="AL75" i="18"/>
  <c r="AL75" i="19" s="1"/>
  <c r="R75" i="18"/>
  <c r="R75" i="19" s="1"/>
  <c r="P74" i="18"/>
  <c r="P74" i="19" s="1"/>
  <c r="AJ74" i="18"/>
  <c r="AJ74" i="19" s="1"/>
  <c r="N73" i="17"/>
  <c r="R71" i="18"/>
  <c r="R71" i="19" s="1"/>
  <c r="AL71" i="18"/>
  <c r="AL71" i="19" s="1"/>
  <c r="AJ70" i="18"/>
  <c r="AJ70" i="19" s="1"/>
  <c r="P70" i="18"/>
  <c r="P70" i="19" s="1"/>
  <c r="N69" i="17"/>
  <c r="R67" i="18"/>
  <c r="R67" i="19" s="1"/>
  <c r="AL67" i="18"/>
  <c r="AL67" i="19" s="1"/>
  <c r="AJ66" i="18"/>
  <c r="AJ66" i="19" s="1"/>
  <c r="P66" i="18"/>
  <c r="P66" i="19" s="1"/>
  <c r="N65" i="17"/>
  <c r="AL63" i="18"/>
  <c r="AL63" i="19" s="1"/>
  <c r="R63" i="18"/>
  <c r="R63" i="19" s="1"/>
  <c r="AJ62" i="18"/>
  <c r="AJ62" i="19" s="1"/>
  <c r="P62" i="18"/>
  <c r="P62" i="19" s="1"/>
  <c r="N61" i="17"/>
  <c r="AL59" i="18"/>
  <c r="AL59" i="19" s="1"/>
  <c r="R59" i="18"/>
  <c r="R59" i="19" s="1"/>
  <c r="P58" i="18"/>
  <c r="P58" i="19" s="1"/>
  <c r="AJ58" i="18"/>
  <c r="AJ58" i="19" s="1"/>
  <c r="N57" i="17"/>
  <c r="R55" i="18"/>
  <c r="R55" i="19" s="1"/>
  <c r="AL55" i="18"/>
  <c r="AL55" i="19" s="1"/>
  <c r="AJ54" i="18"/>
  <c r="AJ54" i="19" s="1"/>
  <c r="P54" i="18"/>
  <c r="P54" i="19" s="1"/>
  <c r="N53" i="17"/>
  <c r="R51" i="18"/>
  <c r="R51" i="19" s="1"/>
  <c r="AL51" i="18"/>
  <c r="AL51" i="19" s="1"/>
  <c r="P50" i="18"/>
  <c r="P50" i="19" s="1"/>
  <c r="AJ50" i="18"/>
  <c r="AJ50" i="19" s="1"/>
  <c r="N49" i="17"/>
  <c r="R47" i="18"/>
  <c r="R47" i="19" s="1"/>
  <c r="AL47" i="18"/>
  <c r="AL47" i="19" s="1"/>
  <c r="P46" i="18"/>
  <c r="P46" i="19" s="1"/>
  <c r="AJ46" i="18"/>
  <c r="AJ46" i="19" s="1"/>
  <c r="N45" i="17"/>
  <c r="AL43" i="18"/>
  <c r="AL43" i="19" s="1"/>
  <c r="R43" i="18"/>
  <c r="R43" i="19" s="1"/>
  <c r="AJ42" i="18"/>
  <c r="AJ42" i="19" s="1"/>
  <c r="P42" i="18"/>
  <c r="P42" i="19" s="1"/>
  <c r="N41" i="17"/>
  <c r="R39" i="18"/>
  <c r="R39" i="19" s="1"/>
  <c r="AL39" i="18"/>
  <c r="AL39" i="19" s="1"/>
  <c r="AJ38" i="18"/>
  <c r="AJ38" i="19" s="1"/>
  <c r="P38" i="18"/>
  <c r="P38" i="19" s="1"/>
  <c r="N37" i="17"/>
  <c r="R35" i="18"/>
  <c r="R35" i="19" s="1"/>
  <c r="AL35" i="18"/>
  <c r="AL35" i="19" s="1"/>
  <c r="P34" i="18"/>
  <c r="P34" i="19" s="1"/>
  <c r="AJ34" i="18"/>
  <c r="AJ34" i="19" s="1"/>
  <c r="N33" i="17"/>
  <c r="AL31" i="18"/>
  <c r="AL31" i="19" s="1"/>
  <c r="R31" i="18"/>
  <c r="R31" i="19" s="1"/>
  <c r="P30" i="18"/>
  <c r="P30" i="19" s="1"/>
  <c r="AJ30" i="18"/>
  <c r="AJ30" i="19" s="1"/>
  <c r="N29" i="17"/>
  <c r="R27" i="18"/>
  <c r="R27" i="19" s="1"/>
  <c r="AL27" i="18"/>
  <c r="AL27" i="19" s="1"/>
  <c r="AJ26" i="18"/>
  <c r="AJ26" i="19" s="1"/>
  <c r="P26" i="18"/>
  <c r="P26" i="19" s="1"/>
  <c r="N25" i="17"/>
  <c r="AL23" i="18"/>
  <c r="AL23" i="19" s="1"/>
  <c r="R23" i="18"/>
  <c r="R23" i="19" s="1"/>
  <c r="AJ22" i="18"/>
  <c r="AJ22" i="19" s="1"/>
  <c r="P22" i="18"/>
  <c r="P22" i="19" s="1"/>
  <c r="N21" i="17"/>
  <c r="R19" i="18"/>
  <c r="R19" i="19" s="1"/>
  <c r="AL19" i="18"/>
  <c r="AL19" i="19" s="1"/>
  <c r="P18" i="18"/>
  <c r="P18" i="19" s="1"/>
  <c r="AJ18" i="18"/>
  <c r="AJ18" i="19" s="1"/>
  <c r="N17" i="17"/>
  <c r="R15" i="18"/>
  <c r="R15" i="19" s="1"/>
  <c r="AL15" i="18"/>
  <c r="AL15" i="19" s="1"/>
  <c r="AJ14" i="18"/>
  <c r="AJ14" i="19" s="1"/>
  <c r="P14" i="18"/>
  <c r="P14" i="19" s="1"/>
  <c r="N13" i="17"/>
  <c r="R11" i="18"/>
  <c r="R11" i="19" s="1"/>
  <c r="AL11" i="18"/>
  <c r="AL11" i="19" s="1"/>
  <c r="P10" i="18"/>
  <c r="P10" i="19" s="1"/>
  <c r="AJ10" i="18"/>
  <c r="AJ10" i="19" s="1"/>
  <c r="N9" i="17"/>
  <c r="AL7" i="18"/>
  <c r="AL7" i="19" s="1"/>
  <c r="R7" i="18"/>
  <c r="R7" i="19" s="1"/>
  <c r="AJ6" i="18"/>
  <c r="AJ6" i="19" s="1"/>
  <c r="P6" i="18"/>
  <c r="P6" i="19" s="1"/>
  <c r="N5" i="17"/>
  <c r="C127" i="17"/>
  <c r="C126" i="13"/>
  <c r="C126" i="14" s="1"/>
  <c r="C126" i="5" s="1"/>
  <c r="E115" i="13"/>
  <c r="E115" i="14" s="1"/>
  <c r="E115" i="5" s="1"/>
  <c r="E116" i="17"/>
  <c r="G104" i="13"/>
  <c r="G104" i="14" s="1"/>
  <c r="G104" i="5" s="1"/>
  <c r="G105" i="17"/>
  <c r="C86" i="13"/>
  <c r="C86" i="14" s="1"/>
  <c r="C86" i="5" s="1"/>
  <c r="C87" i="17"/>
  <c r="G32" i="13"/>
  <c r="G32" i="14" s="1"/>
  <c r="G32" i="5" s="1"/>
  <c r="G33" i="17"/>
  <c r="G4" i="17"/>
  <c r="G3" i="13"/>
  <c r="G3" i="14" s="1"/>
  <c r="G3" i="5" s="1"/>
  <c r="D130" i="13"/>
  <c r="D130" i="14" s="1"/>
  <c r="D130" i="5" s="1"/>
  <c r="D131" i="17"/>
  <c r="B130" i="17"/>
  <c r="B129" i="13"/>
  <c r="B129" i="14" s="1"/>
  <c r="B129" i="5" s="1"/>
  <c r="F127" i="13"/>
  <c r="F127" i="14" s="1"/>
  <c r="F127" i="5" s="1"/>
  <c r="F128" i="17"/>
  <c r="D127" i="17"/>
  <c r="D126" i="13"/>
  <c r="D126" i="14" s="1"/>
  <c r="D126" i="5" s="1"/>
  <c r="B125" i="13"/>
  <c r="B125" i="14" s="1"/>
  <c r="B125" i="5" s="1"/>
  <c r="I125" i="5" s="1"/>
  <c r="B126" i="17"/>
  <c r="F124" i="17"/>
  <c r="F123" i="13"/>
  <c r="F123" i="14" s="1"/>
  <c r="F123" i="5" s="1"/>
  <c r="D123" i="17"/>
  <c r="D122" i="13"/>
  <c r="D122" i="14" s="1"/>
  <c r="D122" i="5" s="1"/>
  <c r="B122" i="17"/>
  <c r="B121" i="13"/>
  <c r="B121" i="14" s="1"/>
  <c r="B121" i="5" s="1"/>
  <c r="I121" i="5" s="1"/>
  <c r="F119" i="13"/>
  <c r="F119" i="14" s="1"/>
  <c r="F119" i="5" s="1"/>
  <c r="F120" i="17"/>
  <c r="D118" i="13"/>
  <c r="D118" i="14" s="1"/>
  <c r="D118" i="5" s="1"/>
  <c r="D119" i="17"/>
  <c r="B118" i="17"/>
  <c r="B117" i="13"/>
  <c r="B117" i="14" s="1"/>
  <c r="B117" i="5" s="1"/>
  <c r="I117" i="5" s="1"/>
  <c r="F116" i="17"/>
  <c r="F115" i="13"/>
  <c r="F115" i="14" s="1"/>
  <c r="F115" i="5" s="1"/>
  <c r="D114" i="13"/>
  <c r="D114" i="14" s="1"/>
  <c r="D114" i="5" s="1"/>
  <c r="D115" i="17"/>
  <c r="B114" i="17"/>
  <c r="B113" i="13"/>
  <c r="B113" i="14" s="1"/>
  <c r="B113" i="5" s="1"/>
  <c r="F111" i="13"/>
  <c r="F111" i="14" s="1"/>
  <c r="F111" i="5" s="1"/>
  <c r="F112" i="17"/>
  <c r="D110" i="13"/>
  <c r="D110" i="14" s="1"/>
  <c r="D110" i="5" s="1"/>
  <c r="D111" i="17"/>
  <c r="B110" i="17"/>
  <c r="B109" i="13"/>
  <c r="B109" i="14" s="1"/>
  <c r="B109" i="5" s="1"/>
  <c r="I109" i="5" s="1"/>
  <c r="F108" i="17"/>
  <c r="F107" i="13"/>
  <c r="F107" i="14" s="1"/>
  <c r="F107" i="5" s="1"/>
  <c r="D107" i="17"/>
  <c r="D106" i="13"/>
  <c r="D106" i="14" s="1"/>
  <c r="D106" i="5" s="1"/>
  <c r="B106" i="17"/>
  <c r="B105" i="13"/>
  <c r="B105" i="14" s="1"/>
  <c r="B105" i="5" s="1"/>
  <c r="I105" i="5" s="1"/>
  <c r="F104" i="17"/>
  <c r="F103" i="13"/>
  <c r="F103" i="14" s="1"/>
  <c r="F103" i="5" s="1"/>
  <c r="D102" i="13"/>
  <c r="D102" i="14" s="1"/>
  <c r="D102" i="5" s="1"/>
  <c r="D103" i="17"/>
  <c r="B102" i="17"/>
  <c r="B101" i="13"/>
  <c r="B101" i="14" s="1"/>
  <c r="B101" i="5" s="1"/>
  <c r="I101" i="5" s="1"/>
  <c r="F100" i="17"/>
  <c r="F99" i="13"/>
  <c r="F99" i="14" s="1"/>
  <c r="F99" i="5" s="1"/>
  <c r="D98" i="13"/>
  <c r="D98" i="14" s="1"/>
  <c r="D98" i="5" s="1"/>
  <c r="D99" i="17"/>
  <c r="B97" i="13"/>
  <c r="B97" i="14" s="1"/>
  <c r="B97" i="5" s="1"/>
  <c r="B98" i="17"/>
  <c r="F96" i="17"/>
  <c r="F95" i="13"/>
  <c r="F95" i="14" s="1"/>
  <c r="F95" i="5" s="1"/>
  <c r="D95" i="17"/>
  <c r="D94" i="13"/>
  <c r="D94" i="14" s="1"/>
  <c r="D94" i="5" s="1"/>
  <c r="B93" i="13"/>
  <c r="B93" i="14" s="1"/>
  <c r="B93" i="5" s="1"/>
  <c r="I93" i="5" s="1"/>
  <c r="B94" i="17"/>
  <c r="F92" i="17"/>
  <c r="F91" i="13"/>
  <c r="F91" i="14" s="1"/>
  <c r="F91" i="5" s="1"/>
  <c r="D90" i="13"/>
  <c r="D90" i="14" s="1"/>
  <c r="D90" i="5" s="1"/>
  <c r="D91" i="17"/>
  <c r="B89" i="13"/>
  <c r="B89" i="14" s="1"/>
  <c r="B89" i="5" s="1"/>
  <c r="I89" i="5" s="1"/>
  <c r="B90" i="17"/>
  <c r="F87" i="13"/>
  <c r="F87" i="14" s="1"/>
  <c r="F87" i="5" s="1"/>
  <c r="F88" i="17"/>
  <c r="D86" i="13"/>
  <c r="D86" i="14" s="1"/>
  <c r="D86" i="5" s="1"/>
  <c r="D87" i="17"/>
  <c r="B85" i="13"/>
  <c r="B85" i="14" s="1"/>
  <c r="B85" i="5" s="1"/>
  <c r="I85" i="5" s="1"/>
  <c r="B86" i="17"/>
  <c r="F83" i="13"/>
  <c r="F83" i="14" s="1"/>
  <c r="F83" i="5" s="1"/>
  <c r="F84" i="17"/>
  <c r="D83" i="17"/>
  <c r="D82" i="13"/>
  <c r="D82" i="14" s="1"/>
  <c r="D82" i="5" s="1"/>
  <c r="B82" i="17"/>
  <c r="B81" i="13"/>
  <c r="B81" i="14" s="1"/>
  <c r="B81" i="5" s="1"/>
  <c r="I81" i="5" s="1"/>
  <c r="F79" i="13"/>
  <c r="F79" i="14" s="1"/>
  <c r="F79" i="5" s="1"/>
  <c r="F80" i="17"/>
  <c r="D78" i="13"/>
  <c r="D78" i="14" s="1"/>
  <c r="D78" i="5" s="1"/>
  <c r="D79" i="17"/>
  <c r="B77" i="13"/>
  <c r="B77" i="14" s="1"/>
  <c r="B77" i="5" s="1"/>
  <c r="I77" i="5" s="1"/>
  <c r="B78" i="17"/>
  <c r="F76" i="17"/>
  <c r="F75" i="13"/>
  <c r="F75" i="14" s="1"/>
  <c r="F75" i="5" s="1"/>
  <c r="D75" i="17"/>
  <c r="D74" i="13"/>
  <c r="D74" i="14" s="1"/>
  <c r="D74" i="5" s="1"/>
  <c r="B73" i="13"/>
  <c r="B73" i="14" s="1"/>
  <c r="B73" i="5" s="1"/>
  <c r="I73" i="5" s="1"/>
  <c r="B74" i="17"/>
  <c r="F71" i="13"/>
  <c r="F71" i="14" s="1"/>
  <c r="F71" i="5" s="1"/>
  <c r="F72" i="17"/>
  <c r="D71" i="17"/>
  <c r="D70" i="13"/>
  <c r="D70" i="14" s="1"/>
  <c r="D70" i="5" s="1"/>
  <c r="B70" i="17"/>
  <c r="B69" i="13"/>
  <c r="B69" i="14" s="1"/>
  <c r="B69" i="5" s="1"/>
  <c r="I69" i="5" s="1"/>
  <c r="F67" i="13"/>
  <c r="F67" i="14" s="1"/>
  <c r="F67" i="5" s="1"/>
  <c r="F68" i="17"/>
  <c r="D66" i="13"/>
  <c r="D66" i="14" s="1"/>
  <c r="D66" i="5" s="1"/>
  <c r="D67" i="17"/>
  <c r="B65" i="13"/>
  <c r="B65" i="14" s="1"/>
  <c r="B65" i="5" s="1"/>
  <c r="B66" i="17"/>
  <c r="F63" i="13"/>
  <c r="F63" i="14" s="1"/>
  <c r="F63" i="5" s="1"/>
  <c r="F64" i="17"/>
  <c r="D62" i="13"/>
  <c r="D62" i="14" s="1"/>
  <c r="D62" i="5" s="1"/>
  <c r="D63" i="17"/>
  <c r="B61" i="13"/>
  <c r="B61" i="14" s="1"/>
  <c r="B61" i="5" s="1"/>
  <c r="I61" i="5" s="1"/>
  <c r="B62" i="17"/>
  <c r="F60" i="17"/>
  <c r="F59" i="13"/>
  <c r="F59" i="14" s="1"/>
  <c r="F59" i="5" s="1"/>
  <c r="D58" i="13"/>
  <c r="D58" i="14" s="1"/>
  <c r="D58" i="5" s="1"/>
  <c r="D59" i="17"/>
  <c r="B57" i="13"/>
  <c r="B57" i="14" s="1"/>
  <c r="B57" i="5" s="1"/>
  <c r="I57" i="5" s="1"/>
  <c r="B58" i="17"/>
  <c r="F56" i="17"/>
  <c r="F55" i="13"/>
  <c r="F55" i="14" s="1"/>
  <c r="F55" i="5" s="1"/>
  <c r="D55" i="17"/>
  <c r="D54" i="13"/>
  <c r="D54" i="14" s="1"/>
  <c r="D54" i="5" s="1"/>
  <c r="B53" i="13"/>
  <c r="B53" i="14" s="1"/>
  <c r="B53" i="5" s="1"/>
  <c r="I53" i="5" s="1"/>
  <c r="B54" i="17"/>
  <c r="F51" i="13"/>
  <c r="F51" i="14" s="1"/>
  <c r="F51" i="5" s="1"/>
  <c r="F52" i="17"/>
  <c r="D51" i="17"/>
  <c r="D50" i="13"/>
  <c r="D50" i="14" s="1"/>
  <c r="D50" i="5" s="1"/>
  <c r="B50" i="17"/>
  <c r="B49" i="13"/>
  <c r="B49" i="14" s="1"/>
  <c r="B49" i="5" s="1"/>
  <c r="I49" i="5" s="1"/>
  <c r="F48" i="17"/>
  <c r="F47" i="13"/>
  <c r="F47" i="14" s="1"/>
  <c r="F47" i="5" s="1"/>
  <c r="D46" i="13"/>
  <c r="D46" i="14" s="1"/>
  <c r="D46" i="5" s="1"/>
  <c r="D47" i="17"/>
  <c r="B46" i="17"/>
  <c r="B45" i="13"/>
  <c r="B45" i="14" s="1"/>
  <c r="B45" i="5" s="1"/>
  <c r="I45" i="5" s="1"/>
  <c r="F43" i="13"/>
  <c r="F43" i="14" s="1"/>
  <c r="F43" i="5" s="1"/>
  <c r="F44" i="17"/>
  <c r="D42" i="13"/>
  <c r="D42" i="14" s="1"/>
  <c r="D42" i="5" s="1"/>
  <c r="D43" i="17"/>
  <c r="B41" i="13"/>
  <c r="B41" i="14" s="1"/>
  <c r="B41" i="5" s="1"/>
  <c r="I41" i="5" s="1"/>
  <c r="B42" i="17"/>
  <c r="F40" i="17"/>
  <c r="F39" i="13"/>
  <c r="F39" i="14" s="1"/>
  <c r="F39" i="5" s="1"/>
  <c r="D39" i="17"/>
  <c r="D38" i="13"/>
  <c r="D38" i="14" s="1"/>
  <c r="D38" i="5" s="1"/>
  <c r="B37" i="13"/>
  <c r="B37" i="14" s="1"/>
  <c r="B37" i="5" s="1"/>
  <c r="I37" i="5" s="1"/>
  <c r="B38" i="17"/>
  <c r="F35" i="13"/>
  <c r="F35" i="14" s="1"/>
  <c r="F35" i="5" s="1"/>
  <c r="F36" i="17"/>
  <c r="D34" i="13"/>
  <c r="D34" i="14" s="1"/>
  <c r="D34" i="5" s="1"/>
  <c r="D35" i="17"/>
  <c r="B34" i="17"/>
  <c r="B33" i="13"/>
  <c r="B33" i="14" s="1"/>
  <c r="B33" i="5" s="1"/>
  <c r="I33" i="5" s="1"/>
  <c r="F32" i="17"/>
  <c r="F31" i="13"/>
  <c r="F31" i="14" s="1"/>
  <c r="F31" i="5" s="1"/>
  <c r="D30" i="13"/>
  <c r="D30" i="14" s="1"/>
  <c r="D30" i="5" s="1"/>
  <c r="D31" i="17"/>
  <c r="B29" i="13"/>
  <c r="B29" i="14" s="1"/>
  <c r="B29" i="5" s="1"/>
  <c r="I29" i="5" s="1"/>
  <c r="B30" i="17"/>
  <c r="F28" i="17"/>
  <c r="F27" i="13"/>
  <c r="F27" i="14" s="1"/>
  <c r="F27" i="5" s="1"/>
  <c r="D26" i="13"/>
  <c r="D26" i="14" s="1"/>
  <c r="D26" i="5" s="1"/>
  <c r="D27" i="17"/>
  <c r="B25" i="13"/>
  <c r="B25" i="14" s="1"/>
  <c r="B25" i="5" s="1"/>
  <c r="I25" i="5" s="1"/>
  <c r="B26" i="17"/>
  <c r="F24" i="17"/>
  <c r="F23" i="13"/>
  <c r="F23" i="14" s="1"/>
  <c r="F23" i="5" s="1"/>
  <c r="D23" i="17"/>
  <c r="D22" i="13"/>
  <c r="D22" i="14" s="1"/>
  <c r="D22" i="5" s="1"/>
  <c r="B21" i="13"/>
  <c r="B21" i="14" s="1"/>
  <c r="B21" i="5" s="1"/>
  <c r="I21" i="5" s="1"/>
  <c r="B22" i="17"/>
  <c r="F19" i="13"/>
  <c r="F19" i="14" s="1"/>
  <c r="F19" i="5" s="1"/>
  <c r="F20" i="17"/>
  <c r="D18" i="13"/>
  <c r="D18" i="14" s="1"/>
  <c r="D18" i="5" s="1"/>
  <c r="D19" i="17"/>
  <c r="B18" i="17"/>
  <c r="B17" i="13"/>
  <c r="B17" i="14" s="1"/>
  <c r="B17" i="5" s="1"/>
  <c r="I17" i="5" s="1"/>
  <c r="F16" i="17"/>
  <c r="F15" i="13"/>
  <c r="F15" i="14" s="1"/>
  <c r="F15" i="5" s="1"/>
  <c r="D15" i="17"/>
  <c r="D14" i="13"/>
  <c r="D14" i="14" s="1"/>
  <c r="D14" i="5" s="1"/>
  <c r="B14" i="17"/>
  <c r="B13" i="13"/>
  <c r="B13" i="14" s="1"/>
  <c r="B13" i="5" s="1"/>
  <c r="I13" i="5" s="1"/>
  <c r="F12" i="17"/>
  <c r="F11" i="13"/>
  <c r="F11" i="14" s="1"/>
  <c r="F11" i="5" s="1"/>
  <c r="D10" i="13"/>
  <c r="D10" i="14" s="1"/>
  <c r="D10" i="5" s="1"/>
  <c r="D11" i="17"/>
  <c r="B10" i="17"/>
  <c r="B9" i="13"/>
  <c r="B9" i="14" s="1"/>
  <c r="B9" i="5" s="1"/>
  <c r="I9" i="5" s="1"/>
  <c r="F7" i="13"/>
  <c r="F7" i="14" s="1"/>
  <c r="F7" i="5" s="1"/>
  <c r="F8" i="17"/>
  <c r="D7" i="17"/>
  <c r="D6" i="13"/>
  <c r="D6" i="14" s="1"/>
  <c r="D6" i="5" s="1"/>
  <c r="B6" i="17"/>
  <c r="B5" i="13"/>
  <c r="B5" i="14" s="1"/>
  <c r="B5" i="5" s="1"/>
  <c r="I5" i="5" s="1"/>
  <c r="H4" i="17"/>
  <c r="AE131" i="18"/>
  <c r="AE131" i="19" s="1"/>
  <c r="K131" i="18"/>
  <c r="K131" i="19" s="1"/>
  <c r="AC130" i="18"/>
  <c r="AC130" i="19" s="1"/>
  <c r="I130" i="18"/>
  <c r="I130" i="19" s="1"/>
  <c r="AG128" i="18"/>
  <c r="AG128" i="19" s="1"/>
  <c r="M128" i="18"/>
  <c r="M128" i="19" s="1"/>
  <c r="AE127" i="18"/>
  <c r="AE127" i="19" s="1"/>
  <c r="K127" i="18"/>
  <c r="K127" i="19" s="1"/>
  <c r="AC126" i="18"/>
  <c r="AC126" i="19" s="1"/>
  <c r="I126" i="18"/>
  <c r="I126" i="19" s="1"/>
  <c r="AG124" i="18"/>
  <c r="AG124" i="19" s="1"/>
  <c r="M124" i="18"/>
  <c r="M124" i="19" s="1"/>
  <c r="AE123" i="18"/>
  <c r="AE123" i="19" s="1"/>
  <c r="K123" i="18"/>
  <c r="K123" i="19" s="1"/>
  <c r="AC122" i="18"/>
  <c r="AC122" i="19" s="1"/>
  <c r="I122" i="18"/>
  <c r="I122" i="19" s="1"/>
  <c r="M120" i="18"/>
  <c r="M120" i="19" s="1"/>
  <c r="AG120" i="18"/>
  <c r="AG120" i="19" s="1"/>
  <c r="AE119" i="18"/>
  <c r="AE119" i="19" s="1"/>
  <c r="K119" i="18"/>
  <c r="K119" i="19" s="1"/>
  <c r="AC118" i="18"/>
  <c r="AC118" i="19" s="1"/>
  <c r="I118" i="18"/>
  <c r="I118" i="19" s="1"/>
  <c r="M116" i="18"/>
  <c r="M116" i="19" s="1"/>
  <c r="AG116" i="18"/>
  <c r="AG116" i="19" s="1"/>
  <c r="K115" i="18"/>
  <c r="K115" i="19" s="1"/>
  <c r="AE115" i="18"/>
  <c r="AE115" i="19" s="1"/>
  <c r="I114" i="18"/>
  <c r="I114" i="19" s="1"/>
  <c r="AC114" i="18"/>
  <c r="AC114" i="19" s="1"/>
  <c r="AG112" i="18"/>
  <c r="AG112" i="19" s="1"/>
  <c r="M112" i="18"/>
  <c r="M112" i="19" s="1"/>
  <c r="K111" i="18"/>
  <c r="K111" i="19" s="1"/>
  <c r="AE111" i="18"/>
  <c r="AE111" i="19" s="1"/>
  <c r="AC110" i="18"/>
  <c r="AC110" i="19" s="1"/>
  <c r="I110" i="18"/>
  <c r="I110" i="19" s="1"/>
  <c r="AG108" i="18"/>
  <c r="AG108" i="19" s="1"/>
  <c r="M108" i="18"/>
  <c r="M108" i="19" s="1"/>
  <c r="AE107" i="18"/>
  <c r="AE107" i="19" s="1"/>
  <c r="K107" i="18"/>
  <c r="K107" i="19" s="1"/>
  <c r="AC106" i="18"/>
  <c r="AC106" i="19" s="1"/>
  <c r="I106" i="18"/>
  <c r="I106" i="19" s="1"/>
  <c r="M104" i="18"/>
  <c r="M104" i="19" s="1"/>
  <c r="AG104" i="18"/>
  <c r="AG104" i="19" s="1"/>
  <c r="K103" i="18"/>
  <c r="K103" i="19" s="1"/>
  <c r="AE103" i="18"/>
  <c r="AE103" i="19" s="1"/>
  <c r="AC102" i="18"/>
  <c r="AC102" i="19" s="1"/>
  <c r="I102" i="18"/>
  <c r="I102" i="19" s="1"/>
  <c r="M100" i="18"/>
  <c r="M100" i="19" s="1"/>
  <c r="AG100" i="18"/>
  <c r="AG100" i="19" s="1"/>
  <c r="AE99" i="18"/>
  <c r="AE99" i="19" s="1"/>
  <c r="K99" i="18"/>
  <c r="K99" i="19" s="1"/>
  <c r="AC98" i="18"/>
  <c r="AC98" i="19" s="1"/>
  <c r="I98" i="18"/>
  <c r="I98" i="19" s="1"/>
  <c r="M96" i="18"/>
  <c r="M96" i="19" s="1"/>
  <c r="AG96" i="18"/>
  <c r="AG96" i="19" s="1"/>
  <c r="K95" i="18"/>
  <c r="K95" i="19" s="1"/>
  <c r="AE95" i="18"/>
  <c r="AE95" i="19" s="1"/>
  <c r="AC94" i="18"/>
  <c r="AC94" i="19" s="1"/>
  <c r="I94" i="18"/>
  <c r="I94" i="19" s="1"/>
  <c r="M92" i="18"/>
  <c r="M92" i="19" s="1"/>
  <c r="AG92" i="18"/>
  <c r="AG92" i="19" s="1"/>
  <c r="AE91" i="18"/>
  <c r="AE91" i="19" s="1"/>
  <c r="K91" i="18"/>
  <c r="K91" i="19" s="1"/>
  <c r="AC90" i="18"/>
  <c r="AC90" i="19" s="1"/>
  <c r="I90" i="18"/>
  <c r="I90" i="19" s="1"/>
  <c r="M88" i="18"/>
  <c r="M88" i="19" s="1"/>
  <c r="AG88" i="18"/>
  <c r="AG88" i="19" s="1"/>
  <c r="AE87" i="18"/>
  <c r="AE87" i="19" s="1"/>
  <c r="K87" i="18"/>
  <c r="K87" i="19" s="1"/>
  <c r="AC86" i="18"/>
  <c r="AC86" i="19" s="1"/>
  <c r="I86" i="18"/>
  <c r="I86" i="19" s="1"/>
  <c r="M84" i="18"/>
  <c r="M84" i="19" s="1"/>
  <c r="AG84" i="18"/>
  <c r="AG84" i="19" s="1"/>
  <c r="K83" i="18"/>
  <c r="K83" i="19" s="1"/>
  <c r="AE83" i="18"/>
  <c r="AE83" i="19" s="1"/>
  <c r="AC82" i="18"/>
  <c r="AC82" i="19" s="1"/>
  <c r="I82" i="18"/>
  <c r="I82" i="19" s="1"/>
  <c r="M80" i="18"/>
  <c r="M80" i="19" s="1"/>
  <c r="AG80" i="18"/>
  <c r="AG80" i="19" s="1"/>
  <c r="AE79" i="18"/>
  <c r="AE79" i="19" s="1"/>
  <c r="K79" i="18"/>
  <c r="K79" i="19" s="1"/>
  <c r="AC78" i="18"/>
  <c r="AC78" i="19" s="1"/>
  <c r="I78" i="18"/>
  <c r="I78" i="19" s="1"/>
  <c r="AG76" i="18"/>
  <c r="AG76" i="19" s="1"/>
  <c r="M76" i="18"/>
  <c r="M76" i="19" s="1"/>
  <c r="K75" i="18"/>
  <c r="K75" i="19" s="1"/>
  <c r="AE75" i="18"/>
  <c r="AE75" i="19" s="1"/>
  <c r="I74" i="18"/>
  <c r="I74" i="19" s="1"/>
  <c r="AC74" i="18"/>
  <c r="AC74" i="19" s="1"/>
  <c r="M72" i="18"/>
  <c r="M72" i="19" s="1"/>
  <c r="AG72" i="18"/>
  <c r="AG72" i="19" s="1"/>
  <c r="K71" i="18"/>
  <c r="K71" i="19" s="1"/>
  <c r="AE71" i="18"/>
  <c r="AE71" i="19" s="1"/>
  <c r="AC70" i="18"/>
  <c r="AC70" i="19" s="1"/>
  <c r="I70" i="18"/>
  <c r="I70" i="19" s="1"/>
  <c r="M68" i="18"/>
  <c r="M68" i="19" s="1"/>
  <c r="AG68" i="18"/>
  <c r="AG68" i="19" s="1"/>
  <c r="AE67" i="18"/>
  <c r="AE67" i="19" s="1"/>
  <c r="K67" i="18"/>
  <c r="K67" i="19" s="1"/>
  <c r="I66" i="18"/>
  <c r="I66" i="19" s="1"/>
  <c r="AC66" i="18"/>
  <c r="AC66" i="19" s="1"/>
  <c r="M64" i="18"/>
  <c r="M64" i="19" s="1"/>
  <c r="AG64" i="18"/>
  <c r="AG64" i="19" s="1"/>
  <c r="AE63" i="18"/>
  <c r="AE63" i="19" s="1"/>
  <c r="K63" i="18"/>
  <c r="K63" i="19" s="1"/>
  <c r="AC62" i="18"/>
  <c r="AC62" i="19" s="1"/>
  <c r="I62" i="18"/>
  <c r="I62" i="19" s="1"/>
  <c r="M60" i="18"/>
  <c r="M60" i="19" s="1"/>
  <c r="AG60" i="18"/>
  <c r="AG60" i="19" s="1"/>
  <c r="K59" i="18"/>
  <c r="K59" i="19" s="1"/>
  <c r="AE59" i="18"/>
  <c r="AE59" i="19" s="1"/>
  <c r="AC58" i="18"/>
  <c r="AC58" i="19" s="1"/>
  <c r="I58" i="18"/>
  <c r="I58" i="19" s="1"/>
  <c r="AG56" i="18"/>
  <c r="AG56" i="19" s="1"/>
  <c r="M56" i="18"/>
  <c r="M56" i="19" s="1"/>
  <c r="AE55" i="18"/>
  <c r="AE55" i="19" s="1"/>
  <c r="K55" i="18"/>
  <c r="K55" i="19" s="1"/>
  <c r="AC54" i="18"/>
  <c r="AC54" i="19" s="1"/>
  <c r="I54" i="18"/>
  <c r="I54" i="19" s="1"/>
  <c r="AG52" i="18"/>
  <c r="AG52" i="19" s="1"/>
  <c r="M52" i="18"/>
  <c r="M52" i="19" s="1"/>
  <c r="AE51" i="18"/>
  <c r="AE51" i="19" s="1"/>
  <c r="K51" i="18"/>
  <c r="K51" i="19" s="1"/>
  <c r="AC50" i="18"/>
  <c r="AC50" i="19" s="1"/>
  <c r="I50" i="18"/>
  <c r="I50" i="19" s="1"/>
  <c r="AG48" i="18"/>
  <c r="AG48" i="19" s="1"/>
  <c r="M48" i="18"/>
  <c r="M48" i="19" s="1"/>
  <c r="K47" i="18"/>
  <c r="K47" i="19" s="1"/>
  <c r="AE47" i="18"/>
  <c r="AE47" i="19" s="1"/>
  <c r="I46" i="18"/>
  <c r="I46" i="19" s="1"/>
  <c r="AC46" i="18"/>
  <c r="AC46" i="19" s="1"/>
  <c r="AG44" i="18"/>
  <c r="AG44" i="19" s="1"/>
  <c r="M44" i="18"/>
  <c r="M44" i="19" s="1"/>
  <c r="K43" i="18"/>
  <c r="K43" i="19" s="1"/>
  <c r="AE43" i="18"/>
  <c r="AE43" i="19" s="1"/>
  <c r="I42" i="18"/>
  <c r="I42" i="19" s="1"/>
  <c r="AC42" i="18"/>
  <c r="AC42" i="19" s="1"/>
  <c r="M40" i="18"/>
  <c r="M40" i="19" s="1"/>
  <c r="AG40" i="18"/>
  <c r="AG40" i="19" s="1"/>
  <c r="AE39" i="18"/>
  <c r="AE39" i="19" s="1"/>
  <c r="K39" i="18"/>
  <c r="K39" i="19" s="1"/>
  <c r="AC38" i="18"/>
  <c r="AC38" i="19" s="1"/>
  <c r="I38" i="18"/>
  <c r="I38" i="19" s="1"/>
  <c r="AG36" i="18"/>
  <c r="AG36" i="19" s="1"/>
  <c r="M36" i="18"/>
  <c r="M36" i="19" s="1"/>
  <c r="K35" i="18"/>
  <c r="K35" i="19" s="1"/>
  <c r="AE35" i="18"/>
  <c r="AE35" i="19" s="1"/>
  <c r="I34" i="18"/>
  <c r="I34" i="19" s="1"/>
  <c r="AC34" i="18"/>
  <c r="AC34" i="19" s="1"/>
  <c r="M32" i="18"/>
  <c r="M32" i="19" s="1"/>
  <c r="AG32" i="18"/>
  <c r="AG32" i="19" s="1"/>
  <c r="K31" i="18"/>
  <c r="K31" i="19" s="1"/>
  <c r="AE31" i="18"/>
  <c r="AE31" i="19" s="1"/>
  <c r="I30" i="18"/>
  <c r="I30" i="19" s="1"/>
  <c r="AC30" i="18"/>
  <c r="AC30" i="19" s="1"/>
  <c r="M28" i="18"/>
  <c r="M28" i="19" s="1"/>
  <c r="AG28" i="18"/>
  <c r="AG28" i="19" s="1"/>
  <c r="K27" i="18"/>
  <c r="K27" i="19" s="1"/>
  <c r="AE27" i="18"/>
  <c r="AE27" i="19" s="1"/>
  <c r="I26" i="18"/>
  <c r="I26" i="19" s="1"/>
  <c r="AC26" i="18"/>
  <c r="AC26" i="19" s="1"/>
  <c r="M24" i="18"/>
  <c r="M24" i="19" s="1"/>
  <c r="AG24" i="18"/>
  <c r="AG24" i="19" s="1"/>
  <c r="AE23" i="18"/>
  <c r="AE23" i="19" s="1"/>
  <c r="K23" i="18"/>
  <c r="K23" i="19" s="1"/>
  <c r="I22" i="18"/>
  <c r="I22" i="19" s="1"/>
  <c r="AC22" i="18"/>
  <c r="AC22" i="19" s="1"/>
  <c r="M20" i="18"/>
  <c r="M20" i="19" s="1"/>
  <c r="AG20" i="18"/>
  <c r="AG20" i="19" s="1"/>
  <c r="AE19" i="18"/>
  <c r="AE19" i="19" s="1"/>
  <c r="K19" i="18"/>
  <c r="K19" i="19" s="1"/>
  <c r="AC18" i="18"/>
  <c r="AC18" i="19" s="1"/>
  <c r="I18" i="18"/>
  <c r="I18" i="19" s="1"/>
  <c r="AG16" i="18"/>
  <c r="AG16" i="19" s="1"/>
  <c r="M16" i="18"/>
  <c r="M16" i="19" s="1"/>
  <c r="AE15" i="18"/>
  <c r="AE15" i="19" s="1"/>
  <c r="K15" i="18"/>
  <c r="K15" i="19" s="1"/>
  <c r="I14" i="18"/>
  <c r="I14" i="19" s="1"/>
  <c r="AC14" i="18"/>
  <c r="AC14" i="19" s="1"/>
  <c r="M12" i="18"/>
  <c r="M12" i="19" s="1"/>
  <c r="AG12" i="18"/>
  <c r="AG12" i="19" s="1"/>
  <c r="AE11" i="18"/>
  <c r="AE11" i="19" s="1"/>
  <c r="K11" i="18"/>
  <c r="K11" i="19" s="1"/>
  <c r="AC10" i="18"/>
  <c r="AC10" i="19" s="1"/>
  <c r="I10" i="18"/>
  <c r="I10" i="19" s="1"/>
  <c r="AG8" i="18"/>
  <c r="AG8" i="19" s="1"/>
  <c r="M8" i="18"/>
  <c r="M8" i="19" s="1"/>
  <c r="K7" i="18"/>
  <c r="K7" i="19" s="1"/>
  <c r="AE7" i="18"/>
  <c r="AE7" i="19" s="1"/>
  <c r="AC6" i="18"/>
  <c r="AC6" i="19" s="1"/>
  <c r="I6" i="18"/>
  <c r="I6" i="19" s="1"/>
  <c r="N4" i="17"/>
  <c r="AK131" i="18"/>
  <c r="AK131" i="19" s="1"/>
  <c r="Q131" i="18"/>
  <c r="Q131" i="19" s="1"/>
  <c r="AI130" i="18"/>
  <c r="AI130" i="19" s="1"/>
  <c r="O130" i="18"/>
  <c r="O130" i="19" s="1"/>
  <c r="S128" i="18"/>
  <c r="S128" i="19" s="1"/>
  <c r="AM128" i="18"/>
  <c r="AM128" i="19" s="1"/>
  <c r="Q127" i="18"/>
  <c r="Q127" i="19" s="1"/>
  <c r="AK127" i="18"/>
  <c r="AK127" i="19" s="1"/>
  <c r="O126" i="18"/>
  <c r="O126" i="19" s="1"/>
  <c r="AI126" i="18"/>
  <c r="AI126" i="19" s="1"/>
  <c r="S124" i="18"/>
  <c r="S124" i="19" s="1"/>
  <c r="AM124" i="18"/>
  <c r="AM124" i="19" s="1"/>
  <c r="AK123" i="18"/>
  <c r="AK123" i="19" s="1"/>
  <c r="Q123" i="18"/>
  <c r="Q123" i="19" s="1"/>
  <c r="AI122" i="18"/>
  <c r="AI122" i="19" s="1"/>
  <c r="O122" i="18"/>
  <c r="O122" i="19" s="1"/>
  <c r="AM120" i="18"/>
  <c r="AM120" i="19" s="1"/>
  <c r="S120" i="18"/>
  <c r="S120" i="19" s="1"/>
  <c r="Q119" i="18"/>
  <c r="Q119" i="19" s="1"/>
  <c r="AK119" i="18"/>
  <c r="AK119" i="19" s="1"/>
  <c r="O118" i="18"/>
  <c r="O118" i="19" s="1"/>
  <c r="AI118" i="18"/>
  <c r="AI118" i="19" s="1"/>
  <c r="S116" i="18"/>
  <c r="S116" i="19" s="1"/>
  <c r="AM116" i="18"/>
  <c r="AM116" i="19" s="1"/>
  <c r="AK115" i="18"/>
  <c r="AK115" i="19" s="1"/>
  <c r="Q115" i="18"/>
  <c r="Q115" i="19" s="1"/>
  <c r="O114" i="18"/>
  <c r="O114" i="19" s="1"/>
  <c r="AI114" i="18"/>
  <c r="AI114" i="19" s="1"/>
  <c r="S112" i="18"/>
  <c r="S112" i="19" s="1"/>
  <c r="AM112" i="18"/>
  <c r="AM112" i="19" s="1"/>
  <c r="AK111" i="18"/>
  <c r="AK111" i="19" s="1"/>
  <c r="Q111" i="18"/>
  <c r="Q111" i="19" s="1"/>
  <c r="AI110" i="18"/>
  <c r="AI110" i="19" s="1"/>
  <c r="O110" i="18"/>
  <c r="O110" i="19" s="1"/>
  <c r="AM108" i="18"/>
  <c r="AM108" i="19" s="1"/>
  <c r="S108" i="18"/>
  <c r="S108" i="19" s="1"/>
  <c r="Q107" i="18"/>
  <c r="Q107" i="19" s="1"/>
  <c r="AK107" i="18"/>
  <c r="AK107" i="19" s="1"/>
  <c r="O106" i="18"/>
  <c r="O106" i="19" s="1"/>
  <c r="AI106" i="18"/>
  <c r="AI106" i="19" s="1"/>
  <c r="AM104" i="18"/>
  <c r="AM104" i="19" s="1"/>
  <c r="S104" i="18"/>
  <c r="S104" i="19" s="1"/>
  <c r="AK103" i="18"/>
  <c r="AK103" i="19" s="1"/>
  <c r="Q103" i="18"/>
  <c r="Q103" i="19" s="1"/>
  <c r="AI102" i="18"/>
  <c r="AI102" i="19" s="1"/>
  <c r="O102" i="18"/>
  <c r="O102" i="19" s="1"/>
  <c r="S100" i="18"/>
  <c r="S100" i="19" s="1"/>
  <c r="AM100" i="18"/>
  <c r="AM100" i="19" s="1"/>
  <c r="AK99" i="18"/>
  <c r="AK99" i="19" s="1"/>
  <c r="Q99" i="18"/>
  <c r="Q99" i="19" s="1"/>
  <c r="O98" i="18"/>
  <c r="O98" i="19" s="1"/>
  <c r="AI98" i="18"/>
  <c r="AI98" i="19" s="1"/>
  <c r="AM96" i="18"/>
  <c r="AM96" i="19" s="1"/>
  <c r="S96" i="18"/>
  <c r="S96" i="19" s="1"/>
  <c r="Q95" i="18"/>
  <c r="Q95" i="19" s="1"/>
  <c r="AK95" i="18"/>
  <c r="AK95" i="19" s="1"/>
  <c r="AI94" i="18"/>
  <c r="AI94" i="19" s="1"/>
  <c r="O94" i="18"/>
  <c r="O94" i="19" s="1"/>
  <c r="AM92" i="18"/>
  <c r="AM92" i="19" s="1"/>
  <c r="S92" i="18"/>
  <c r="S92" i="19" s="1"/>
  <c r="AK91" i="18"/>
  <c r="AK91" i="19" s="1"/>
  <c r="Q91" i="18"/>
  <c r="Q91" i="19" s="1"/>
  <c r="AI90" i="18"/>
  <c r="AI90" i="19" s="1"/>
  <c r="O90" i="18"/>
  <c r="O90" i="19" s="1"/>
  <c r="AM88" i="18"/>
  <c r="AM88" i="19" s="1"/>
  <c r="S88" i="18"/>
  <c r="S88" i="19" s="1"/>
  <c r="AK87" i="18"/>
  <c r="AK87" i="19" s="1"/>
  <c r="Q87" i="18"/>
  <c r="Q87" i="19" s="1"/>
  <c r="AI86" i="18"/>
  <c r="AI86" i="19" s="1"/>
  <c r="O86" i="18"/>
  <c r="O86" i="19" s="1"/>
  <c r="S84" i="18"/>
  <c r="S84" i="19" s="1"/>
  <c r="AM84" i="18"/>
  <c r="AM84" i="19" s="1"/>
  <c r="Q83" i="18"/>
  <c r="Q83" i="19" s="1"/>
  <c r="AK83" i="18"/>
  <c r="AK83" i="19" s="1"/>
  <c r="O82" i="18"/>
  <c r="O82" i="19" s="1"/>
  <c r="AI82" i="18"/>
  <c r="AI82" i="19" s="1"/>
  <c r="AM80" i="18"/>
  <c r="AM80" i="19" s="1"/>
  <c r="S80" i="18"/>
  <c r="S80" i="19" s="1"/>
  <c r="Q79" i="18"/>
  <c r="Q79" i="19" s="1"/>
  <c r="AK79" i="18"/>
  <c r="AK79" i="19" s="1"/>
  <c r="AI78" i="18"/>
  <c r="AI78" i="19" s="1"/>
  <c r="O78" i="18"/>
  <c r="O78" i="19" s="1"/>
  <c r="S76" i="18"/>
  <c r="S76" i="19" s="1"/>
  <c r="AM76" i="18"/>
  <c r="AM76" i="19" s="1"/>
  <c r="AK75" i="18"/>
  <c r="AK75" i="19" s="1"/>
  <c r="Q75" i="18"/>
  <c r="Q75" i="19" s="1"/>
  <c r="AI74" i="18"/>
  <c r="AI74" i="19" s="1"/>
  <c r="O74" i="18"/>
  <c r="O74" i="19" s="1"/>
  <c r="AM72" i="18"/>
  <c r="AM72" i="19" s="1"/>
  <c r="S72" i="18"/>
  <c r="S72" i="19" s="1"/>
  <c r="AK71" i="18"/>
  <c r="AK71" i="19" s="1"/>
  <c r="Q71" i="18"/>
  <c r="Q71" i="19" s="1"/>
  <c r="AI70" i="18"/>
  <c r="AI70" i="19" s="1"/>
  <c r="O70" i="18"/>
  <c r="O70" i="19" s="1"/>
  <c r="S68" i="18"/>
  <c r="S68" i="19" s="1"/>
  <c r="AM68" i="18"/>
  <c r="AM68" i="19" s="1"/>
  <c r="AK67" i="18"/>
  <c r="AK67" i="19" s="1"/>
  <c r="Q67" i="18"/>
  <c r="Q67" i="19" s="1"/>
  <c r="AI66" i="18"/>
  <c r="AI66" i="19" s="1"/>
  <c r="O66" i="18"/>
  <c r="O66" i="19" s="1"/>
  <c r="AM64" i="18"/>
  <c r="AM64" i="19" s="1"/>
  <c r="S64" i="18"/>
  <c r="S64" i="19" s="1"/>
  <c r="AK63" i="18"/>
  <c r="AK63" i="19" s="1"/>
  <c r="Q63" i="18"/>
  <c r="Q63" i="19" s="1"/>
  <c r="AI62" i="18"/>
  <c r="AI62" i="19" s="1"/>
  <c r="O62" i="18"/>
  <c r="O62" i="19" s="1"/>
  <c r="S60" i="18"/>
  <c r="S60" i="19" s="1"/>
  <c r="AM60" i="18"/>
  <c r="AM60" i="19" s="1"/>
  <c r="AK59" i="18"/>
  <c r="AK59" i="19" s="1"/>
  <c r="Q59" i="18"/>
  <c r="Q59" i="19" s="1"/>
  <c r="AI58" i="18"/>
  <c r="AI58" i="19" s="1"/>
  <c r="O58" i="18"/>
  <c r="O58" i="19" s="1"/>
  <c r="AM56" i="18"/>
  <c r="AM56" i="19" s="1"/>
  <c r="S56" i="18"/>
  <c r="S56" i="19" s="1"/>
  <c r="AK55" i="18"/>
  <c r="AK55" i="19" s="1"/>
  <c r="Q55" i="18"/>
  <c r="Q55" i="19" s="1"/>
  <c r="AI54" i="18"/>
  <c r="AI54" i="19" s="1"/>
  <c r="O54" i="18"/>
  <c r="O54" i="19" s="1"/>
  <c r="S52" i="18"/>
  <c r="S52" i="19" s="1"/>
  <c r="AM52" i="18"/>
  <c r="AM52" i="19" s="1"/>
  <c r="AK51" i="18"/>
  <c r="AK51" i="19" s="1"/>
  <c r="Q51" i="18"/>
  <c r="Q51" i="19" s="1"/>
  <c r="O50" i="18"/>
  <c r="O50" i="19" s="1"/>
  <c r="AI50" i="18"/>
  <c r="AI50" i="19" s="1"/>
  <c r="AM48" i="18"/>
  <c r="AM48" i="19" s="1"/>
  <c r="S48" i="18"/>
  <c r="S48" i="19" s="1"/>
  <c r="Q47" i="18"/>
  <c r="Q47" i="19" s="1"/>
  <c r="AK47" i="18"/>
  <c r="AK47" i="19" s="1"/>
  <c r="AI46" i="18"/>
  <c r="AI46" i="19" s="1"/>
  <c r="O46" i="18"/>
  <c r="O46" i="19" s="1"/>
  <c r="S44" i="18"/>
  <c r="S44" i="19" s="1"/>
  <c r="AM44" i="18"/>
  <c r="AM44" i="19" s="1"/>
  <c r="AK43" i="18"/>
  <c r="AK43" i="19" s="1"/>
  <c r="Q43" i="18"/>
  <c r="Q43" i="19" s="1"/>
  <c r="O42" i="18"/>
  <c r="O42" i="19" s="1"/>
  <c r="AI42" i="18"/>
  <c r="AI42" i="19" s="1"/>
  <c r="AM40" i="18"/>
  <c r="AM40" i="19" s="1"/>
  <c r="S40" i="18"/>
  <c r="S40" i="19" s="1"/>
  <c r="AK39" i="18"/>
  <c r="AK39" i="19" s="1"/>
  <c r="Q39" i="18"/>
  <c r="Q39" i="19" s="1"/>
  <c r="O38" i="18"/>
  <c r="O38" i="19" s="1"/>
  <c r="AI38" i="18"/>
  <c r="AI38" i="19" s="1"/>
  <c r="S36" i="18"/>
  <c r="S36" i="19" s="1"/>
  <c r="AM36" i="18"/>
  <c r="AM36" i="19" s="1"/>
  <c r="Q35" i="18"/>
  <c r="Q35" i="19" s="1"/>
  <c r="AK35" i="18"/>
  <c r="AK35" i="19" s="1"/>
  <c r="O34" i="18"/>
  <c r="O34" i="19" s="1"/>
  <c r="AI34" i="18"/>
  <c r="AI34" i="19" s="1"/>
  <c r="AM32" i="18"/>
  <c r="AM32" i="19" s="1"/>
  <c r="S32" i="18"/>
  <c r="S32" i="19" s="1"/>
  <c r="AK31" i="18"/>
  <c r="AK31" i="19" s="1"/>
  <c r="Q31" i="18"/>
  <c r="Q31" i="19" s="1"/>
  <c r="AI30" i="18"/>
  <c r="AI30" i="19" s="1"/>
  <c r="O30" i="18"/>
  <c r="O30" i="19" s="1"/>
  <c r="AM28" i="18"/>
  <c r="AM28" i="19" s="1"/>
  <c r="S28" i="18"/>
  <c r="S28" i="19" s="1"/>
  <c r="AK27" i="18"/>
  <c r="AK27" i="19" s="1"/>
  <c r="Q27" i="18"/>
  <c r="Q27" i="19" s="1"/>
  <c r="O26" i="18"/>
  <c r="O26" i="19" s="1"/>
  <c r="AI26" i="18"/>
  <c r="AI26" i="19" s="1"/>
  <c r="AM24" i="18"/>
  <c r="AM24" i="19" s="1"/>
  <c r="S24" i="18"/>
  <c r="S24" i="19" s="1"/>
  <c r="AK23" i="18"/>
  <c r="AK23" i="19" s="1"/>
  <c r="Q23" i="18"/>
  <c r="Q23" i="19" s="1"/>
  <c r="AI22" i="18"/>
  <c r="AI22" i="19" s="1"/>
  <c r="O22" i="18"/>
  <c r="O22" i="19" s="1"/>
  <c r="AM20" i="18"/>
  <c r="AM20" i="19" s="1"/>
  <c r="S20" i="18"/>
  <c r="S20" i="19" s="1"/>
  <c r="Q19" i="18"/>
  <c r="Q19" i="19" s="1"/>
  <c r="AK19" i="18"/>
  <c r="AK19" i="19" s="1"/>
  <c r="AI18" i="18"/>
  <c r="AI18" i="19" s="1"/>
  <c r="O18" i="18"/>
  <c r="O18" i="19" s="1"/>
  <c r="AM16" i="18"/>
  <c r="AM16" i="19" s="1"/>
  <c r="S16" i="18"/>
  <c r="S16" i="19" s="1"/>
  <c r="Q15" i="18"/>
  <c r="Q15" i="19" s="1"/>
  <c r="AK15" i="18"/>
  <c r="AK15" i="19" s="1"/>
  <c r="O14" i="18"/>
  <c r="O14" i="19" s="1"/>
  <c r="AI14" i="18"/>
  <c r="AI14" i="19" s="1"/>
  <c r="S12" i="18"/>
  <c r="S12" i="19" s="1"/>
  <c r="AM12" i="18"/>
  <c r="AM12" i="19" s="1"/>
  <c r="AK11" i="18"/>
  <c r="AK11" i="19" s="1"/>
  <c r="Q11" i="18"/>
  <c r="Q11" i="19" s="1"/>
  <c r="AI10" i="18"/>
  <c r="AI10" i="19" s="1"/>
  <c r="O10" i="18"/>
  <c r="O10" i="19" s="1"/>
  <c r="AM8" i="18"/>
  <c r="AM8" i="19" s="1"/>
  <c r="S8" i="18"/>
  <c r="S8" i="19" s="1"/>
  <c r="Q7" i="18"/>
  <c r="Q7" i="19" s="1"/>
  <c r="AK7" i="18"/>
  <c r="AK7" i="19" s="1"/>
  <c r="O6" i="18"/>
  <c r="O6" i="19" s="1"/>
  <c r="AI6" i="18"/>
  <c r="AI6" i="19" s="1"/>
  <c r="O18" i="21" l="1"/>
  <c r="O18" i="20"/>
  <c r="O18" i="22" s="1"/>
  <c r="Q39" i="20"/>
  <c r="Q39" i="21"/>
  <c r="O66" i="20"/>
  <c r="O66" i="21"/>
  <c r="S92" i="20"/>
  <c r="S92" i="21"/>
  <c r="AK119" i="20"/>
  <c r="AK119" i="21"/>
  <c r="AG12" i="20"/>
  <c r="AO12" i="22" s="1"/>
  <c r="M12" i="28" s="1"/>
  <c r="O12" i="23" s="1"/>
  <c r="AG12" i="21"/>
  <c r="AC34" i="20"/>
  <c r="AC34" i="21"/>
  <c r="AG60" i="21"/>
  <c r="AG60" i="20"/>
  <c r="AO60" i="22" s="1"/>
  <c r="M60" i="28" s="1"/>
  <c r="O60" i="23" s="1"/>
  <c r="I82" i="21"/>
  <c r="I82" i="20"/>
  <c r="I82" i="22" s="1"/>
  <c r="AE103" i="21"/>
  <c r="AE103" i="20"/>
  <c r="I130" i="21"/>
  <c r="I130" i="20"/>
  <c r="I130" i="22" s="1"/>
  <c r="X11" i="18"/>
  <c r="X11" i="19" s="1"/>
  <c r="D11" i="18"/>
  <c r="D11" i="19" s="1"/>
  <c r="Z24" i="18"/>
  <c r="Z24" i="19" s="1"/>
  <c r="F24" i="18"/>
  <c r="F24" i="19" s="1"/>
  <c r="F52" i="18"/>
  <c r="F52" i="19" s="1"/>
  <c r="Z52" i="18"/>
  <c r="Z52" i="19" s="1"/>
  <c r="B66" i="18"/>
  <c r="B66" i="19" s="1"/>
  <c r="V66" i="18"/>
  <c r="V66" i="19" s="1"/>
  <c r="B70" i="18"/>
  <c r="B70" i="19" s="1"/>
  <c r="V70" i="18"/>
  <c r="V70" i="19" s="1"/>
  <c r="F84" i="18"/>
  <c r="F84" i="19" s="1"/>
  <c r="Z84" i="18"/>
  <c r="Z84" i="19" s="1"/>
  <c r="B94" i="18"/>
  <c r="B94" i="19" s="1"/>
  <c r="V94" i="18"/>
  <c r="V94" i="19" s="1"/>
  <c r="D99" i="18"/>
  <c r="D99" i="19" s="1"/>
  <c r="X99" i="18"/>
  <c r="X99" i="19" s="1"/>
  <c r="X131" i="18"/>
  <c r="X131" i="19" s="1"/>
  <c r="D131" i="18"/>
  <c r="D131" i="19" s="1"/>
  <c r="G105" i="18"/>
  <c r="G105" i="19" s="1"/>
  <c r="AA105" i="18"/>
  <c r="AA105" i="19" s="1"/>
  <c r="P6" i="20"/>
  <c r="P6" i="21"/>
  <c r="AL11" i="20"/>
  <c r="AL11" i="21"/>
  <c r="P22" i="21"/>
  <c r="P22" i="20"/>
  <c r="P22" i="22" s="1"/>
  <c r="AL27" i="21"/>
  <c r="AL27" i="20"/>
  <c r="AT27" i="22" s="1"/>
  <c r="R27" i="28" s="1"/>
  <c r="T27" i="23" s="1"/>
  <c r="R43" i="21"/>
  <c r="R43" i="20"/>
  <c r="P54" i="20"/>
  <c r="P54" i="21"/>
  <c r="R59" i="20"/>
  <c r="R59" i="21"/>
  <c r="P70" i="20"/>
  <c r="P70" i="21"/>
  <c r="R75" i="20"/>
  <c r="R75" i="22" s="1"/>
  <c r="R75" i="21"/>
  <c r="P86" i="21"/>
  <c r="P86" i="20"/>
  <c r="P86" i="22" s="1"/>
  <c r="AL91" i="21"/>
  <c r="AL91" i="20"/>
  <c r="AT91" i="22" s="1"/>
  <c r="R91" i="28" s="1"/>
  <c r="T91" i="23" s="1"/>
  <c r="AJ102" i="20"/>
  <c r="AJ102" i="21"/>
  <c r="R107" i="20"/>
  <c r="R107" i="22" s="1"/>
  <c r="R107" i="21"/>
  <c r="P118" i="21"/>
  <c r="P118" i="20"/>
  <c r="P118" i="22" s="1"/>
  <c r="AL123" i="20"/>
  <c r="AL123" i="21"/>
  <c r="J6" i="20"/>
  <c r="J6" i="21"/>
  <c r="AF11" i="21"/>
  <c r="AF11" i="20"/>
  <c r="J22" i="21"/>
  <c r="J22" i="20"/>
  <c r="J22" i="22" s="1"/>
  <c r="AF27" i="21"/>
  <c r="AF27" i="20"/>
  <c r="AN27" i="22" s="1"/>
  <c r="L27" i="28" s="1"/>
  <c r="N27" i="23" s="1"/>
  <c r="J38" i="21"/>
  <c r="J38" i="20"/>
  <c r="J38" i="22" s="1"/>
  <c r="L43" i="21"/>
  <c r="L43" i="20"/>
  <c r="AD54" i="21"/>
  <c r="AD54" i="20"/>
  <c r="AL54" i="22" s="1"/>
  <c r="J54" i="28" s="1"/>
  <c r="L54" i="23" s="1"/>
  <c r="L59" i="21"/>
  <c r="L59" i="20"/>
  <c r="L59" i="22" s="1"/>
  <c r="AD70" i="20"/>
  <c r="AD70" i="21"/>
  <c r="L75" i="21"/>
  <c r="L75" i="20"/>
  <c r="J86" i="21"/>
  <c r="J86" i="20"/>
  <c r="J86" i="22" s="1"/>
  <c r="AF91" i="20"/>
  <c r="AF91" i="21"/>
  <c r="J102" i="20"/>
  <c r="J102" i="21"/>
  <c r="AF107" i="21"/>
  <c r="AF107" i="20"/>
  <c r="AD118" i="21"/>
  <c r="AD118" i="20"/>
  <c r="AL118" i="22" s="1"/>
  <c r="J118" i="28" s="1"/>
  <c r="L118" i="23" s="1"/>
  <c r="L123" i="20"/>
  <c r="L123" i="21"/>
  <c r="Y7" i="18"/>
  <c r="Y7" i="19" s="1"/>
  <c r="E7" i="18"/>
  <c r="E7" i="19" s="1"/>
  <c r="C18" i="18"/>
  <c r="C18" i="19" s="1"/>
  <c r="W18" i="18"/>
  <c r="W18" i="19" s="1"/>
  <c r="E39" i="18"/>
  <c r="E39" i="19" s="1"/>
  <c r="Y39" i="18"/>
  <c r="Y39" i="19" s="1"/>
  <c r="W50" i="18"/>
  <c r="W50" i="19" s="1"/>
  <c r="C50" i="18"/>
  <c r="C50" i="19" s="1"/>
  <c r="Y71" i="18"/>
  <c r="Y71" i="19" s="1"/>
  <c r="E71" i="18"/>
  <c r="E71" i="19" s="1"/>
  <c r="AA92" i="18"/>
  <c r="AA92" i="19" s="1"/>
  <c r="G92" i="18"/>
  <c r="G92" i="19" s="1"/>
  <c r="Y103" i="18"/>
  <c r="Y103" i="19" s="1"/>
  <c r="E103" i="18"/>
  <c r="E103" i="19" s="1"/>
  <c r="Y119" i="18"/>
  <c r="Y119" i="19" s="1"/>
  <c r="E119" i="18"/>
  <c r="E119" i="19" s="1"/>
  <c r="AA124" i="18"/>
  <c r="AA124" i="19" s="1"/>
  <c r="G124" i="18"/>
  <c r="G124" i="19" s="1"/>
  <c r="O5" i="21"/>
  <c r="O5" i="20"/>
  <c r="AK10" i="21"/>
  <c r="AK10" i="20"/>
  <c r="AS10" i="22" s="1"/>
  <c r="Q10" i="28" s="1"/>
  <c r="S10" i="23" s="1"/>
  <c r="AM15" i="21"/>
  <c r="AM15" i="20"/>
  <c r="AU15" i="22" s="1"/>
  <c r="S15" i="28" s="1"/>
  <c r="U15" i="23" s="1"/>
  <c r="AI21" i="21"/>
  <c r="AI21" i="20"/>
  <c r="AQ21" i="22" s="1"/>
  <c r="O21" i="28" s="1"/>
  <c r="Q21" i="23" s="1"/>
  <c r="Q26" i="21"/>
  <c r="Q26" i="20"/>
  <c r="S31" i="20"/>
  <c r="S31" i="21"/>
  <c r="O37" i="20"/>
  <c r="O37" i="21"/>
  <c r="Q42" i="20"/>
  <c r="Q42" i="21"/>
  <c r="AM47" i="21"/>
  <c r="AM47" i="20"/>
  <c r="AI53" i="21"/>
  <c r="AI53" i="20"/>
  <c r="AQ53" i="22" s="1"/>
  <c r="O53" i="28" s="1"/>
  <c r="Q53" i="23" s="1"/>
  <c r="Q58" i="21"/>
  <c r="Q58" i="20"/>
  <c r="Q58" i="22" s="1"/>
  <c r="S63" i="20"/>
  <c r="S63" i="21"/>
  <c r="O69" i="21"/>
  <c r="O69" i="20"/>
  <c r="Q74" i="20"/>
  <c r="Q74" i="21"/>
  <c r="S79" i="21"/>
  <c r="S79" i="20"/>
  <c r="S79" i="22" s="1"/>
  <c r="AI85" i="21"/>
  <c r="AI85" i="20"/>
  <c r="AQ85" i="22" s="1"/>
  <c r="O85" i="28" s="1"/>
  <c r="Q85" i="23" s="1"/>
  <c r="Q90" i="21"/>
  <c r="Q90" i="20"/>
  <c r="S95" i="21"/>
  <c r="S95" i="20"/>
  <c r="S95" i="22" s="1"/>
  <c r="O101" i="21"/>
  <c r="O101" i="20"/>
  <c r="O101" i="22" s="1"/>
  <c r="AK106" i="20"/>
  <c r="AK106" i="21"/>
  <c r="S111" i="21"/>
  <c r="S111" i="20"/>
  <c r="O117" i="21"/>
  <c r="O117" i="20"/>
  <c r="O117" i="22" s="1"/>
  <c r="Q122" i="20"/>
  <c r="Q122" i="21"/>
  <c r="S127" i="21"/>
  <c r="S127" i="20"/>
  <c r="S127" i="22" s="1"/>
  <c r="AC5" i="21"/>
  <c r="AC5" i="20"/>
  <c r="K10" i="21"/>
  <c r="K10" i="20"/>
  <c r="K10" i="22" s="1"/>
  <c r="AG15" i="20"/>
  <c r="AG15" i="21"/>
  <c r="AC21" i="20"/>
  <c r="AC21" i="21"/>
  <c r="K26" i="21"/>
  <c r="K26" i="20"/>
  <c r="AG31" i="20"/>
  <c r="AG31" i="21"/>
  <c r="AC37" i="20"/>
  <c r="AC37" i="21"/>
  <c r="K42" i="20"/>
  <c r="K42" i="21"/>
  <c r="M47" i="21"/>
  <c r="M47" i="20"/>
  <c r="AC53" i="20"/>
  <c r="AC53" i="21"/>
  <c r="K58" i="21"/>
  <c r="K58" i="20"/>
  <c r="K58" i="22" s="1"/>
  <c r="M63" i="20"/>
  <c r="M63" i="21"/>
  <c r="AC69" i="21"/>
  <c r="AC69" i="20"/>
  <c r="K74" i="20"/>
  <c r="K74" i="21"/>
  <c r="M79" i="21"/>
  <c r="M79" i="20"/>
  <c r="M79" i="22" s="1"/>
  <c r="AC85" i="20"/>
  <c r="AC85" i="21"/>
  <c r="K90" i="21"/>
  <c r="K90" i="20"/>
  <c r="M95" i="20"/>
  <c r="M95" i="21"/>
  <c r="AC101" i="20"/>
  <c r="AC101" i="21"/>
  <c r="K106" i="20"/>
  <c r="K106" i="21"/>
  <c r="M111" i="21"/>
  <c r="M111" i="20"/>
  <c r="I117" i="20"/>
  <c r="I117" i="21"/>
  <c r="K122" i="20"/>
  <c r="K122" i="21"/>
  <c r="AG127" i="20"/>
  <c r="AG127" i="21"/>
  <c r="B9" i="18"/>
  <c r="B9" i="19" s="1"/>
  <c r="V9" i="18"/>
  <c r="V9" i="19" s="1"/>
  <c r="X14" i="18"/>
  <c r="X14" i="19" s="1"/>
  <c r="D14" i="18"/>
  <c r="D14" i="19" s="1"/>
  <c r="X18" i="18"/>
  <c r="X18" i="19" s="1"/>
  <c r="D18" i="18"/>
  <c r="D18" i="19" s="1"/>
  <c r="F23" i="18"/>
  <c r="F23" i="19" s="1"/>
  <c r="Z23" i="18"/>
  <c r="Z23" i="19" s="1"/>
  <c r="V33" i="18"/>
  <c r="V33" i="19" s="1"/>
  <c r="B33" i="18"/>
  <c r="B33" i="19" s="1"/>
  <c r="V37" i="18"/>
  <c r="V37" i="19" s="1"/>
  <c r="B37" i="18"/>
  <c r="B37" i="19" s="1"/>
  <c r="Z51" i="18"/>
  <c r="Z51" i="19" s="1"/>
  <c r="F51" i="18"/>
  <c r="F51" i="19" s="1"/>
  <c r="Z55" i="18"/>
  <c r="Z55" i="19" s="1"/>
  <c r="F55" i="18"/>
  <c r="F55" i="19" s="1"/>
  <c r="V65" i="18"/>
  <c r="V65" i="19" s="1"/>
  <c r="B65" i="18"/>
  <c r="B65" i="19" s="1"/>
  <c r="B69" i="18"/>
  <c r="B69" i="19" s="1"/>
  <c r="V69" i="18"/>
  <c r="V69" i="19" s="1"/>
  <c r="X74" i="18"/>
  <c r="X74" i="19" s="1"/>
  <c r="D74" i="18"/>
  <c r="D74" i="19" s="1"/>
  <c r="D78" i="18"/>
  <c r="D78" i="19" s="1"/>
  <c r="X78" i="18"/>
  <c r="X78" i="19" s="1"/>
  <c r="F87" i="18"/>
  <c r="F87" i="19" s="1"/>
  <c r="Z87" i="18"/>
  <c r="Z87" i="19" s="1"/>
  <c r="V97" i="18"/>
  <c r="V97" i="19" s="1"/>
  <c r="B97" i="18"/>
  <c r="B97" i="19" s="1"/>
  <c r="V101" i="18"/>
  <c r="V101" i="19" s="1"/>
  <c r="B101" i="18"/>
  <c r="B101" i="19" s="1"/>
  <c r="V129" i="18"/>
  <c r="V129" i="19" s="1"/>
  <c r="B129" i="18"/>
  <c r="B129" i="19" s="1"/>
  <c r="W71" i="18"/>
  <c r="W71" i="19" s="1"/>
  <c r="C71" i="18"/>
  <c r="C71" i="19" s="1"/>
  <c r="AJ13" i="20"/>
  <c r="AJ13" i="21"/>
  <c r="R18" i="21"/>
  <c r="R18" i="20"/>
  <c r="R18" i="22" s="1"/>
  <c r="AJ29" i="21"/>
  <c r="AJ29" i="20"/>
  <c r="AR29" i="22" s="1"/>
  <c r="P29" i="28" s="1"/>
  <c r="R29" i="23" s="1"/>
  <c r="AL34" i="20"/>
  <c r="AT34" i="22" s="1"/>
  <c r="R34" i="28" s="1"/>
  <c r="T34" i="23" s="1"/>
  <c r="AL34" i="21"/>
  <c r="P45" i="21"/>
  <c r="P45" i="20"/>
  <c r="P45" i="22" s="1"/>
  <c r="R50" i="21"/>
  <c r="R50" i="20"/>
  <c r="R50" i="22" s="1"/>
  <c r="AJ61" i="20"/>
  <c r="AJ61" i="21"/>
  <c r="AL66" i="20"/>
  <c r="AT66" i="22" s="1"/>
  <c r="R66" i="28" s="1"/>
  <c r="T66" i="23" s="1"/>
  <c r="AL66" i="21"/>
  <c r="AJ77" i="21"/>
  <c r="AJ77" i="20"/>
  <c r="AR77" i="22" s="1"/>
  <c r="P77" i="28" s="1"/>
  <c r="R77" i="23" s="1"/>
  <c r="AL82" i="21"/>
  <c r="AL82" i="20"/>
  <c r="AT82" i="22" s="1"/>
  <c r="R82" i="28" s="1"/>
  <c r="T82" i="23" s="1"/>
  <c r="P93" i="20"/>
  <c r="P93" i="21"/>
  <c r="R98" i="20"/>
  <c r="R98" i="22" s="1"/>
  <c r="R98" i="21"/>
  <c r="AJ109" i="21"/>
  <c r="AJ109" i="20"/>
  <c r="AR109" i="22" s="1"/>
  <c r="P109" i="28" s="1"/>
  <c r="R109" i="23" s="1"/>
  <c r="AL114" i="20"/>
  <c r="AL114" i="21"/>
  <c r="AJ125" i="21"/>
  <c r="AJ125" i="20"/>
  <c r="AR125" i="22" s="1"/>
  <c r="P125" i="28" s="1"/>
  <c r="R125" i="23" s="1"/>
  <c r="AL130" i="20"/>
  <c r="AT130" i="22" s="1"/>
  <c r="R130" i="28" s="1"/>
  <c r="T130" i="23" s="1"/>
  <c r="AL130" i="21"/>
  <c r="AD13" i="21"/>
  <c r="AD13" i="20"/>
  <c r="AL13" i="22" s="1"/>
  <c r="J13" i="28" s="1"/>
  <c r="L13" i="23" s="1"/>
  <c r="L18" i="20"/>
  <c r="L18" i="21"/>
  <c r="J29" i="21"/>
  <c r="J29" i="20"/>
  <c r="J29" i="22" s="1"/>
  <c r="AF34" i="21"/>
  <c r="AF34" i="20"/>
  <c r="J45" i="21"/>
  <c r="J45" i="20"/>
  <c r="J45" i="22" s="1"/>
  <c r="L50" i="21"/>
  <c r="L50" i="20"/>
  <c r="L50" i="22" s="1"/>
  <c r="J61" i="21"/>
  <c r="J61" i="20"/>
  <c r="J61" i="22" s="1"/>
  <c r="AF66" i="20"/>
  <c r="AN66" i="22" s="1"/>
  <c r="L66" i="28" s="1"/>
  <c r="N66" i="23" s="1"/>
  <c r="AF66" i="21"/>
  <c r="J77" i="20"/>
  <c r="J77" i="21"/>
  <c r="L82" i="21"/>
  <c r="L82" i="20"/>
  <c r="L82" i="22" s="1"/>
  <c r="AD93" i="21"/>
  <c r="AD93" i="20"/>
  <c r="AL93" i="22" s="1"/>
  <c r="J93" i="28" s="1"/>
  <c r="L93" i="23" s="1"/>
  <c r="L98" i="21"/>
  <c r="L98" i="20"/>
  <c r="AD109" i="20"/>
  <c r="AD109" i="21"/>
  <c r="AF114" i="21"/>
  <c r="AF114" i="20"/>
  <c r="AN114" i="22" s="1"/>
  <c r="L114" i="28" s="1"/>
  <c r="N114" i="23" s="1"/>
  <c r="AD125" i="21"/>
  <c r="AD125" i="20"/>
  <c r="AL125" i="22" s="1"/>
  <c r="J125" i="28" s="1"/>
  <c r="L125" i="23" s="1"/>
  <c r="L130" i="20"/>
  <c r="L130" i="22" s="1"/>
  <c r="L130" i="21"/>
  <c r="AA7" i="18"/>
  <c r="AA7" i="19" s="1"/>
  <c r="G7" i="18"/>
  <c r="G7" i="19" s="1"/>
  <c r="E18" i="18"/>
  <c r="E18" i="19" s="1"/>
  <c r="Y18" i="18"/>
  <c r="Y18" i="19" s="1"/>
  <c r="G23" i="18"/>
  <c r="G23" i="19" s="1"/>
  <c r="AA23" i="18"/>
  <c r="AA23" i="19" s="1"/>
  <c r="W29" i="18"/>
  <c r="W29" i="19" s="1"/>
  <c r="C29" i="18"/>
  <c r="C29" i="19" s="1"/>
  <c r="Y34" i="18"/>
  <c r="Y34" i="19" s="1"/>
  <c r="E34" i="18"/>
  <c r="E34" i="19" s="1"/>
  <c r="AA39" i="18"/>
  <c r="AA39" i="19" s="1"/>
  <c r="G39" i="18"/>
  <c r="G39" i="19" s="1"/>
  <c r="C45" i="18"/>
  <c r="C45" i="19" s="1"/>
  <c r="W45" i="18"/>
  <c r="W45" i="19" s="1"/>
  <c r="Y50" i="18"/>
  <c r="Y50" i="19" s="1"/>
  <c r="E50" i="18"/>
  <c r="E50" i="19" s="1"/>
  <c r="C61" i="18"/>
  <c r="C61" i="19" s="1"/>
  <c r="W61" i="18"/>
  <c r="W61" i="19" s="1"/>
  <c r="E66" i="18"/>
  <c r="E66" i="19" s="1"/>
  <c r="Y66" i="18"/>
  <c r="Y66" i="19" s="1"/>
  <c r="G71" i="18"/>
  <c r="G71" i="19" s="1"/>
  <c r="AA71" i="18"/>
  <c r="AA71" i="19" s="1"/>
  <c r="Y82" i="18"/>
  <c r="Y82" i="19" s="1"/>
  <c r="E82" i="18"/>
  <c r="E82" i="19" s="1"/>
  <c r="Y98" i="18"/>
  <c r="Y98" i="19" s="1"/>
  <c r="E98" i="18"/>
  <c r="E98" i="19" s="1"/>
  <c r="G103" i="18"/>
  <c r="G103" i="19" s="1"/>
  <c r="AA103" i="18"/>
  <c r="AA103" i="19" s="1"/>
  <c r="C109" i="18"/>
  <c r="C109" i="19" s="1"/>
  <c r="W109" i="18"/>
  <c r="W109" i="19" s="1"/>
  <c r="E114" i="18"/>
  <c r="E114" i="19" s="1"/>
  <c r="Y114" i="18"/>
  <c r="Y114" i="19" s="1"/>
  <c r="AA119" i="18"/>
  <c r="AA119" i="19" s="1"/>
  <c r="G119" i="18"/>
  <c r="G119" i="19" s="1"/>
  <c r="C125" i="18"/>
  <c r="C125" i="19" s="1"/>
  <c r="W125" i="18"/>
  <c r="W125" i="19" s="1"/>
  <c r="Y130" i="18"/>
  <c r="Y130" i="19" s="1"/>
  <c r="E130" i="18"/>
  <c r="E130" i="19" s="1"/>
  <c r="G81" i="18"/>
  <c r="G81" i="19" s="1"/>
  <c r="AA81" i="18"/>
  <c r="AA81" i="19" s="1"/>
  <c r="C123" i="18"/>
  <c r="C123" i="19" s="1"/>
  <c r="W123" i="18"/>
  <c r="W123" i="19" s="1"/>
  <c r="Q9" i="21"/>
  <c r="Q9" i="20"/>
  <c r="Q9" i="22" s="1"/>
  <c r="S14" i="20"/>
  <c r="S14" i="21"/>
  <c r="O20" i="20"/>
  <c r="O20" i="22" s="1"/>
  <c r="O20" i="21"/>
  <c r="Q25" i="21"/>
  <c r="Q25" i="20"/>
  <c r="Q25" i="22" s="1"/>
  <c r="S30" i="21"/>
  <c r="S30" i="20"/>
  <c r="S30" i="22" s="1"/>
  <c r="O36" i="20"/>
  <c r="O36" i="21"/>
  <c r="Q41" i="21"/>
  <c r="Q41" i="20"/>
  <c r="S46" i="20"/>
  <c r="S46" i="21"/>
  <c r="O52" i="21"/>
  <c r="O52" i="20"/>
  <c r="O52" i="22" s="1"/>
  <c r="Q57" i="20"/>
  <c r="Q57" i="21"/>
  <c r="S62" i="20"/>
  <c r="S62" i="22" s="1"/>
  <c r="S62" i="21"/>
  <c r="O68" i="20"/>
  <c r="O68" i="21"/>
  <c r="Q73" i="20"/>
  <c r="Q73" i="21"/>
  <c r="S78" i="20"/>
  <c r="S78" i="21"/>
  <c r="O84" i="21"/>
  <c r="O84" i="20"/>
  <c r="Q89" i="21"/>
  <c r="Q89" i="20"/>
  <c r="Q89" i="22" s="1"/>
  <c r="AM94" i="21"/>
  <c r="AM94" i="20"/>
  <c r="AU94" i="22" s="1"/>
  <c r="S94" i="28" s="1"/>
  <c r="U94" i="23" s="1"/>
  <c r="AI100" i="20"/>
  <c r="AI100" i="21"/>
  <c r="Q105" i="21"/>
  <c r="Q105" i="20"/>
  <c r="S110" i="21"/>
  <c r="S110" i="20"/>
  <c r="S110" i="22" s="1"/>
  <c r="AI116" i="21"/>
  <c r="AI116" i="20"/>
  <c r="AQ116" i="22" s="1"/>
  <c r="O116" i="28" s="1"/>
  <c r="Q116" i="23" s="1"/>
  <c r="AK121" i="20"/>
  <c r="AK121" i="21"/>
  <c r="S126" i="21"/>
  <c r="S126" i="20"/>
  <c r="AJ4" i="21"/>
  <c r="AJ4" i="20"/>
  <c r="AR4" i="22" s="1"/>
  <c r="P4" i="28" s="1"/>
  <c r="R4" i="23" s="1"/>
  <c r="AE9" i="21"/>
  <c r="AE9" i="20"/>
  <c r="AM9" i="22" s="1"/>
  <c r="K9" i="28" s="1"/>
  <c r="M9" i="23" s="1"/>
  <c r="AG14" i="21"/>
  <c r="AG14" i="20"/>
  <c r="AO14" i="22" s="1"/>
  <c r="M14" i="28" s="1"/>
  <c r="O14" i="23" s="1"/>
  <c r="I20" i="21"/>
  <c r="I20" i="20"/>
  <c r="K25" i="20"/>
  <c r="K25" i="21"/>
  <c r="AG30" i="20"/>
  <c r="AG30" i="21"/>
  <c r="I36" i="20"/>
  <c r="I36" i="21"/>
  <c r="K41" i="20"/>
  <c r="K41" i="22" s="1"/>
  <c r="K41" i="21"/>
  <c r="M46" i="21"/>
  <c r="M46" i="20"/>
  <c r="M46" i="22" s="1"/>
  <c r="I52" i="21"/>
  <c r="I52" i="20"/>
  <c r="I52" i="22" s="1"/>
  <c r="K57" i="21"/>
  <c r="K57" i="20"/>
  <c r="K57" i="22" s="1"/>
  <c r="M62" i="21"/>
  <c r="M62" i="20"/>
  <c r="I68" i="21"/>
  <c r="I68" i="20"/>
  <c r="I68" i="22" s="1"/>
  <c r="K73" i="21"/>
  <c r="K73" i="20"/>
  <c r="K73" i="22" s="1"/>
  <c r="AG78" i="20"/>
  <c r="AG78" i="21"/>
  <c r="I84" i="21"/>
  <c r="I84" i="20"/>
  <c r="AE89" i="21"/>
  <c r="AE89" i="20"/>
  <c r="AM89" i="22" s="1"/>
  <c r="K89" i="28" s="1"/>
  <c r="M89" i="23" s="1"/>
  <c r="M94" i="21"/>
  <c r="M94" i="20"/>
  <c r="M94" i="22" s="1"/>
  <c r="I100" i="21"/>
  <c r="I100" i="20"/>
  <c r="I100" i="22" s="1"/>
  <c r="K105" i="21"/>
  <c r="K105" i="20"/>
  <c r="M110" i="21"/>
  <c r="M110" i="20"/>
  <c r="M110" i="22" s="1"/>
  <c r="I116" i="20"/>
  <c r="I116" i="21"/>
  <c r="AE121" i="21"/>
  <c r="AE121" i="20"/>
  <c r="AM121" i="22" s="1"/>
  <c r="K121" i="28" s="1"/>
  <c r="M121" i="23" s="1"/>
  <c r="AG126" i="20"/>
  <c r="AO126" i="22" s="1"/>
  <c r="M126" i="28" s="1"/>
  <c r="O126" i="23" s="1"/>
  <c r="AG126" i="21"/>
  <c r="AD4" i="21"/>
  <c r="AD4" i="20"/>
  <c r="AL4" i="22" s="1"/>
  <c r="J4" i="28" s="1"/>
  <c r="L4" i="23" s="1"/>
  <c r="V8" i="18"/>
  <c r="V8" i="19" s="1"/>
  <c r="B8" i="18"/>
  <c r="B8" i="19" s="1"/>
  <c r="X13" i="18"/>
  <c r="X13" i="19" s="1"/>
  <c r="D13" i="18"/>
  <c r="D13" i="19" s="1"/>
  <c r="X17" i="18"/>
  <c r="X17" i="19" s="1"/>
  <c r="D17" i="18"/>
  <c r="D17" i="19" s="1"/>
  <c r="Z22" i="18"/>
  <c r="Z22" i="19" s="1"/>
  <c r="F22" i="18"/>
  <c r="F22" i="19" s="1"/>
  <c r="I35" i="5"/>
  <c r="B40" i="18"/>
  <c r="B40" i="19" s="1"/>
  <c r="V40" i="18"/>
  <c r="V40" i="19" s="1"/>
  <c r="D45" i="18"/>
  <c r="D45" i="19" s="1"/>
  <c r="X45" i="18"/>
  <c r="X45" i="19" s="1"/>
  <c r="D49" i="18"/>
  <c r="D49" i="19" s="1"/>
  <c r="X49" i="18"/>
  <c r="X49" i="19" s="1"/>
  <c r="Z54" i="18"/>
  <c r="Z54" i="19" s="1"/>
  <c r="F54" i="18"/>
  <c r="F54" i="19" s="1"/>
  <c r="I67" i="5"/>
  <c r="I71" i="5"/>
  <c r="B100" i="18"/>
  <c r="B100" i="19" s="1"/>
  <c r="V100" i="18"/>
  <c r="V100" i="19" s="1"/>
  <c r="I103" i="5"/>
  <c r="B128" i="18"/>
  <c r="B128" i="19" s="1"/>
  <c r="V128" i="18"/>
  <c r="V128" i="19" s="1"/>
  <c r="G29" i="18"/>
  <c r="G29" i="19" s="1"/>
  <c r="AA29" i="18"/>
  <c r="AA29" i="19" s="1"/>
  <c r="AL5" i="20"/>
  <c r="AL5" i="21"/>
  <c r="P16" i="21"/>
  <c r="P16" i="20"/>
  <c r="AL21" i="21"/>
  <c r="AL21" i="20"/>
  <c r="AT21" i="22" s="1"/>
  <c r="R21" i="28" s="1"/>
  <c r="T21" i="23" s="1"/>
  <c r="AJ32" i="21"/>
  <c r="AJ32" i="20"/>
  <c r="AR32" i="22" s="1"/>
  <c r="P32" i="28" s="1"/>
  <c r="R32" i="23" s="1"/>
  <c r="R37" i="20"/>
  <c r="R37" i="21"/>
  <c r="AH43" i="20"/>
  <c r="AP43" i="22" s="1"/>
  <c r="AH43" i="21"/>
  <c r="AJ48" i="20"/>
  <c r="AJ48" i="21"/>
  <c r="AL53" i="20"/>
  <c r="AL53" i="21"/>
  <c r="AJ64" i="20"/>
  <c r="AJ64" i="21"/>
  <c r="R69" i="20"/>
  <c r="R69" i="22" s="1"/>
  <c r="R69" i="21"/>
  <c r="AJ80" i="21"/>
  <c r="AJ80" i="20"/>
  <c r="AR80" i="22" s="1"/>
  <c r="P80" i="28" s="1"/>
  <c r="R80" i="23" s="1"/>
  <c r="R85" i="21"/>
  <c r="R85" i="20"/>
  <c r="R85" i="22" s="1"/>
  <c r="P96" i="21"/>
  <c r="P96" i="20"/>
  <c r="P96" i="22" s="1"/>
  <c r="AL101" i="21"/>
  <c r="AL101" i="20"/>
  <c r="AJ112" i="21"/>
  <c r="AJ112" i="20"/>
  <c r="AR112" i="22" s="1"/>
  <c r="P112" i="28" s="1"/>
  <c r="R112" i="23" s="1"/>
  <c r="R117" i="20"/>
  <c r="R117" i="21"/>
  <c r="AJ128" i="21"/>
  <c r="AJ128" i="20"/>
  <c r="AR128" i="22" s="1"/>
  <c r="P128" i="28" s="1"/>
  <c r="R128" i="23" s="1"/>
  <c r="L5" i="20"/>
  <c r="L5" i="22" s="1"/>
  <c r="L5" i="21"/>
  <c r="J16" i="20"/>
  <c r="J16" i="21"/>
  <c r="AF21" i="21"/>
  <c r="AF21" i="20"/>
  <c r="AN21" i="22" s="1"/>
  <c r="L21" i="28" s="1"/>
  <c r="N21" i="23" s="1"/>
  <c r="AD32" i="21"/>
  <c r="AD32" i="20"/>
  <c r="AL32" i="22" s="1"/>
  <c r="J32" i="28" s="1"/>
  <c r="L32" i="23" s="1"/>
  <c r="L37" i="21"/>
  <c r="L37" i="20"/>
  <c r="AD48" i="21"/>
  <c r="AD48" i="20"/>
  <c r="AL48" i="22" s="1"/>
  <c r="J48" i="28" s="1"/>
  <c r="L48" i="23" s="1"/>
  <c r="L53" i="20"/>
  <c r="L53" i="21"/>
  <c r="AD64" i="21"/>
  <c r="AD64" i="20"/>
  <c r="AL64" i="22" s="1"/>
  <c r="J64" i="28" s="1"/>
  <c r="L64" i="23" s="1"/>
  <c r="L69" i="21"/>
  <c r="L69" i="20"/>
  <c r="AD80" i="21"/>
  <c r="AD80" i="20"/>
  <c r="AL80" i="22" s="1"/>
  <c r="J80" i="28" s="1"/>
  <c r="L80" i="23" s="1"/>
  <c r="AF85" i="21"/>
  <c r="AF85" i="20"/>
  <c r="AN85" i="22" s="1"/>
  <c r="L85" i="28" s="1"/>
  <c r="N85" i="23" s="1"/>
  <c r="AD96" i="21"/>
  <c r="AD96" i="20"/>
  <c r="AL96" i="22" s="1"/>
  <c r="J96" i="28" s="1"/>
  <c r="L96" i="23" s="1"/>
  <c r="AF101" i="21"/>
  <c r="AF101" i="20"/>
  <c r="J112" i="21"/>
  <c r="J112" i="20"/>
  <c r="J112" i="22" s="1"/>
  <c r="L117" i="21"/>
  <c r="L117" i="20"/>
  <c r="L117" i="22" s="1"/>
  <c r="J128" i="21"/>
  <c r="J128" i="20"/>
  <c r="J128" i="22" s="1"/>
  <c r="G26" i="18"/>
  <c r="G26" i="19" s="1"/>
  <c r="AA26" i="18"/>
  <c r="AA26" i="19" s="1"/>
  <c r="W32" i="18"/>
  <c r="W32" i="19" s="1"/>
  <c r="C32" i="18"/>
  <c r="C32" i="19" s="1"/>
  <c r="G42" i="18"/>
  <c r="G42" i="19" s="1"/>
  <c r="AA42" i="18"/>
  <c r="AA42" i="19" s="1"/>
  <c r="C64" i="18"/>
  <c r="C64" i="19" s="1"/>
  <c r="W64" i="18"/>
  <c r="W64" i="19" s="1"/>
  <c r="AA74" i="18"/>
  <c r="AA74" i="19" s="1"/>
  <c r="G74" i="18"/>
  <c r="G74" i="19" s="1"/>
  <c r="C80" i="18"/>
  <c r="C80" i="19" s="1"/>
  <c r="W80" i="18"/>
  <c r="W80" i="19" s="1"/>
  <c r="E85" i="18"/>
  <c r="E85" i="19" s="1"/>
  <c r="Y85" i="18"/>
  <c r="Y85" i="19" s="1"/>
  <c r="W96" i="18"/>
  <c r="W96" i="19" s="1"/>
  <c r="C96" i="18"/>
  <c r="C96" i="19" s="1"/>
  <c r="G106" i="18"/>
  <c r="G106" i="19" s="1"/>
  <c r="AA106" i="18"/>
  <c r="AA106" i="19" s="1"/>
  <c r="W112" i="18"/>
  <c r="W112" i="19" s="1"/>
  <c r="C112" i="18"/>
  <c r="C112" i="19" s="1"/>
  <c r="G122" i="18"/>
  <c r="G122" i="19" s="1"/>
  <c r="AA122" i="18"/>
  <c r="AA122" i="19" s="1"/>
  <c r="AM5" i="21"/>
  <c r="AM5" i="20"/>
  <c r="AU5" i="22" s="1"/>
  <c r="S5" i="28" s="1"/>
  <c r="U5" i="23" s="1"/>
  <c r="AI11" i="21"/>
  <c r="AI11" i="20"/>
  <c r="AK16" i="20"/>
  <c r="AK16" i="21"/>
  <c r="S21" i="20"/>
  <c r="S21" i="21"/>
  <c r="O27" i="21"/>
  <c r="O27" i="20"/>
  <c r="O27" i="22" s="1"/>
  <c r="AK32" i="20"/>
  <c r="AS32" i="22" s="1"/>
  <c r="Q32" i="28" s="1"/>
  <c r="S32" i="23" s="1"/>
  <c r="AK32" i="21"/>
  <c r="S37" i="21"/>
  <c r="S37" i="20"/>
  <c r="S37" i="22" s="1"/>
  <c r="O43" i="21"/>
  <c r="O43" i="20"/>
  <c r="O43" i="22" s="1"/>
  <c r="Q48" i="20"/>
  <c r="Q48" i="21"/>
  <c r="S53" i="20"/>
  <c r="S53" i="22" s="1"/>
  <c r="S53" i="21"/>
  <c r="O59" i="20"/>
  <c r="O59" i="21"/>
  <c r="Q64" i="21"/>
  <c r="Q64" i="20"/>
  <c r="Q64" i="22" s="1"/>
  <c r="AM69" i="21"/>
  <c r="AM69" i="20"/>
  <c r="AU69" i="22" s="1"/>
  <c r="S69" i="28" s="1"/>
  <c r="U69" i="23" s="1"/>
  <c r="O75" i="20"/>
  <c r="O75" i="22" s="1"/>
  <c r="O75" i="21"/>
  <c r="AK80" i="21"/>
  <c r="AK80" i="20"/>
  <c r="AS80" i="22" s="1"/>
  <c r="Q80" i="28" s="1"/>
  <c r="S80" i="23" s="1"/>
  <c r="AM85" i="21"/>
  <c r="AM85" i="20"/>
  <c r="AU85" i="22" s="1"/>
  <c r="S85" i="28" s="1"/>
  <c r="U85" i="23" s="1"/>
  <c r="O91" i="21"/>
  <c r="O91" i="20"/>
  <c r="O91" i="22" s="1"/>
  <c r="Q96" i="20"/>
  <c r="Q96" i="22" s="1"/>
  <c r="Q96" i="21"/>
  <c r="AM101" i="21"/>
  <c r="AM101" i="20"/>
  <c r="AU101" i="22" s="1"/>
  <c r="S101" i="28" s="1"/>
  <c r="U101" i="23" s="1"/>
  <c r="O107" i="21"/>
  <c r="O107" i="20"/>
  <c r="O107" i="22" s="1"/>
  <c r="Q112" i="21"/>
  <c r="Q112" i="20"/>
  <c r="Q112" i="22" s="1"/>
  <c r="S117" i="20"/>
  <c r="S117" i="22" s="1"/>
  <c r="S117" i="21"/>
  <c r="O123" i="20"/>
  <c r="O123" i="21"/>
  <c r="AK128" i="21"/>
  <c r="AK128" i="20"/>
  <c r="AS128" i="22" s="1"/>
  <c r="Q128" i="28" s="1"/>
  <c r="S128" i="23" s="1"/>
  <c r="M5" i="21"/>
  <c r="M5" i="20"/>
  <c r="M5" i="22" s="1"/>
  <c r="AC11" i="20"/>
  <c r="AK11" i="22" s="1"/>
  <c r="I11" i="28" s="1"/>
  <c r="K11" i="23" s="1"/>
  <c r="AC11" i="21"/>
  <c r="K16" i="21"/>
  <c r="K16" i="20"/>
  <c r="K16" i="22" s="1"/>
  <c r="AG21" i="21"/>
  <c r="AG21" i="20"/>
  <c r="AO21" i="22" s="1"/>
  <c r="M21" i="28" s="1"/>
  <c r="O21" i="23" s="1"/>
  <c r="AC27" i="21"/>
  <c r="AC27" i="20"/>
  <c r="AK27" i="22" s="1"/>
  <c r="I27" i="28" s="1"/>
  <c r="K27" i="23" s="1"/>
  <c r="K32" i="21"/>
  <c r="K32" i="20"/>
  <c r="M37" i="21"/>
  <c r="M37" i="20"/>
  <c r="M37" i="22" s="1"/>
  <c r="AC43" i="21"/>
  <c r="AC43" i="20"/>
  <c r="AK43" i="22" s="1"/>
  <c r="I43" i="28" s="1"/>
  <c r="K43" i="23" s="1"/>
  <c r="K48" i="21"/>
  <c r="K48" i="20"/>
  <c r="K48" i="22" s="1"/>
  <c r="M53" i="20"/>
  <c r="M53" i="22" s="1"/>
  <c r="M53" i="21"/>
  <c r="I59" i="21"/>
  <c r="I59" i="20"/>
  <c r="I59" i="22" s="1"/>
  <c r="K64" i="21"/>
  <c r="K64" i="20"/>
  <c r="K64" i="22" s="1"/>
  <c r="M69" i="21"/>
  <c r="M69" i="20"/>
  <c r="M69" i="22" s="1"/>
  <c r="I75" i="21"/>
  <c r="I75" i="20"/>
  <c r="K80" i="20"/>
  <c r="K80" i="21"/>
  <c r="M85" i="21"/>
  <c r="M85" i="20"/>
  <c r="M85" i="22" s="1"/>
  <c r="I91" i="21"/>
  <c r="I91" i="20"/>
  <c r="I91" i="22" s="1"/>
  <c r="K96" i="21"/>
  <c r="K96" i="20"/>
  <c r="M101" i="21"/>
  <c r="M101" i="20"/>
  <c r="M101" i="22" s="1"/>
  <c r="I107" i="21"/>
  <c r="I107" i="20"/>
  <c r="I107" i="22" s="1"/>
  <c r="K112" i="21"/>
  <c r="K112" i="20"/>
  <c r="K112" i="22" s="1"/>
  <c r="M117" i="20"/>
  <c r="M117" i="22" s="1"/>
  <c r="M117" i="21"/>
  <c r="AC123" i="21"/>
  <c r="AC123" i="20"/>
  <c r="AK123" i="22" s="1"/>
  <c r="I123" i="28" s="1"/>
  <c r="K123" i="23" s="1"/>
  <c r="K128" i="21"/>
  <c r="K128" i="20"/>
  <c r="K128" i="22" s="1"/>
  <c r="Z5" i="18"/>
  <c r="Z5" i="19" s="1"/>
  <c r="F5" i="18"/>
  <c r="F5" i="19" s="1"/>
  <c r="F9" i="18"/>
  <c r="F9" i="19" s="1"/>
  <c r="Z9" i="18"/>
  <c r="Z9" i="19" s="1"/>
  <c r="I18" i="5"/>
  <c r="I22" i="5"/>
  <c r="D28" i="18"/>
  <c r="D28" i="19" s="1"/>
  <c r="X28" i="18"/>
  <c r="X28" i="19" s="1"/>
  <c r="X32" i="18"/>
  <c r="X32" i="19" s="1"/>
  <c r="D32" i="18"/>
  <c r="D32" i="19" s="1"/>
  <c r="Z37" i="18"/>
  <c r="Z37" i="19" s="1"/>
  <c r="F37" i="18"/>
  <c r="F37" i="19" s="1"/>
  <c r="Z41" i="18"/>
  <c r="Z41" i="19" s="1"/>
  <c r="F41" i="18"/>
  <c r="F41" i="19" s="1"/>
  <c r="B51" i="18"/>
  <c r="B51" i="19" s="1"/>
  <c r="V51" i="18"/>
  <c r="V51" i="19" s="1"/>
  <c r="X56" i="18"/>
  <c r="X56" i="19" s="1"/>
  <c r="D56" i="18"/>
  <c r="D56" i="19" s="1"/>
  <c r="I78" i="5"/>
  <c r="X84" i="18"/>
  <c r="X84" i="19" s="1"/>
  <c r="D84" i="18"/>
  <c r="D84" i="19" s="1"/>
  <c r="F93" i="18"/>
  <c r="F93" i="19" s="1"/>
  <c r="Z93" i="18"/>
  <c r="Z93" i="19" s="1"/>
  <c r="F97" i="18"/>
  <c r="F97" i="19" s="1"/>
  <c r="Z97" i="18"/>
  <c r="Z97" i="19" s="1"/>
  <c r="I106" i="5"/>
  <c r="B111" i="18"/>
  <c r="B111" i="19" s="1"/>
  <c r="V111" i="18"/>
  <c r="V111" i="19" s="1"/>
  <c r="D120" i="18"/>
  <c r="D120" i="19" s="1"/>
  <c r="X120" i="18"/>
  <c r="X120" i="19" s="1"/>
  <c r="AA73" i="18"/>
  <c r="AA73" i="19" s="1"/>
  <c r="G73" i="18"/>
  <c r="G73" i="19" s="1"/>
  <c r="AA113" i="18"/>
  <c r="AA113" i="19" s="1"/>
  <c r="G113" i="18"/>
  <c r="G113" i="19" s="1"/>
  <c r="R8" i="21"/>
  <c r="R8" i="20"/>
  <c r="AJ19" i="20"/>
  <c r="AJ19" i="21"/>
  <c r="AL24" i="21"/>
  <c r="AL24" i="20"/>
  <c r="AT24" i="22" s="1"/>
  <c r="R24" i="28" s="1"/>
  <c r="T24" i="23" s="1"/>
  <c r="AJ35" i="21"/>
  <c r="AJ35" i="20"/>
  <c r="AR35" i="22" s="1"/>
  <c r="P35" i="28" s="1"/>
  <c r="R35" i="23" s="1"/>
  <c r="R40" i="20"/>
  <c r="R40" i="22" s="1"/>
  <c r="R40" i="21"/>
  <c r="P51" i="21"/>
  <c r="P51" i="20"/>
  <c r="P51" i="22" s="1"/>
  <c r="R56" i="21"/>
  <c r="R56" i="20"/>
  <c r="R56" i="22" s="1"/>
  <c r="AJ67" i="21"/>
  <c r="AJ67" i="20"/>
  <c r="AR67" i="22" s="1"/>
  <c r="P67" i="28" s="1"/>
  <c r="R67" i="23" s="1"/>
  <c r="R72" i="20"/>
  <c r="R72" i="22" s="1"/>
  <c r="R72" i="21"/>
  <c r="AJ83" i="21"/>
  <c r="AJ83" i="20"/>
  <c r="AR83" i="22" s="1"/>
  <c r="P83" i="28" s="1"/>
  <c r="R83" i="23" s="1"/>
  <c r="AL88" i="21"/>
  <c r="AL88" i="20"/>
  <c r="AT88" i="22" s="1"/>
  <c r="R88" i="28" s="1"/>
  <c r="T88" i="23" s="1"/>
  <c r="AJ99" i="21"/>
  <c r="AJ99" i="20"/>
  <c r="AR99" i="22" s="1"/>
  <c r="P99" i="28" s="1"/>
  <c r="R99" i="23" s="1"/>
  <c r="AL104" i="20"/>
  <c r="AT104" i="22" s="1"/>
  <c r="R104" i="28" s="1"/>
  <c r="T104" i="23" s="1"/>
  <c r="AL104" i="21"/>
  <c r="P115" i="21"/>
  <c r="P115" i="20"/>
  <c r="P115" i="22" s="1"/>
  <c r="R120" i="21"/>
  <c r="R120" i="20"/>
  <c r="R120" i="22" s="1"/>
  <c r="P131" i="21"/>
  <c r="P131" i="20"/>
  <c r="P131" i="22" s="1"/>
  <c r="AF8" i="20"/>
  <c r="AN8" i="22" s="1"/>
  <c r="L8" i="28" s="1"/>
  <c r="N8" i="23" s="1"/>
  <c r="AF8" i="21"/>
  <c r="AD19" i="21"/>
  <c r="AD19" i="20"/>
  <c r="AL19" i="22" s="1"/>
  <c r="J19" i="28" s="1"/>
  <c r="L19" i="23" s="1"/>
  <c r="L24" i="20"/>
  <c r="L24" i="21"/>
  <c r="AD35" i="20"/>
  <c r="AD35" i="21"/>
  <c r="AF40" i="20"/>
  <c r="AN40" i="22" s="1"/>
  <c r="L40" i="28" s="1"/>
  <c r="N40" i="23" s="1"/>
  <c r="AF40" i="21"/>
  <c r="AD51" i="21"/>
  <c r="AD51" i="20"/>
  <c r="AL51" i="22" s="1"/>
  <c r="J51" i="28" s="1"/>
  <c r="L51" i="23" s="1"/>
  <c r="L56" i="20"/>
  <c r="L56" i="21"/>
  <c r="AD67" i="21"/>
  <c r="AD67" i="20"/>
  <c r="AL67" i="22" s="1"/>
  <c r="J67" i="28" s="1"/>
  <c r="L67" i="23" s="1"/>
  <c r="AF72" i="21"/>
  <c r="AF72" i="20"/>
  <c r="J83" i="20"/>
  <c r="J83" i="21"/>
  <c r="L88" i="20"/>
  <c r="L88" i="21"/>
  <c r="AD99" i="21"/>
  <c r="AD99" i="20"/>
  <c r="AL99" i="22" s="1"/>
  <c r="J99" i="28" s="1"/>
  <c r="L99" i="23" s="1"/>
  <c r="L104" i="21"/>
  <c r="L104" i="20"/>
  <c r="AD115" i="20"/>
  <c r="AD115" i="21"/>
  <c r="AF120" i="21"/>
  <c r="AF120" i="20"/>
  <c r="AN120" i="22" s="1"/>
  <c r="L120" i="28" s="1"/>
  <c r="N120" i="23" s="1"/>
  <c r="J131" i="20"/>
  <c r="J131" i="21"/>
  <c r="AA13" i="18"/>
  <c r="AA13" i="19" s="1"/>
  <c r="G13" i="18"/>
  <c r="G13" i="19" s="1"/>
  <c r="Y24" i="18"/>
  <c r="Y24" i="19" s="1"/>
  <c r="E24" i="18"/>
  <c r="E24" i="19" s="1"/>
  <c r="Y44" i="18"/>
  <c r="Y44" i="19" s="1"/>
  <c r="E44" i="18"/>
  <c r="E44" i="19" s="1"/>
  <c r="G49" i="18"/>
  <c r="G49" i="19" s="1"/>
  <c r="AA49" i="18"/>
  <c r="AA49" i="19" s="1"/>
  <c r="E60" i="18"/>
  <c r="E60" i="19" s="1"/>
  <c r="Y60" i="18"/>
  <c r="Y60" i="19" s="1"/>
  <c r="E96" i="18"/>
  <c r="E96" i="19" s="1"/>
  <c r="Y96" i="18"/>
  <c r="Y96" i="19" s="1"/>
  <c r="AM12" i="21"/>
  <c r="AM12" i="20"/>
  <c r="AU12" i="22" s="1"/>
  <c r="S12" i="28" s="1"/>
  <c r="U12" i="23" s="1"/>
  <c r="S28" i="21"/>
  <c r="S28" i="20"/>
  <c r="S28" i="22" s="1"/>
  <c r="AM60" i="21"/>
  <c r="AM60" i="20"/>
  <c r="AI82" i="20"/>
  <c r="AI82" i="21"/>
  <c r="AI114" i="21"/>
  <c r="AI114" i="20"/>
  <c r="AQ114" i="22" s="1"/>
  <c r="O114" i="28" s="1"/>
  <c r="Q114" i="23" s="1"/>
  <c r="AE7" i="21"/>
  <c r="AE7" i="20"/>
  <c r="AM7" i="22" s="1"/>
  <c r="K7" i="28" s="1"/>
  <c r="M7" i="23" s="1"/>
  <c r="AG28" i="21"/>
  <c r="AG28" i="20"/>
  <c r="I50" i="21"/>
  <c r="I50" i="20"/>
  <c r="I50" i="22" s="1"/>
  <c r="AE71" i="21"/>
  <c r="AE71" i="20"/>
  <c r="AM71" i="22" s="1"/>
  <c r="K71" i="28" s="1"/>
  <c r="M71" i="23" s="1"/>
  <c r="AG92" i="20"/>
  <c r="AG92" i="21"/>
  <c r="M108" i="21"/>
  <c r="M108" i="20"/>
  <c r="M124" i="21"/>
  <c r="M124" i="20"/>
  <c r="M124" i="22" s="1"/>
  <c r="V6" i="18"/>
  <c r="V6" i="19" s="1"/>
  <c r="B6" i="18"/>
  <c r="B6" i="19" s="1"/>
  <c r="Z20" i="18"/>
  <c r="Z20" i="19" s="1"/>
  <c r="F20" i="18"/>
  <c r="F20" i="19" s="1"/>
  <c r="D43" i="18"/>
  <c r="D43" i="19" s="1"/>
  <c r="X43" i="18"/>
  <c r="X43" i="19" s="1"/>
  <c r="Z56" i="18"/>
  <c r="Z56" i="19" s="1"/>
  <c r="F56" i="18"/>
  <c r="F56" i="19" s="1"/>
  <c r="P38" i="21"/>
  <c r="P38" i="20"/>
  <c r="P38" i="22" s="1"/>
  <c r="Q7" i="20"/>
  <c r="Q7" i="21"/>
  <c r="S12" i="21"/>
  <c r="S12" i="20"/>
  <c r="AI18" i="21"/>
  <c r="AI18" i="20"/>
  <c r="AQ18" i="22" s="1"/>
  <c r="O18" i="28" s="1"/>
  <c r="Q18" i="23" s="1"/>
  <c r="AK23" i="21"/>
  <c r="AK23" i="20"/>
  <c r="AS23" i="22" s="1"/>
  <c r="Q23" i="28" s="1"/>
  <c r="S23" i="23" s="1"/>
  <c r="AM28" i="21"/>
  <c r="AM28" i="20"/>
  <c r="AU28" i="22" s="1"/>
  <c r="S28" i="28" s="1"/>
  <c r="U28" i="23" s="1"/>
  <c r="O34" i="21"/>
  <c r="O34" i="20"/>
  <c r="AK39" i="20"/>
  <c r="AK39" i="21"/>
  <c r="S44" i="21"/>
  <c r="S44" i="20"/>
  <c r="S44" i="22" s="1"/>
  <c r="O50" i="20"/>
  <c r="O50" i="21"/>
  <c r="AK55" i="20"/>
  <c r="AS55" i="22" s="1"/>
  <c r="Q55" i="28" s="1"/>
  <c r="S55" i="23" s="1"/>
  <c r="AK55" i="21"/>
  <c r="S60" i="21"/>
  <c r="S60" i="20"/>
  <c r="S60" i="22" s="1"/>
  <c r="AI66" i="20"/>
  <c r="AI66" i="21"/>
  <c r="AK71" i="21"/>
  <c r="AK71" i="20"/>
  <c r="AS71" i="22" s="1"/>
  <c r="Q71" i="28" s="1"/>
  <c r="S71" i="23" s="1"/>
  <c r="S76" i="21"/>
  <c r="S76" i="20"/>
  <c r="O82" i="20"/>
  <c r="O82" i="21"/>
  <c r="AK87" i="20"/>
  <c r="AK87" i="21"/>
  <c r="AM92" i="21"/>
  <c r="AM92" i="20"/>
  <c r="AU92" i="22" s="1"/>
  <c r="S92" i="28" s="1"/>
  <c r="U92" i="23" s="1"/>
  <c r="O98" i="21"/>
  <c r="O98" i="20"/>
  <c r="AK103" i="20"/>
  <c r="AK103" i="21"/>
  <c r="AM108" i="21"/>
  <c r="AM108" i="20"/>
  <c r="AU108" i="22" s="1"/>
  <c r="S108" i="28" s="1"/>
  <c r="U108" i="23" s="1"/>
  <c r="O114" i="21"/>
  <c r="O114" i="20"/>
  <c r="O114" i="22" s="1"/>
  <c r="Q119" i="20"/>
  <c r="Q119" i="22" s="1"/>
  <c r="Q119" i="21"/>
  <c r="S124" i="20"/>
  <c r="S124" i="21"/>
  <c r="AI130" i="21"/>
  <c r="AI130" i="20"/>
  <c r="AQ130" i="22" s="1"/>
  <c r="O130" i="28" s="1"/>
  <c r="Q130" i="23" s="1"/>
  <c r="K7" i="21"/>
  <c r="K7" i="20"/>
  <c r="K7" i="22" s="1"/>
  <c r="M12" i="21"/>
  <c r="M12" i="20"/>
  <c r="AC18" i="21"/>
  <c r="AC18" i="20"/>
  <c r="AK18" i="22" s="1"/>
  <c r="I18" i="28" s="1"/>
  <c r="K18" i="23" s="1"/>
  <c r="AE23" i="21"/>
  <c r="AE23" i="20"/>
  <c r="AM23" i="22" s="1"/>
  <c r="K23" i="28" s="1"/>
  <c r="M23" i="23" s="1"/>
  <c r="M28" i="21"/>
  <c r="M28" i="20"/>
  <c r="M28" i="22" s="1"/>
  <c r="I34" i="20"/>
  <c r="I34" i="22" s="1"/>
  <c r="I34" i="21"/>
  <c r="AE39" i="21"/>
  <c r="AE39" i="20"/>
  <c r="AM39" i="22" s="1"/>
  <c r="K39" i="28" s="1"/>
  <c r="M39" i="23" s="1"/>
  <c r="AG44" i="21"/>
  <c r="AG44" i="20"/>
  <c r="AO44" i="22" s="1"/>
  <c r="M44" i="28" s="1"/>
  <c r="O44" i="23" s="1"/>
  <c r="AC50" i="21"/>
  <c r="AC50" i="20"/>
  <c r="AK50" i="22" s="1"/>
  <c r="I50" i="28" s="1"/>
  <c r="K50" i="23" s="1"/>
  <c r="AE55" i="20"/>
  <c r="AM55" i="22" s="1"/>
  <c r="K55" i="28" s="1"/>
  <c r="M55" i="23" s="1"/>
  <c r="AE55" i="21"/>
  <c r="M60" i="20"/>
  <c r="M60" i="21"/>
  <c r="I66" i="20"/>
  <c r="I66" i="21"/>
  <c r="K71" i="21"/>
  <c r="K71" i="20"/>
  <c r="K71" i="22" s="1"/>
  <c r="AG76" i="20"/>
  <c r="AO76" i="22" s="1"/>
  <c r="M76" i="28" s="1"/>
  <c r="O76" i="23" s="1"/>
  <c r="AG76" i="21"/>
  <c r="AC82" i="20"/>
  <c r="AC82" i="21"/>
  <c r="AE87" i="20"/>
  <c r="AE87" i="21"/>
  <c r="M92" i="21"/>
  <c r="M92" i="20"/>
  <c r="M92" i="22" s="1"/>
  <c r="AC98" i="20"/>
  <c r="AK98" i="22" s="1"/>
  <c r="I98" i="28" s="1"/>
  <c r="K98" i="23" s="1"/>
  <c r="AC98" i="21"/>
  <c r="K103" i="20"/>
  <c r="K103" i="21"/>
  <c r="AG108" i="20"/>
  <c r="AG108" i="21"/>
  <c r="I114" i="21"/>
  <c r="I114" i="20"/>
  <c r="I114" i="22" s="1"/>
  <c r="AE119" i="20"/>
  <c r="AM119" i="22" s="1"/>
  <c r="K119" i="28" s="1"/>
  <c r="M119" i="23" s="1"/>
  <c r="AE119" i="21"/>
  <c r="AG124" i="20"/>
  <c r="AG124" i="21"/>
  <c r="AC130" i="20"/>
  <c r="AC130" i="21"/>
  <c r="B30" i="18"/>
  <c r="B30" i="19" s="1"/>
  <c r="V30" i="18"/>
  <c r="V30" i="19" s="1"/>
  <c r="B34" i="18"/>
  <c r="B34" i="19" s="1"/>
  <c r="V34" i="18"/>
  <c r="V34" i="19" s="1"/>
  <c r="B62" i="18"/>
  <c r="B62" i="19" s="1"/>
  <c r="V62" i="18"/>
  <c r="V62" i="19" s="1"/>
  <c r="I65" i="5"/>
  <c r="D75" i="18"/>
  <c r="D75" i="19" s="1"/>
  <c r="X75" i="18"/>
  <c r="X75" i="19" s="1"/>
  <c r="F80" i="18"/>
  <c r="F80" i="19" s="1"/>
  <c r="Z80" i="18"/>
  <c r="Z80" i="19" s="1"/>
  <c r="B90" i="18"/>
  <c r="B90" i="19" s="1"/>
  <c r="V90" i="18"/>
  <c r="V90" i="19" s="1"/>
  <c r="Z108" i="18"/>
  <c r="Z108" i="19" s="1"/>
  <c r="F108" i="18"/>
  <c r="F108" i="19" s="1"/>
  <c r="V122" i="18"/>
  <c r="V122" i="19" s="1"/>
  <c r="B122" i="18"/>
  <c r="B122" i="19" s="1"/>
  <c r="AJ6" i="20"/>
  <c r="AR6" i="22" s="1"/>
  <c r="P6" i="28" s="1"/>
  <c r="R6" i="23" s="1"/>
  <c r="AJ6" i="21"/>
  <c r="R11" i="21"/>
  <c r="R11" i="20"/>
  <c r="R11" i="22" s="1"/>
  <c r="N17" i="18"/>
  <c r="N17" i="19" s="1"/>
  <c r="AH17" i="18"/>
  <c r="AH17" i="19" s="1"/>
  <c r="AJ22" i="20"/>
  <c r="AR22" i="22" s="1"/>
  <c r="P22" i="28" s="1"/>
  <c r="R22" i="23" s="1"/>
  <c r="AJ22" i="21"/>
  <c r="R27" i="21"/>
  <c r="R27" i="20"/>
  <c r="N33" i="18"/>
  <c r="N33" i="19" s="1"/>
  <c r="AH33" i="18"/>
  <c r="AH33" i="19" s="1"/>
  <c r="AJ38" i="21"/>
  <c r="AJ38" i="20"/>
  <c r="AL43" i="21"/>
  <c r="AL43" i="20"/>
  <c r="N49" i="18"/>
  <c r="N49" i="19" s="1"/>
  <c r="AH49" i="18"/>
  <c r="AH49" i="19" s="1"/>
  <c r="AJ54" i="21"/>
  <c r="AJ54" i="20"/>
  <c r="AR54" i="22" s="1"/>
  <c r="P54" i="28" s="1"/>
  <c r="R54" i="23" s="1"/>
  <c r="AL59" i="21"/>
  <c r="AL59" i="20"/>
  <c r="N65" i="18"/>
  <c r="N65" i="19" s="1"/>
  <c r="AH65" i="18"/>
  <c r="AH65" i="19" s="1"/>
  <c r="AJ70" i="20"/>
  <c r="AR70" i="22" s="1"/>
  <c r="P70" i="28" s="1"/>
  <c r="R70" i="23" s="1"/>
  <c r="AJ70" i="21"/>
  <c r="AL75" i="21"/>
  <c r="AL75" i="20"/>
  <c r="AT75" i="22" s="1"/>
  <c r="R75" i="28" s="1"/>
  <c r="T75" i="23" s="1"/>
  <c r="N81" i="18"/>
  <c r="N81" i="19" s="1"/>
  <c r="AH81" i="18"/>
  <c r="AH81" i="19" s="1"/>
  <c r="AJ86" i="20"/>
  <c r="AR86" i="22" s="1"/>
  <c r="P86" i="28" s="1"/>
  <c r="R86" i="23" s="1"/>
  <c r="AJ86" i="21"/>
  <c r="R91" i="21"/>
  <c r="R91" i="20"/>
  <c r="N97" i="18"/>
  <c r="N97" i="19" s="1"/>
  <c r="AH97" i="18"/>
  <c r="AH97" i="19" s="1"/>
  <c r="P102" i="21"/>
  <c r="P102" i="20"/>
  <c r="AL107" i="21"/>
  <c r="AL107" i="20"/>
  <c r="N113" i="18"/>
  <c r="N113" i="19" s="1"/>
  <c r="AH113" i="18"/>
  <c r="AH113" i="19" s="1"/>
  <c r="AJ118" i="21"/>
  <c r="AJ118" i="20"/>
  <c r="AR118" i="22" s="1"/>
  <c r="P118" i="28" s="1"/>
  <c r="R118" i="23" s="1"/>
  <c r="R123" i="20"/>
  <c r="R123" i="22" s="1"/>
  <c r="R123" i="21"/>
  <c r="AH129" i="18"/>
  <c r="AH129" i="19" s="1"/>
  <c r="N129" i="18"/>
  <c r="N129" i="19" s="1"/>
  <c r="AD6" i="20"/>
  <c r="AL6" i="22" s="1"/>
  <c r="J6" i="28" s="1"/>
  <c r="L6" i="23" s="1"/>
  <c r="AD6" i="21"/>
  <c r="L11" i="21"/>
  <c r="L11" i="20"/>
  <c r="L11" i="22" s="1"/>
  <c r="H17" i="18"/>
  <c r="H17" i="19" s="1"/>
  <c r="AB17" i="18"/>
  <c r="AB17" i="19" s="1"/>
  <c r="AD22" i="21"/>
  <c r="AD22" i="20"/>
  <c r="L27" i="20"/>
  <c r="L27" i="22" s="1"/>
  <c r="L27" i="21"/>
  <c r="AB33" i="18"/>
  <c r="AB33" i="19" s="1"/>
  <c r="H33" i="18"/>
  <c r="H33" i="19" s="1"/>
  <c r="AD38" i="21"/>
  <c r="AD38" i="20"/>
  <c r="AF43" i="21"/>
  <c r="AF43" i="20"/>
  <c r="H49" i="18"/>
  <c r="H49" i="19" s="1"/>
  <c r="AB49" i="18"/>
  <c r="AB49" i="19" s="1"/>
  <c r="J54" i="20"/>
  <c r="J54" i="21"/>
  <c r="AF59" i="20"/>
  <c r="AN59" i="22" s="1"/>
  <c r="L59" i="28" s="1"/>
  <c r="N59" i="23" s="1"/>
  <c r="AF59" i="21"/>
  <c r="H65" i="18"/>
  <c r="H65" i="19" s="1"/>
  <c r="AB65" i="18"/>
  <c r="AB65" i="19" s="1"/>
  <c r="J70" i="21"/>
  <c r="J70" i="20"/>
  <c r="AF75" i="21"/>
  <c r="AF75" i="20"/>
  <c r="AN75" i="22" s="1"/>
  <c r="L75" i="28" s="1"/>
  <c r="N75" i="23" s="1"/>
  <c r="H81" i="18"/>
  <c r="H81" i="19" s="1"/>
  <c r="AB81" i="18"/>
  <c r="AB81" i="19" s="1"/>
  <c r="AD86" i="21"/>
  <c r="AD86" i="20"/>
  <c r="L91" i="20"/>
  <c r="L91" i="22" s="1"/>
  <c r="L91" i="21"/>
  <c r="AB97" i="18"/>
  <c r="AB97" i="19" s="1"/>
  <c r="H97" i="18"/>
  <c r="H97" i="19" s="1"/>
  <c r="AD102" i="21"/>
  <c r="AD102" i="20"/>
  <c r="L107" i="21"/>
  <c r="L107" i="20"/>
  <c r="H113" i="18"/>
  <c r="H113" i="19" s="1"/>
  <c r="AB113" i="18"/>
  <c r="AB113" i="19" s="1"/>
  <c r="J118" i="21"/>
  <c r="J118" i="20"/>
  <c r="J118" i="22" s="1"/>
  <c r="AF123" i="21"/>
  <c r="AF123" i="20"/>
  <c r="AB129" i="18"/>
  <c r="AB129" i="19" s="1"/>
  <c r="H129" i="18"/>
  <c r="H129" i="19" s="1"/>
  <c r="G12" i="18"/>
  <c r="G12" i="19" s="1"/>
  <c r="AA12" i="18"/>
  <c r="AA12" i="19" s="1"/>
  <c r="Y23" i="18"/>
  <c r="Y23" i="19" s="1"/>
  <c r="E23" i="18"/>
  <c r="E23" i="19" s="1"/>
  <c r="G28" i="18"/>
  <c r="G28" i="19" s="1"/>
  <c r="AA28" i="18"/>
  <c r="AA28" i="19" s="1"/>
  <c r="W34" i="18"/>
  <c r="W34" i="19" s="1"/>
  <c r="C34" i="18"/>
  <c r="C34" i="19" s="1"/>
  <c r="G44" i="18"/>
  <c r="G44" i="19" s="1"/>
  <c r="AA44" i="18"/>
  <c r="AA44" i="19" s="1"/>
  <c r="Y55" i="18"/>
  <c r="Y55" i="19" s="1"/>
  <c r="E55" i="18"/>
  <c r="E55" i="19" s="1"/>
  <c r="G60" i="18"/>
  <c r="G60" i="19" s="1"/>
  <c r="AA60" i="18"/>
  <c r="AA60" i="19" s="1"/>
  <c r="C66" i="18"/>
  <c r="C66" i="19" s="1"/>
  <c r="W66" i="18"/>
  <c r="W66" i="19" s="1"/>
  <c r="G76" i="18"/>
  <c r="G76" i="19" s="1"/>
  <c r="AA76" i="18"/>
  <c r="AA76" i="19" s="1"/>
  <c r="W82" i="18"/>
  <c r="W82" i="19" s="1"/>
  <c r="C82" i="18"/>
  <c r="C82" i="19" s="1"/>
  <c r="Y87" i="18"/>
  <c r="Y87" i="19" s="1"/>
  <c r="E87" i="18"/>
  <c r="E87" i="19" s="1"/>
  <c r="C98" i="18"/>
  <c r="C98" i="19" s="1"/>
  <c r="W98" i="18"/>
  <c r="W98" i="19" s="1"/>
  <c r="G108" i="18"/>
  <c r="G108" i="19" s="1"/>
  <c r="AA108" i="18"/>
  <c r="AA108" i="19" s="1"/>
  <c r="C114" i="18"/>
  <c r="C114" i="19" s="1"/>
  <c r="W114" i="18"/>
  <c r="W114" i="19" s="1"/>
  <c r="C130" i="18"/>
  <c r="C130" i="19" s="1"/>
  <c r="W130" i="18"/>
  <c r="W130" i="19" s="1"/>
  <c r="E68" i="18"/>
  <c r="E68" i="19" s="1"/>
  <c r="Y68" i="18"/>
  <c r="Y68" i="19" s="1"/>
  <c r="C111" i="18"/>
  <c r="C111" i="19" s="1"/>
  <c r="W111" i="18"/>
  <c r="W111" i="19" s="1"/>
  <c r="Q6" i="21"/>
  <c r="Q6" i="20"/>
  <c r="Q6" i="22" s="1"/>
  <c r="S11" i="20"/>
  <c r="S11" i="22" s="1"/>
  <c r="S11" i="21"/>
  <c r="O17" i="21"/>
  <c r="O17" i="20"/>
  <c r="Q22" i="20"/>
  <c r="Q22" i="22" s="1"/>
  <c r="Q22" i="21"/>
  <c r="S27" i="21"/>
  <c r="S27" i="20"/>
  <c r="S27" i="22" s="1"/>
  <c r="O33" i="20"/>
  <c r="O33" i="22" s="1"/>
  <c r="O33" i="21"/>
  <c r="AK38" i="21"/>
  <c r="AK38" i="20"/>
  <c r="AM43" i="21"/>
  <c r="AM43" i="20"/>
  <c r="O49" i="20"/>
  <c r="O49" i="21"/>
  <c r="Q54" i="21"/>
  <c r="Q54" i="20"/>
  <c r="AM59" i="20"/>
  <c r="AU59" i="22" s="1"/>
  <c r="S59" i="28" s="1"/>
  <c r="U59" i="23" s="1"/>
  <c r="AM59" i="21"/>
  <c r="AI65" i="21"/>
  <c r="AI65" i="20"/>
  <c r="AK70" i="21"/>
  <c r="AK70" i="20"/>
  <c r="AS70" i="22" s="1"/>
  <c r="Q70" i="28" s="1"/>
  <c r="S70" i="23" s="1"/>
  <c r="S75" i="20"/>
  <c r="S75" i="22" s="1"/>
  <c r="S75" i="21"/>
  <c r="O81" i="20"/>
  <c r="O81" i="22" s="1"/>
  <c r="O81" i="21"/>
  <c r="AK86" i="20"/>
  <c r="AS86" i="22" s="1"/>
  <c r="Q86" i="28" s="1"/>
  <c r="S86" i="23" s="1"/>
  <c r="AK86" i="21"/>
  <c r="AM91" i="20"/>
  <c r="AM91" i="21"/>
  <c r="O97" i="21"/>
  <c r="O97" i="20"/>
  <c r="Q102" i="20"/>
  <c r="Q102" i="22" s="1"/>
  <c r="Q102" i="21"/>
  <c r="AM107" i="20"/>
  <c r="AU107" i="22" s="1"/>
  <c r="S107" i="28" s="1"/>
  <c r="U107" i="23" s="1"/>
  <c r="AM107" i="21"/>
  <c r="AI113" i="20"/>
  <c r="AI113" i="21"/>
  <c r="AK118" i="20"/>
  <c r="AS118" i="22" s="1"/>
  <c r="Q118" i="28" s="1"/>
  <c r="S118" i="23" s="1"/>
  <c r="AK118" i="21"/>
  <c r="S123" i="21"/>
  <c r="S123" i="20"/>
  <c r="AI129" i="20"/>
  <c r="AQ129" i="22" s="1"/>
  <c r="O129" i="28" s="1"/>
  <c r="Q129" i="23" s="1"/>
  <c r="AI129" i="21"/>
  <c r="AE6" i="21"/>
  <c r="AE6" i="20"/>
  <c r="AM6" i="22" s="1"/>
  <c r="K6" i="28" s="1"/>
  <c r="M6" i="23" s="1"/>
  <c r="M11" i="20"/>
  <c r="M11" i="22" s="1"/>
  <c r="M11" i="21"/>
  <c r="AC17" i="21"/>
  <c r="AC17" i="20"/>
  <c r="K22" i="21"/>
  <c r="K22" i="20"/>
  <c r="M27" i="20"/>
  <c r="M27" i="21"/>
  <c r="I33" i="20"/>
  <c r="I33" i="22" s="1"/>
  <c r="I33" i="21"/>
  <c r="AE38" i="20"/>
  <c r="AM38" i="22" s="1"/>
  <c r="K38" i="28" s="1"/>
  <c r="M38" i="23" s="1"/>
  <c r="AE38" i="21"/>
  <c r="AG43" i="20"/>
  <c r="AO43" i="22" s="1"/>
  <c r="M43" i="28" s="1"/>
  <c r="O43" i="23" s="1"/>
  <c r="AG43" i="21"/>
  <c r="AC49" i="21"/>
  <c r="AC49" i="20"/>
  <c r="AK49" i="22" s="1"/>
  <c r="I49" i="28" s="1"/>
  <c r="K49" i="23" s="1"/>
  <c r="K54" i="21"/>
  <c r="K54" i="20"/>
  <c r="M59" i="21"/>
  <c r="M59" i="20"/>
  <c r="AC65" i="20"/>
  <c r="AK65" i="22" s="1"/>
  <c r="I65" i="28" s="1"/>
  <c r="K65" i="23" s="1"/>
  <c r="AC65" i="21"/>
  <c r="AE70" i="21"/>
  <c r="AE70" i="20"/>
  <c r="AM70" i="22" s="1"/>
  <c r="K70" i="28" s="1"/>
  <c r="M70" i="23" s="1"/>
  <c r="AG75" i="21"/>
  <c r="AG75" i="20"/>
  <c r="AC81" i="20"/>
  <c r="AK81" i="22" s="1"/>
  <c r="I81" i="28" s="1"/>
  <c r="K81" i="23" s="1"/>
  <c r="AC81" i="21"/>
  <c r="K86" i="20"/>
  <c r="K86" i="22" s="1"/>
  <c r="K86" i="21"/>
  <c r="AG91" i="21"/>
  <c r="AG91" i="20"/>
  <c r="AO91" i="22" s="1"/>
  <c r="M91" i="28" s="1"/>
  <c r="O91" i="23" s="1"/>
  <c r="AC97" i="20"/>
  <c r="AK97" i="22" s="1"/>
  <c r="I97" i="28" s="1"/>
  <c r="K97" i="23" s="1"/>
  <c r="AC97" i="21"/>
  <c r="AE102" i="21"/>
  <c r="AE102" i="20"/>
  <c r="M107" i="20"/>
  <c r="M107" i="22" s="1"/>
  <c r="M107" i="21"/>
  <c r="I113" i="21"/>
  <c r="I113" i="20"/>
  <c r="I113" i="22" s="1"/>
  <c r="AE118" i="20"/>
  <c r="AM118" i="22" s="1"/>
  <c r="K118" i="28" s="1"/>
  <c r="M118" i="23" s="1"/>
  <c r="AE118" i="21"/>
  <c r="M123" i="20"/>
  <c r="M123" i="22" s="1"/>
  <c r="M123" i="21"/>
  <c r="AC129" i="20"/>
  <c r="AK129" i="22" s="1"/>
  <c r="I129" i="28" s="1"/>
  <c r="K129" i="23" s="1"/>
  <c r="AC129" i="21"/>
  <c r="V5" i="18"/>
  <c r="V5" i="19" s="1"/>
  <c r="B5" i="18"/>
  <c r="B5" i="19" s="1"/>
  <c r="X10" i="18"/>
  <c r="X10" i="19" s="1"/>
  <c r="D10" i="18"/>
  <c r="D10" i="19" s="1"/>
  <c r="Z19" i="18"/>
  <c r="Z19" i="19" s="1"/>
  <c r="F19" i="18"/>
  <c r="F19" i="19" s="1"/>
  <c r="V29" i="18"/>
  <c r="V29" i="19" s="1"/>
  <c r="B29" i="18"/>
  <c r="B29" i="19" s="1"/>
  <c r="I32" i="5"/>
  <c r="D42" i="18"/>
  <c r="D42" i="19" s="1"/>
  <c r="X42" i="18"/>
  <c r="X42" i="19" s="1"/>
  <c r="Z79" i="18"/>
  <c r="Z79" i="19" s="1"/>
  <c r="F79" i="18"/>
  <c r="F79" i="19" s="1"/>
  <c r="F83" i="18"/>
  <c r="F83" i="19" s="1"/>
  <c r="Z83" i="18"/>
  <c r="Z83" i="19" s="1"/>
  <c r="I92" i="5"/>
  <c r="D102" i="18"/>
  <c r="D102" i="19" s="1"/>
  <c r="X102" i="18"/>
  <c r="X102" i="19" s="1"/>
  <c r="D106" i="18"/>
  <c r="D106" i="19" s="1"/>
  <c r="X106" i="18"/>
  <c r="X106" i="19" s="1"/>
  <c r="Z111" i="18"/>
  <c r="Z111" i="19" s="1"/>
  <c r="F111" i="18"/>
  <c r="F111" i="19" s="1"/>
  <c r="Z115" i="18"/>
  <c r="Z115" i="19" s="1"/>
  <c r="F115" i="18"/>
  <c r="F115" i="19" s="1"/>
  <c r="I124" i="5"/>
  <c r="C115" i="18"/>
  <c r="C115" i="19" s="1"/>
  <c r="W115" i="18"/>
  <c r="W115" i="19" s="1"/>
  <c r="AH8" i="18"/>
  <c r="AH8" i="19" s="1"/>
  <c r="N8" i="18"/>
  <c r="N8" i="19" s="1"/>
  <c r="P13" i="21"/>
  <c r="P13" i="20"/>
  <c r="P13" i="22" s="1"/>
  <c r="AL18" i="21"/>
  <c r="AL18" i="20"/>
  <c r="N24" i="18"/>
  <c r="N24" i="19" s="1"/>
  <c r="AH24" i="18"/>
  <c r="AH24" i="19" s="1"/>
  <c r="P29" i="21"/>
  <c r="P29" i="20"/>
  <c r="P29" i="22" s="1"/>
  <c r="R34" i="21"/>
  <c r="R34" i="20"/>
  <c r="R34" i="22" s="1"/>
  <c r="N40" i="18"/>
  <c r="N40" i="19" s="1"/>
  <c r="AH40" i="18"/>
  <c r="AH40" i="19" s="1"/>
  <c r="AJ45" i="21"/>
  <c r="AJ45" i="20"/>
  <c r="AR45" i="22" s="1"/>
  <c r="P45" i="28" s="1"/>
  <c r="R45" i="23" s="1"/>
  <c r="AL50" i="20"/>
  <c r="AL50" i="21"/>
  <c r="N56" i="18"/>
  <c r="N56" i="19" s="1"/>
  <c r="AH56" i="18"/>
  <c r="AH56" i="19" s="1"/>
  <c r="P61" i="21"/>
  <c r="P61" i="20"/>
  <c r="R66" i="21"/>
  <c r="R66" i="20"/>
  <c r="R66" i="22" s="1"/>
  <c r="N72" i="18"/>
  <c r="N72" i="19" s="1"/>
  <c r="AH72" i="18"/>
  <c r="AH72" i="19" s="1"/>
  <c r="P77" i="21"/>
  <c r="P77" i="20"/>
  <c r="P77" i="22" s="1"/>
  <c r="R82" i="21"/>
  <c r="R82" i="20"/>
  <c r="AH88" i="18"/>
  <c r="AH88" i="19" s="1"/>
  <c r="N88" i="18"/>
  <c r="N88" i="19" s="1"/>
  <c r="AJ93" i="21"/>
  <c r="AJ93" i="20"/>
  <c r="AR93" i="22" s="1"/>
  <c r="P93" i="28" s="1"/>
  <c r="R93" i="23" s="1"/>
  <c r="AL98" i="21"/>
  <c r="AL98" i="20"/>
  <c r="AT98" i="22" s="1"/>
  <c r="R98" i="28" s="1"/>
  <c r="T98" i="23" s="1"/>
  <c r="AH104" i="18"/>
  <c r="AH104" i="19" s="1"/>
  <c r="N104" i="18"/>
  <c r="N104" i="19" s="1"/>
  <c r="P109" i="21"/>
  <c r="P109" i="20"/>
  <c r="P109" i="22" s="1"/>
  <c r="R114" i="20"/>
  <c r="R114" i="21"/>
  <c r="N120" i="18"/>
  <c r="N120" i="19" s="1"/>
  <c r="AH120" i="18"/>
  <c r="AH120" i="19" s="1"/>
  <c r="P125" i="20"/>
  <c r="P125" i="22" s="1"/>
  <c r="P125" i="21"/>
  <c r="R130" i="21"/>
  <c r="R130" i="20"/>
  <c r="R130" i="22" s="1"/>
  <c r="AB8" i="18"/>
  <c r="AB8" i="19" s="1"/>
  <c r="H8" i="18"/>
  <c r="H8" i="19" s="1"/>
  <c r="J13" i="21"/>
  <c r="J13" i="20"/>
  <c r="J13" i="22" s="1"/>
  <c r="AF18" i="21"/>
  <c r="AF18" i="20"/>
  <c r="AB24" i="18"/>
  <c r="AB24" i="19" s="1"/>
  <c r="H24" i="18"/>
  <c r="H24" i="19" s="1"/>
  <c r="AD29" i="21"/>
  <c r="AD29" i="20"/>
  <c r="AL29" i="22" s="1"/>
  <c r="J29" i="28" s="1"/>
  <c r="L29" i="23" s="1"/>
  <c r="L34" i="20"/>
  <c r="L34" i="21"/>
  <c r="AB40" i="18"/>
  <c r="AB40" i="19" s="1"/>
  <c r="H40" i="18"/>
  <c r="H40" i="19" s="1"/>
  <c r="AD45" i="20"/>
  <c r="AD45" i="21"/>
  <c r="AF50" i="20"/>
  <c r="AF50" i="21"/>
  <c r="H56" i="18"/>
  <c r="H56" i="19" s="1"/>
  <c r="AB56" i="18"/>
  <c r="AB56" i="19" s="1"/>
  <c r="AD61" i="21"/>
  <c r="AD61" i="20"/>
  <c r="L66" i="21"/>
  <c r="L66" i="20"/>
  <c r="L66" i="22" s="1"/>
  <c r="H72" i="18"/>
  <c r="H72" i="19" s="1"/>
  <c r="AB72" i="18"/>
  <c r="AB72" i="19" s="1"/>
  <c r="AD77" i="21"/>
  <c r="AD77" i="20"/>
  <c r="AL77" i="22" s="1"/>
  <c r="J77" i="28" s="1"/>
  <c r="L77" i="23" s="1"/>
  <c r="AF82" i="21"/>
  <c r="AF82" i="20"/>
  <c r="AB88" i="18"/>
  <c r="AB88" i="19" s="1"/>
  <c r="H88" i="18"/>
  <c r="H88" i="19" s="1"/>
  <c r="J93" i="21"/>
  <c r="J93" i="20"/>
  <c r="J93" i="22" s="1"/>
  <c r="AF98" i="20"/>
  <c r="AF98" i="21"/>
  <c r="H104" i="18"/>
  <c r="H104" i="19" s="1"/>
  <c r="AB104" i="18"/>
  <c r="AB104" i="19" s="1"/>
  <c r="J109" i="20"/>
  <c r="J109" i="21"/>
  <c r="L114" i="21"/>
  <c r="L114" i="20"/>
  <c r="L114" i="22" s="1"/>
  <c r="AB120" i="18"/>
  <c r="AB120" i="19" s="1"/>
  <c r="H120" i="18"/>
  <c r="H120" i="19" s="1"/>
  <c r="J125" i="21"/>
  <c r="J125" i="20"/>
  <c r="AF130" i="20"/>
  <c r="AF130" i="21"/>
  <c r="W13" i="18"/>
  <c r="W13" i="19" s="1"/>
  <c r="C13" i="18"/>
  <c r="C13" i="19" s="1"/>
  <c r="G55" i="18"/>
  <c r="G55" i="19" s="1"/>
  <c r="AA55" i="18"/>
  <c r="AA55" i="19" s="1"/>
  <c r="C77" i="18"/>
  <c r="C77" i="19" s="1"/>
  <c r="W77" i="18"/>
  <c r="W77" i="19" s="1"/>
  <c r="AA87" i="18"/>
  <c r="AA87" i="19" s="1"/>
  <c r="G87" i="18"/>
  <c r="G87" i="19" s="1"/>
  <c r="W93" i="18"/>
  <c r="W93" i="19" s="1"/>
  <c r="C93" i="18"/>
  <c r="C93" i="19" s="1"/>
  <c r="AK9" i="20"/>
  <c r="AK9" i="21"/>
  <c r="AM14" i="20"/>
  <c r="AU14" i="22" s="1"/>
  <c r="S14" i="28" s="1"/>
  <c r="U14" i="23" s="1"/>
  <c r="AM14" i="21"/>
  <c r="AI20" i="21"/>
  <c r="AI20" i="20"/>
  <c r="AQ20" i="22" s="1"/>
  <c r="O20" i="28" s="1"/>
  <c r="Q20" i="23" s="1"/>
  <c r="AK25" i="20"/>
  <c r="AK25" i="21"/>
  <c r="AM30" i="20"/>
  <c r="AM30" i="21"/>
  <c r="AI36" i="21"/>
  <c r="AI36" i="20"/>
  <c r="AK41" i="20"/>
  <c r="AK41" i="21"/>
  <c r="AM46" i="21"/>
  <c r="AM46" i="20"/>
  <c r="AU46" i="22" s="1"/>
  <c r="S46" i="28" s="1"/>
  <c r="U46" i="23" s="1"/>
  <c r="AI52" i="20"/>
  <c r="AI52" i="21"/>
  <c r="AK57" i="21"/>
  <c r="AK57" i="20"/>
  <c r="AM62" i="20"/>
  <c r="AM62" i="21"/>
  <c r="AI68" i="21"/>
  <c r="AI68" i="20"/>
  <c r="AQ68" i="22" s="1"/>
  <c r="O68" i="28" s="1"/>
  <c r="Q68" i="23" s="1"/>
  <c r="AK73" i="21"/>
  <c r="AK73" i="20"/>
  <c r="AS73" i="22" s="1"/>
  <c r="Q73" i="28" s="1"/>
  <c r="S73" i="23" s="1"/>
  <c r="AM78" i="21"/>
  <c r="AM78" i="20"/>
  <c r="AI84" i="21"/>
  <c r="AI84" i="20"/>
  <c r="AQ84" i="22" s="1"/>
  <c r="O84" i="28" s="1"/>
  <c r="Q84" i="23" s="1"/>
  <c r="AK89" i="21"/>
  <c r="AK89" i="20"/>
  <c r="AS89" i="22" s="1"/>
  <c r="Q89" i="28" s="1"/>
  <c r="S89" i="23" s="1"/>
  <c r="S94" i="21"/>
  <c r="S94" i="20"/>
  <c r="S94" i="22" s="1"/>
  <c r="O100" i="21"/>
  <c r="O100" i="20"/>
  <c r="AK105" i="20"/>
  <c r="AK105" i="21"/>
  <c r="AM110" i="20"/>
  <c r="AM110" i="21"/>
  <c r="O116" i="20"/>
  <c r="O116" i="21"/>
  <c r="Q121" i="21"/>
  <c r="Q121" i="20"/>
  <c r="AM126" i="21"/>
  <c r="AM126" i="20"/>
  <c r="AU126" i="22" s="1"/>
  <c r="S126" i="28" s="1"/>
  <c r="U126" i="23" s="1"/>
  <c r="P4" i="20"/>
  <c r="P4" i="21"/>
  <c r="K9" i="21"/>
  <c r="K9" i="20"/>
  <c r="K9" i="22" s="1"/>
  <c r="M14" i="20"/>
  <c r="M14" i="22" s="1"/>
  <c r="M14" i="21"/>
  <c r="AC20" i="20"/>
  <c r="AC20" i="21"/>
  <c r="AE25" i="21"/>
  <c r="AE25" i="20"/>
  <c r="AM25" i="22" s="1"/>
  <c r="K25" i="28" s="1"/>
  <c r="M25" i="23" s="1"/>
  <c r="M30" i="20"/>
  <c r="M30" i="21"/>
  <c r="AC36" i="20"/>
  <c r="AK36" i="22" s="1"/>
  <c r="I36" i="28" s="1"/>
  <c r="K36" i="23" s="1"/>
  <c r="AC36" i="21"/>
  <c r="AE41" i="21"/>
  <c r="AE41" i="20"/>
  <c r="AM41" i="22" s="1"/>
  <c r="K41" i="28" s="1"/>
  <c r="M41" i="23" s="1"/>
  <c r="AG46" i="21"/>
  <c r="AG46" i="20"/>
  <c r="AO46" i="22" s="1"/>
  <c r="M46" i="28" s="1"/>
  <c r="O46" i="23" s="1"/>
  <c r="AC52" i="20"/>
  <c r="AC52" i="21"/>
  <c r="AE57" i="21"/>
  <c r="AE57" i="20"/>
  <c r="AG62" i="21"/>
  <c r="AG62" i="20"/>
  <c r="AO62" i="22" s="1"/>
  <c r="M62" i="28" s="1"/>
  <c r="O62" i="23" s="1"/>
  <c r="AC68" i="21"/>
  <c r="AC68" i="20"/>
  <c r="AK68" i="22" s="1"/>
  <c r="I68" i="28" s="1"/>
  <c r="K68" i="23" s="1"/>
  <c r="AE73" i="21"/>
  <c r="AE73" i="20"/>
  <c r="AM73" i="22" s="1"/>
  <c r="K73" i="28" s="1"/>
  <c r="M73" i="23" s="1"/>
  <c r="M78" i="21"/>
  <c r="M78" i="20"/>
  <c r="AC84" i="21"/>
  <c r="AC84" i="20"/>
  <c r="AK84" i="22" s="1"/>
  <c r="I84" i="28" s="1"/>
  <c r="K84" i="23" s="1"/>
  <c r="K89" i="20"/>
  <c r="K89" i="21"/>
  <c r="AG94" i="20"/>
  <c r="AG94" i="21"/>
  <c r="AC100" i="20"/>
  <c r="AK100" i="22" s="1"/>
  <c r="I100" i="28" s="1"/>
  <c r="K100" i="23" s="1"/>
  <c r="AC100" i="21"/>
  <c r="AE105" i="20"/>
  <c r="AE105" i="21"/>
  <c r="AG110" i="21"/>
  <c r="AG110" i="20"/>
  <c r="AO110" i="22" s="1"/>
  <c r="M110" i="28" s="1"/>
  <c r="O110" i="23" s="1"/>
  <c r="AC116" i="21"/>
  <c r="AC116" i="20"/>
  <c r="AK116" i="22" s="1"/>
  <c r="I116" i="28" s="1"/>
  <c r="K116" i="23" s="1"/>
  <c r="K121" i="20"/>
  <c r="K121" i="22" s="1"/>
  <c r="K121" i="21"/>
  <c r="M126" i="21"/>
  <c r="M126" i="20"/>
  <c r="M126" i="22" s="1"/>
  <c r="J4" i="20"/>
  <c r="J4" i="21"/>
  <c r="Z18" i="18"/>
  <c r="Z18" i="19" s="1"/>
  <c r="F18" i="18"/>
  <c r="F18" i="19" s="1"/>
  <c r="I31" i="5"/>
  <c r="V36" i="18"/>
  <c r="V36" i="19" s="1"/>
  <c r="B36" i="18"/>
  <c r="B36" i="19" s="1"/>
  <c r="Z50" i="18"/>
  <c r="Z50" i="19" s="1"/>
  <c r="F50" i="18"/>
  <c r="F50" i="19" s="1"/>
  <c r="I63" i="5"/>
  <c r="V68" i="18"/>
  <c r="V68" i="19" s="1"/>
  <c r="B68" i="18"/>
  <c r="B68" i="19" s="1"/>
  <c r="X73" i="18"/>
  <c r="X73" i="19" s="1"/>
  <c r="D73" i="18"/>
  <c r="D73" i="19" s="1"/>
  <c r="X77" i="18"/>
  <c r="X77" i="19" s="1"/>
  <c r="D77" i="18"/>
  <c r="D77" i="19" s="1"/>
  <c r="F86" i="18"/>
  <c r="F86" i="19" s="1"/>
  <c r="Z86" i="18"/>
  <c r="Z86" i="19" s="1"/>
  <c r="V96" i="18"/>
  <c r="V96" i="19" s="1"/>
  <c r="B96" i="18"/>
  <c r="B96" i="19" s="1"/>
  <c r="I99" i="5"/>
  <c r="D105" i="18"/>
  <c r="D105" i="19" s="1"/>
  <c r="X105" i="18"/>
  <c r="X105" i="19" s="1"/>
  <c r="Z114" i="18"/>
  <c r="Z114" i="19" s="1"/>
  <c r="F114" i="18"/>
  <c r="F114" i="19" s="1"/>
  <c r="I123" i="5"/>
  <c r="I127" i="5"/>
  <c r="G97" i="18"/>
  <c r="G97" i="19" s="1"/>
  <c r="AA97" i="18"/>
  <c r="AA97" i="19" s="1"/>
  <c r="R5" i="20"/>
  <c r="R5" i="21"/>
  <c r="N11" i="18"/>
  <c r="N11" i="19" s="1"/>
  <c r="AH11" i="18"/>
  <c r="AH11" i="19" s="1"/>
  <c r="AJ16" i="21"/>
  <c r="AJ16" i="20"/>
  <c r="R21" i="21"/>
  <c r="R21" i="20"/>
  <c r="AH27" i="18"/>
  <c r="AH27" i="19" s="1"/>
  <c r="N27" i="18"/>
  <c r="N27" i="19" s="1"/>
  <c r="P32" i="21"/>
  <c r="P32" i="20"/>
  <c r="AL37" i="20"/>
  <c r="AT37" i="22" s="1"/>
  <c r="R37" i="28" s="1"/>
  <c r="T37" i="23" s="1"/>
  <c r="AL37" i="21"/>
  <c r="N43" i="20"/>
  <c r="N43" i="22" s="1"/>
  <c r="N43" i="21"/>
  <c r="P48" i="20"/>
  <c r="P48" i="21"/>
  <c r="R53" i="20"/>
  <c r="R53" i="22" s="1"/>
  <c r="R53" i="21"/>
  <c r="N59" i="18"/>
  <c r="N59" i="19" s="1"/>
  <c r="AH59" i="18"/>
  <c r="AH59" i="19" s="1"/>
  <c r="P64" i="21"/>
  <c r="P64" i="20"/>
  <c r="AL69" i="20"/>
  <c r="AL69" i="21"/>
  <c r="N75" i="18"/>
  <c r="N75" i="19" s="1"/>
  <c r="AH75" i="18"/>
  <c r="AH75" i="19" s="1"/>
  <c r="P80" i="20"/>
  <c r="P80" i="22" s="1"/>
  <c r="P80" i="21"/>
  <c r="AL85" i="21"/>
  <c r="AL85" i="20"/>
  <c r="N91" i="18"/>
  <c r="N91" i="19" s="1"/>
  <c r="AH91" i="18"/>
  <c r="AH91" i="19" s="1"/>
  <c r="AJ96" i="21"/>
  <c r="AJ96" i="20"/>
  <c r="R101" i="20"/>
  <c r="R101" i="22" s="1"/>
  <c r="R101" i="21"/>
  <c r="AH107" i="18"/>
  <c r="AH107" i="19" s="1"/>
  <c r="N107" i="18"/>
  <c r="N107" i="19" s="1"/>
  <c r="P112" i="20"/>
  <c r="P112" i="21"/>
  <c r="AL117" i="21"/>
  <c r="AL117" i="20"/>
  <c r="N123" i="18"/>
  <c r="N123" i="19" s="1"/>
  <c r="AH123" i="18"/>
  <c r="AH123" i="19" s="1"/>
  <c r="P128" i="20"/>
  <c r="P128" i="22" s="1"/>
  <c r="P128" i="21"/>
  <c r="AF5" i="20"/>
  <c r="AF5" i="21"/>
  <c r="AB11" i="18"/>
  <c r="AB11" i="19" s="1"/>
  <c r="H11" i="18"/>
  <c r="H11" i="19" s="1"/>
  <c r="AD16" i="21"/>
  <c r="AD16" i="20"/>
  <c r="L21" i="20"/>
  <c r="L21" i="22" s="1"/>
  <c r="L21" i="21"/>
  <c r="H27" i="18"/>
  <c r="H27" i="19" s="1"/>
  <c r="AB27" i="18"/>
  <c r="AB27" i="19" s="1"/>
  <c r="J32" i="20"/>
  <c r="J32" i="22" s="1"/>
  <c r="J32" i="21"/>
  <c r="AF37" i="21"/>
  <c r="AF37" i="20"/>
  <c r="H43" i="18"/>
  <c r="H43" i="19" s="1"/>
  <c r="AB43" i="18"/>
  <c r="AB43" i="19" s="1"/>
  <c r="J48" i="20"/>
  <c r="J48" i="21"/>
  <c r="AF53" i="20"/>
  <c r="AN53" i="22" s="1"/>
  <c r="L53" i="28" s="1"/>
  <c r="N53" i="23" s="1"/>
  <c r="AF53" i="21"/>
  <c r="AB59" i="18"/>
  <c r="AB59" i="19" s="1"/>
  <c r="H59" i="18"/>
  <c r="H59" i="19" s="1"/>
  <c r="J64" i="20"/>
  <c r="J64" i="22" s="1"/>
  <c r="J64" i="21"/>
  <c r="AF69" i="21"/>
  <c r="AF69" i="20"/>
  <c r="AN69" i="22" s="1"/>
  <c r="L69" i="28" s="1"/>
  <c r="N69" i="23" s="1"/>
  <c r="AB75" i="18"/>
  <c r="AB75" i="19" s="1"/>
  <c r="H75" i="18"/>
  <c r="H75" i="19" s="1"/>
  <c r="J80" i="21"/>
  <c r="J80" i="20"/>
  <c r="L85" i="20"/>
  <c r="L85" i="22" s="1"/>
  <c r="L85" i="21"/>
  <c r="AB91" i="18"/>
  <c r="AB91" i="19" s="1"/>
  <c r="H91" i="18"/>
  <c r="H91" i="19" s="1"/>
  <c r="J96" i="21"/>
  <c r="J96" i="20"/>
  <c r="L101" i="20"/>
  <c r="L101" i="22" s="1"/>
  <c r="L101" i="21"/>
  <c r="AB107" i="18"/>
  <c r="AB107" i="19" s="1"/>
  <c r="H107" i="18"/>
  <c r="H107" i="19" s="1"/>
  <c r="AD112" i="20"/>
  <c r="AD112" i="21"/>
  <c r="AF117" i="21"/>
  <c r="AF117" i="20"/>
  <c r="H123" i="18"/>
  <c r="H123" i="19" s="1"/>
  <c r="AB123" i="18"/>
  <c r="AB123" i="19" s="1"/>
  <c r="AD128" i="21"/>
  <c r="AD128" i="20"/>
  <c r="Y5" i="18"/>
  <c r="Y5" i="19" s="1"/>
  <c r="E5" i="18"/>
  <c r="E5" i="19" s="1"/>
  <c r="AA10" i="18"/>
  <c r="AA10" i="19" s="1"/>
  <c r="G10" i="18"/>
  <c r="G10" i="19" s="1"/>
  <c r="C16" i="18"/>
  <c r="C16" i="19" s="1"/>
  <c r="W16" i="18"/>
  <c r="W16" i="19" s="1"/>
  <c r="E21" i="18"/>
  <c r="E21" i="19" s="1"/>
  <c r="Y21" i="18"/>
  <c r="Y21" i="19" s="1"/>
  <c r="Y37" i="18"/>
  <c r="Y37" i="19" s="1"/>
  <c r="E37" i="18"/>
  <c r="E37" i="19" s="1"/>
  <c r="W48" i="18"/>
  <c r="W48" i="19" s="1"/>
  <c r="C48" i="18"/>
  <c r="C48" i="19" s="1"/>
  <c r="Y53" i="18"/>
  <c r="Y53" i="19" s="1"/>
  <c r="E53" i="18"/>
  <c r="E53" i="19" s="1"/>
  <c r="AA58" i="18"/>
  <c r="AA58" i="19" s="1"/>
  <c r="G58" i="18"/>
  <c r="G58" i="19" s="1"/>
  <c r="E69" i="18"/>
  <c r="E69" i="19" s="1"/>
  <c r="Y69" i="18"/>
  <c r="Y69" i="19" s="1"/>
  <c r="AA90" i="18"/>
  <c r="AA90" i="19" s="1"/>
  <c r="G90" i="18"/>
  <c r="G90" i="19" s="1"/>
  <c r="E101" i="18"/>
  <c r="E101" i="19" s="1"/>
  <c r="Y101" i="18"/>
  <c r="Y101" i="19" s="1"/>
  <c r="Y117" i="18"/>
  <c r="Y117" i="19" s="1"/>
  <c r="E117" i="18"/>
  <c r="E117" i="19" s="1"/>
  <c r="W128" i="18"/>
  <c r="W128" i="19" s="1"/>
  <c r="C128" i="18"/>
  <c r="C128" i="19" s="1"/>
  <c r="C27" i="18"/>
  <c r="C27" i="19" s="1"/>
  <c r="W27" i="18"/>
  <c r="W27" i="19" s="1"/>
  <c r="C99" i="18"/>
  <c r="C99" i="19" s="1"/>
  <c r="W99" i="18"/>
  <c r="W99" i="19" s="1"/>
  <c r="S5" i="21"/>
  <c r="S5" i="20"/>
  <c r="O11" i="21"/>
  <c r="O11" i="20"/>
  <c r="O11" i="22" s="1"/>
  <c r="Q16" i="20"/>
  <c r="Q16" i="22" s="1"/>
  <c r="Q16" i="21"/>
  <c r="AM21" i="21"/>
  <c r="AM21" i="20"/>
  <c r="AI27" i="21"/>
  <c r="AI27" i="20"/>
  <c r="Q32" i="21"/>
  <c r="Q32" i="20"/>
  <c r="Q32" i="22" s="1"/>
  <c r="AM37" i="21"/>
  <c r="AM37" i="20"/>
  <c r="AI43" i="21"/>
  <c r="AI43" i="20"/>
  <c r="AK48" i="21"/>
  <c r="AK48" i="20"/>
  <c r="AM53" i="21"/>
  <c r="AM53" i="20"/>
  <c r="AU53" i="22" s="1"/>
  <c r="S53" i="28" s="1"/>
  <c r="U53" i="23" s="1"/>
  <c r="AI59" i="21"/>
  <c r="AI59" i="20"/>
  <c r="AK64" i="20"/>
  <c r="AS64" i="22" s="1"/>
  <c r="Q64" i="28" s="1"/>
  <c r="S64" i="23" s="1"/>
  <c r="AK64" i="21"/>
  <c r="S69" i="21"/>
  <c r="S69" i="20"/>
  <c r="AI75" i="21"/>
  <c r="AI75" i="20"/>
  <c r="AQ75" i="22" s="1"/>
  <c r="O75" i="28" s="1"/>
  <c r="Q75" i="23" s="1"/>
  <c r="Q80" i="21"/>
  <c r="Q80" i="20"/>
  <c r="S85" i="21"/>
  <c r="S85" i="20"/>
  <c r="AI91" i="20"/>
  <c r="AQ91" i="22" s="1"/>
  <c r="O91" i="28" s="1"/>
  <c r="Q91" i="23" s="1"/>
  <c r="AI91" i="21"/>
  <c r="AK96" i="21"/>
  <c r="AK96" i="20"/>
  <c r="AS96" i="22" s="1"/>
  <c r="Q96" i="28" s="1"/>
  <c r="S96" i="23" s="1"/>
  <c r="S101" i="21"/>
  <c r="S101" i="20"/>
  <c r="AI107" i="21"/>
  <c r="AI107" i="20"/>
  <c r="AK112" i="20"/>
  <c r="AS112" i="22" s="1"/>
  <c r="Q112" i="28" s="1"/>
  <c r="S112" i="23" s="1"/>
  <c r="AK112" i="21"/>
  <c r="AM117" i="21"/>
  <c r="AM117" i="20"/>
  <c r="AU117" i="22" s="1"/>
  <c r="S117" i="28" s="1"/>
  <c r="U117" i="23" s="1"/>
  <c r="AI123" i="21"/>
  <c r="AI123" i="20"/>
  <c r="Q128" i="20"/>
  <c r="Q128" i="22" s="1"/>
  <c r="Q128" i="21"/>
  <c r="AG5" i="20"/>
  <c r="AO5" i="22" s="1"/>
  <c r="M5" i="28" s="1"/>
  <c r="O5" i="23" s="1"/>
  <c r="AG5" i="21"/>
  <c r="I11" i="20"/>
  <c r="I11" i="21"/>
  <c r="AE16" i="21"/>
  <c r="AE16" i="20"/>
  <c r="M21" i="20"/>
  <c r="M21" i="22" s="1"/>
  <c r="M21" i="21"/>
  <c r="I27" i="21"/>
  <c r="I27" i="20"/>
  <c r="AE32" i="21"/>
  <c r="AE32" i="20"/>
  <c r="AM32" i="22" s="1"/>
  <c r="K32" i="28" s="1"/>
  <c r="M32" i="23" s="1"/>
  <c r="AG37" i="21"/>
  <c r="AG37" i="20"/>
  <c r="I43" i="20"/>
  <c r="I43" i="22" s="1"/>
  <c r="I43" i="21"/>
  <c r="AE48" i="20"/>
  <c r="AM48" i="22" s="1"/>
  <c r="K48" i="28" s="1"/>
  <c r="M48" i="23" s="1"/>
  <c r="AE48" i="21"/>
  <c r="AG53" i="21"/>
  <c r="AG53" i="20"/>
  <c r="AO53" i="22" s="1"/>
  <c r="M53" i="28" s="1"/>
  <c r="O53" i="23" s="1"/>
  <c r="AC59" i="21"/>
  <c r="AC59" i="20"/>
  <c r="AE64" i="20"/>
  <c r="AM64" i="22" s="1"/>
  <c r="K64" i="28" s="1"/>
  <c r="M64" i="23" s="1"/>
  <c r="AE64" i="21"/>
  <c r="AG69" i="21"/>
  <c r="AG69" i="20"/>
  <c r="AC75" i="21"/>
  <c r="AC75" i="20"/>
  <c r="AK75" i="22" s="1"/>
  <c r="I75" i="28" s="1"/>
  <c r="K75" i="23" s="1"/>
  <c r="AE80" i="21"/>
  <c r="AE80" i="20"/>
  <c r="AG85" i="21"/>
  <c r="AG85" i="20"/>
  <c r="AC91" i="21"/>
  <c r="AC91" i="20"/>
  <c r="AE96" i="21"/>
  <c r="AE96" i="20"/>
  <c r="AM96" i="22" s="1"/>
  <c r="K96" i="28" s="1"/>
  <c r="M96" i="23" s="1"/>
  <c r="AG101" i="20"/>
  <c r="AO101" i="22" s="1"/>
  <c r="M101" i="28" s="1"/>
  <c r="O101" i="23" s="1"/>
  <c r="AG101" i="21"/>
  <c r="AC107" i="20"/>
  <c r="AK107" i="22" s="1"/>
  <c r="I107" i="28" s="1"/>
  <c r="K107" i="23" s="1"/>
  <c r="AC107" i="21"/>
  <c r="AE112" i="20"/>
  <c r="AM112" i="22" s="1"/>
  <c r="K112" i="28" s="1"/>
  <c r="M112" i="23" s="1"/>
  <c r="AE112" i="21"/>
  <c r="AG117" i="21"/>
  <c r="AG117" i="20"/>
  <c r="AO117" i="22" s="1"/>
  <c r="M117" i="28" s="1"/>
  <c r="O117" i="23" s="1"/>
  <c r="I123" i="21"/>
  <c r="I123" i="20"/>
  <c r="AE128" i="20"/>
  <c r="AM128" i="22" s="1"/>
  <c r="K128" i="28" s="1"/>
  <c r="M128" i="23" s="1"/>
  <c r="AE128" i="21"/>
  <c r="B15" i="18"/>
  <c r="B15" i="19" s="1"/>
  <c r="V15" i="18"/>
  <c r="V15" i="19" s="1"/>
  <c r="V19" i="18"/>
  <c r="V19" i="19" s="1"/>
  <c r="B19" i="18"/>
  <c r="B19" i="19" s="1"/>
  <c r="X24" i="18"/>
  <c r="X24" i="19" s="1"/>
  <c r="D24" i="18"/>
  <c r="D24" i="19" s="1"/>
  <c r="Z33" i="18"/>
  <c r="Z33" i="19" s="1"/>
  <c r="F33" i="18"/>
  <c r="F33" i="19" s="1"/>
  <c r="V47" i="18"/>
  <c r="V47" i="19" s="1"/>
  <c r="B47" i="18"/>
  <c r="B47" i="19" s="1"/>
  <c r="I50" i="5"/>
  <c r="Z61" i="18"/>
  <c r="Z61" i="19" s="1"/>
  <c r="F61" i="18"/>
  <c r="F61" i="19" s="1"/>
  <c r="Z65" i="18"/>
  <c r="Z65" i="19" s="1"/>
  <c r="F65" i="18"/>
  <c r="F65" i="19" s="1"/>
  <c r="I74" i="5"/>
  <c r="B79" i="18"/>
  <c r="B79" i="19" s="1"/>
  <c r="V79" i="18"/>
  <c r="V79" i="19" s="1"/>
  <c r="V103" i="18"/>
  <c r="V103" i="19" s="1"/>
  <c r="B103" i="18"/>
  <c r="B103" i="19" s="1"/>
  <c r="B107" i="18"/>
  <c r="B107" i="19" s="1"/>
  <c r="V107" i="18"/>
  <c r="V107" i="19" s="1"/>
  <c r="D112" i="18"/>
  <c r="D112" i="19" s="1"/>
  <c r="X112" i="18"/>
  <c r="X112" i="19" s="1"/>
  <c r="X116" i="18"/>
  <c r="X116" i="19" s="1"/>
  <c r="D116" i="18"/>
  <c r="D116" i="19" s="1"/>
  <c r="F121" i="18"/>
  <c r="F121" i="19" s="1"/>
  <c r="Z121" i="18"/>
  <c r="Z121" i="19" s="1"/>
  <c r="F125" i="18"/>
  <c r="F125" i="19" s="1"/>
  <c r="Z125" i="18"/>
  <c r="Z125" i="19" s="1"/>
  <c r="AL8" i="20"/>
  <c r="AT8" i="22" s="1"/>
  <c r="R8" i="28" s="1"/>
  <c r="T8" i="23" s="1"/>
  <c r="AL8" i="21"/>
  <c r="N14" i="18"/>
  <c r="N14" i="19" s="1"/>
  <c r="AH14" i="18"/>
  <c r="AH14" i="19" s="1"/>
  <c r="P19" i="21"/>
  <c r="P19" i="20"/>
  <c r="P19" i="22" s="1"/>
  <c r="R24" i="21"/>
  <c r="R24" i="20"/>
  <c r="N30" i="18"/>
  <c r="N30" i="19" s="1"/>
  <c r="AH30" i="18"/>
  <c r="AH30" i="19" s="1"/>
  <c r="P35" i="20"/>
  <c r="P35" i="22" s="1"/>
  <c r="P35" i="21"/>
  <c r="AL40" i="21"/>
  <c r="AL40" i="20"/>
  <c r="AT40" i="22" s="1"/>
  <c r="R40" i="28" s="1"/>
  <c r="T40" i="23" s="1"/>
  <c r="N46" i="18"/>
  <c r="N46" i="19" s="1"/>
  <c r="AH46" i="18"/>
  <c r="AH46" i="19" s="1"/>
  <c r="AJ51" i="21"/>
  <c r="AJ51" i="20"/>
  <c r="AL56" i="21"/>
  <c r="AL56" i="20"/>
  <c r="N62" i="18"/>
  <c r="N62" i="19" s="1"/>
  <c r="AH62" i="18"/>
  <c r="AH62" i="19" s="1"/>
  <c r="P67" i="21"/>
  <c r="P67" i="20"/>
  <c r="AL72" i="21"/>
  <c r="AL72" i="20"/>
  <c r="N78" i="18"/>
  <c r="N78" i="19" s="1"/>
  <c r="AH78" i="18"/>
  <c r="AH78" i="19" s="1"/>
  <c r="P83" i="21"/>
  <c r="P83" i="20"/>
  <c r="P83" i="22" s="1"/>
  <c r="R88" i="21"/>
  <c r="R88" i="20"/>
  <c r="N94" i="18"/>
  <c r="N94" i="19" s="1"/>
  <c r="AH94" i="18"/>
  <c r="AH94" i="19" s="1"/>
  <c r="P99" i="21"/>
  <c r="P99" i="20"/>
  <c r="R104" i="21"/>
  <c r="R104" i="20"/>
  <c r="R104" i="22" s="1"/>
  <c r="AH110" i="18"/>
  <c r="AH110" i="19" s="1"/>
  <c r="N110" i="18"/>
  <c r="N110" i="19" s="1"/>
  <c r="AJ115" i="21"/>
  <c r="AJ115" i="20"/>
  <c r="AL120" i="21"/>
  <c r="AL120" i="20"/>
  <c r="N126" i="18"/>
  <c r="N126" i="19" s="1"/>
  <c r="AH126" i="18"/>
  <c r="AH126" i="19" s="1"/>
  <c r="AJ131" i="21"/>
  <c r="AJ131" i="20"/>
  <c r="L8" i="21"/>
  <c r="L8" i="20"/>
  <c r="AB14" i="18"/>
  <c r="AB14" i="19" s="1"/>
  <c r="H14" i="18"/>
  <c r="H14" i="19" s="1"/>
  <c r="J19" i="20"/>
  <c r="J19" i="21"/>
  <c r="AF24" i="21"/>
  <c r="AF24" i="20"/>
  <c r="H30" i="18"/>
  <c r="H30" i="19" s="1"/>
  <c r="AB30" i="18"/>
  <c r="AB30" i="19" s="1"/>
  <c r="J35" i="20"/>
  <c r="J35" i="22" s="1"/>
  <c r="J35" i="21"/>
  <c r="L40" i="21"/>
  <c r="L40" i="20"/>
  <c r="L40" i="22" s="1"/>
  <c r="H46" i="18"/>
  <c r="H46" i="19" s="1"/>
  <c r="AB46" i="18"/>
  <c r="AB46" i="19" s="1"/>
  <c r="J51" i="20"/>
  <c r="J51" i="22" s="1"/>
  <c r="J51" i="21"/>
  <c r="AF56" i="20"/>
  <c r="AN56" i="22" s="1"/>
  <c r="L56" i="28" s="1"/>
  <c r="N56" i="23" s="1"/>
  <c r="AF56" i="21"/>
  <c r="H62" i="18"/>
  <c r="H62" i="19" s="1"/>
  <c r="AB62" i="18"/>
  <c r="AB62" i="19" s="1"/>
  <c r="J67" i="21"/>
  <c r="J67" i="20"/>
  <c r="L72" i="21"/>
  <c r="L72" i="20"/>
  <c r="AB78" i="18"/>
  <c r="AB78" i="19" s="1"/>
  <c r="H78" i="18"/>
  <c r="H78" i="19" s="1"/>
  <c r="AD83" i="20"/>
  <c r="AD83" i="21"/>
  <c r="AF88" i="20"/>
  <c r="AN88" i="22" s="1"/>
  <c r="L88" i="28" s="1"/>
  <c r="N88" i="23" s="1"/>
  <c r="AF88" i="21"/>
  <c r="H94" i="18"/>
  <c r="H94" i="19" s="1"/>
  <c r="AB94" i="18"/>
  <c r="AB94" i="19" s="1"/>
  <c r="J99" i="21"/>
  <c r="J99" i="20"/>
  <c r="AF104" i="21"/>
  <c r="AF104" i="20"/>
  <c r="AN104" i="22" s="1"/>
  <c r="L104" i="28" s="1"/>
  <c r="N104" i="23" s="1"/>
  <c r="AB110" i="18"/>
  <c r="AB110" i="19" s="1"/>
  <c r="H110" i="18"/>
  <c r="H110" i="19" s="1"/>
  <c r="J115" i="21"/>
  <c r="J115" i="20"/>
  <c r="L120" i="21"/>
  <c r="L120" i="20"/>
  <c r="AB126" i="18"/>
  <c r="AB126" i="19" s="1"/>
  <c r="H126" i="18"/>
  <c r="H126" i="19" s="1"/>
  <c r="AD131" i="20"/>
  <c r="AL131" i="22" s="1"/>
  <c r="J131" i="28" s="1"/>
  <c r="L131" i="23" s="1"/>
  <c r="AD131" i="21"/>
  <c r="E8" i="18"/>
  <c r="E8" i="19" s="1"/>
  <c r="Y8" i="18"/>
  <c r="Y8" i="19" s="1"/>
  <c r="C19" i="18"/>
  <c r="C19" i="19" s="1"/>
  <c r="W19" i="18"/>
  <c r="W19" i="19" s="1"/>
  <c r="W39" i="18"/>
  <c r="W39" i="19" s="1"/>
  <c r="C39" i="18"/>
  <c r="C39" i="19" s="1"/>
  <c r="W55" i="18"/>
  <c r="W55" i="19" s="1"/>
  <c r="C55" i="18"/>
  <c r="C55" i="19" s="1"/>
  <c r="AA65" i="18"/>
  <c r="AA65" i="19" s="1"/>
  <c r="G65" i="18"/>
  <c r="G65" i="19" s="1"/>
  <c r="AI34" i="20"/>
  <c r="AQ34" i="22" s="1"/>
  <c r="O34" i="28" s="1"/>
  <c r="Q34" i="23" s="1"/>
  <c r="AI34" i="21"/>
  <c r="Q71" i="20"/>
  <c r="Q71" i="21"/>
  <c r="Q103" i="21"/>
  <c r="Q103" i="20"/>
  <c r="AM124" i="20"/>
  <c r="AU124" i="22" s="1"/>
  <c r="S124" i="28" s="1"/>
  <c r="U124" i="23" s="1"/>
  <c r="AM124" i="21"/>
  <c r="I18" i="21"/>
  <c r="I18" i="20"/>
  <c r="K39" i="21"/>
  <c r="K39" i="20"/>
  <c r="K39" i="22" s="1"/>
  <c r="K55" i="21"/>
  <c r="K55" i="20"/>
  <c r="M76" i="20"/>
  <c r="M76" i="22" s="1"/>
  <c r="M76" i="21"/>
  <c r="I98" i="20"/>
  <c r="I98" i="22" s="1"/>
  <c r="I98" i="21"/>
  <c r="K119" i="21"/>
  <c r="K119" i="20"/>
  <c r="K119" i="22" s="1"/>
  <c r="X15" i="18"/>
  <c r="X15" i="19" s="1"/>
  <c r="D15" i="18"/>
  <c r="D15" i="19" s="1"/>
  <c r="AI14" i="21"/>
  <c r="AI14" i="20"/>
  <c r="AK19" i="21"/>
  <c r="AK19" i="20"/>
  <c r="S24" i="21"/>
  <c r="S24" i="20"/>
  <c r="S24" i="22" s="1"/>
  <c r="O30" i="20"/>
  <c r="O30" i="22" s="1"/>
  <c r="O30" i="21"/>
  <c r="AK35" i="21"/>
  <c r="AK35" i="20"/>
  <c r="S40" i="20"/>
  <c r="S40" i="22" s="1"/>
  <c r="S40" i="21"/>
  <c r="O46" i="21"/>
  <c r="O46" i="20"/>
  <c r="O46" i="22" s="1"/>
  <c r="Q51" i="20"/>
  <c r="Q51" i="22" s="1"/>
  <c r="Q51" i="21"/>
  <c r="S56" i="21"/>
  <c r="S56" i="20"/>
  <c r="O62" i="21"/>
  <c r="O62" i="20"/>
  <c r="Q67" i="20"/>
  <c r="Q67" i="21"/>
  <c r="S72" i="20"/>
  <c r="S72" i="22" s="1"/>
  <c r="S72" i="21"/>
  <c r="O78" i="21"/>
  <c r="O78" i="20"/>
  <c r="AK83" i="20"/>
  <c r="AS83" i="22" s="1"/>
  <c r="Q83" i="28" s="1"/>
  <c r="S83" i="23" s="1"/>
  <c r="AK83" i="21"/>
  <c r="S88" i="21"/>
  <c r="S88" i="20"/>
  <c r="S88" i="22" s="1"/>
  <c r="O94" i="20"/>
  <c r="O94" i="22" s="1"/>
  <c r="O94" i="21"/>
  <c r="Q99" i="20"/>
  <c r="Q99" i="22" s="1"/>
  <c r="Q99" i="21"/>
  <c r="S104" i="21"/>
  <c r="S104" i="20"/>
  <c r="O110" i="20"/>
  <c r="O110" i="21"/>
  <c r="Q115" i="20"/>
  <c r="Q115" i="22" s="1"/>
  <c r="Q115" i="21"/>
  <c r="S120" i="21"/>
  <c r="S120" i="20"/>
  <c r="AI126" i="21"/>
  <c r="AI126" i="20"/>
  <c r="Q131" i="21"/>
  <c r="Q131" i="20"/>
  <c r="Q131" i="22" s="1"/>
  <c r="M8" i="21"/>
  <c r="M8" i="20"/>
  <c r="AC14" i="21"/>
  <c r="AC14" i="20"/>
  <c r="K19" i="20"/>
  <c r="K19" i="22" s="1"/>
  <c r="K19" i="21"/>
  <c r="AG24" i="21"/>
  <c r="AG24" i="20"/>
  <c r="AO24" i="22" s="1"/>
  <c r="M24" i="28" s="1"/>
  <c r="O24" i="23" s="1"/>
  <c r="AC30" i="21"/>
  <c r="AC30" i="20"/>
  <c r="AE35" i="20"/>
  <c r="AM35" i="22" s="1"/>
  <c r="K35" i="28" s="1"/>
  <c r="M35" i="23" s="1"/>
  <c r="AE35" i="21"/>
  <c r="AG40" i="20"/>
  <c r="AO40" i="22" s="1"/>
  <c r="M40" i="28" s="1"/>
  <c r="O40" i="23" s="1"/>
  <c r="AG40" i="21"/>
  <c r="AC46" i="20"/>
  <c r="AC46" i="21"/>
  <c r="K51" i="21"/>
  <c r="K51" i="20"/>
  <c r="M56" i="21"/>
  <c r="M56" i="20"/>
  <c r="I62" i="20"/>
  <c r="I62" i="22" s="1"/>
  <c r="I62" i="21"/>
  <c r="K67" i="21"/>
  <c r="K67" i="20"/>
  <c r="K67" i="22" s="1"/>
  <c r="AG72" i="20"/>
  <c r="AO72" i="22" s="1"/>
  <c r="M72" i="28" s="1"/>
  <c r="O72" i="23" s="1"/>
  <c r="AG72" i="21"/>
  <c r="I78" i="20"/>
  <c r="I78" i="22" s="1"/>
  <c r="I78" i="21"/>
  <c r="AE83" i="20"/>
  <c r="AM83" i="22" s="1"/>
  <c r="K83" i="28" s="1"/>
  <c r="M83" i="23" s="1"/>
  <c r="AE83" i="21"/>
  <c r="AG88" i="21"/>
  <c r="AG88" i="20"/>
  <c r="AO88" i="22" s="1"/>
  <c r="M88" i="28" s="1"/>
  <c r="O88" i="23" s="1"/>
  <c r="I94" i="21"/>
  <c r="I94" i="20"/>
  <c r="K99" i="21"/>
  <c r="K99" i="20"/>
  <c r="AG104" i="21"/>
  <c r="AG104" i="20"/>
  <c r="I110" i="21"/>
  <c r="I110" i="20"/>
  <c r="I110" i="22" s="1"/>
  <c r="AE115" i="21"/>
  <c r="AE115" i="20"/>
  <c r="AG120" i="20"/>
  <c r="AO120" i="22" s="1"/>
  <c r="M120" i="28" s="1"/>
  <c r="O120" i="23" s="1"/>
  <c r="AG120" i="21"/>
  <c r="I126" i="20"/>
  <c r="I126" i="22" s="1"/>
  <c r="I126" i="21"/>
  <c r="K131" i="21"/>
  <c r="K131" i="20"/>
  <c r="K131" i="22" s="1"/>
  <c r="X7" i="18"/>
  <c r="X7" i="19" s="1"/>
  <c r="D7" i="18"/>
  <c r="D7" i="19" s="1"/>
  <c r="Z16" i="18"/>
  <c r="Z16" i="19" s="1"/>
  <c r="F16" i="18"/>
  <c r="F16" i="19" s="1"/>
  <c r="B26" i="18"/>
  <c r="B26" i="19" s="1"/>
  <c r="V26" i="18"/>
  <c r="V26" i="19" s="1"/>
  <c r="D35" i="18"/>
  <c r="D35" i="19" s="1"/>
  <c r="X35" i="18"/>
  <c r="X35" i="19" s="1"/>
  <c r="X39" i="18"/>
  <c r="X39" i="19" s="1"/>
  <c r="D39" i="18"/>
  <c r="D39" i="19" s="1"/>
  <c r="F44" i="18"/>
  <c r="F44" i="19" s="1"/>
  <c r="Z44" i="18"/>
  <c r="Z44" i="19" s="1"/>
  <c r="F48" i="18"/>
  <c r="F48" i="19" s="1"/>
  <c r="Z48" i="18"/>
  <c r="Z48" i="19" s="1"/>
  <c r="V58" i="18"/>
  <c r="V58" i="19" s="1"/>
  <c r="B58" i="18"/>
  <c r="B58" i="19" s="1"/>
  <c r="X67" i="18"/>
  <c r="X67" i="19" s="1"/>
  <c r="D67" i="18"/>
  <c r="D67" i="19" s="1"/>
  <c r="D71" i="18"/>
  <c r="D71" i="19" s="1"/>
  <c r="X71" i="18"/>
  <c r="X71" i="19" s="1"/>
  <c r="Z104" i="18"/>
  <c r="Z104" i="19" s="1"/>
  <c r="F104" i="18"/>
  <c r="F104" i="19" s="1"/>
  <c r="I113" i="5"/>
  <c r="B118" i="18"/>
  <c r="B118" i="19" s="1"/>
  <c r="V118" i="18"/>
  <c r="V118" i="19" s="1"/>
  <c r="D127" i="18"/>
  <c r="D127" i="19" s="1"/>
  <c r="X127" i="18"/>
  <c r="X127" i="19" s="1"/>
  <c r="Y116" i="18"/>
  <c r="Y116" i="19" s="1"/>
  <c r="E116" i="18"/>
  <c r="E116" i="19" s="1"/>
  <c r="R7" i="21"/>
  <c r="R7" i="20"/>
  <c r="AJ18" i="21"/>
  <c r="AJ18" i="20"/>
  <c r="R23" i="21"/>
  <c r="R23" i="20"/>
  <c r="R23" i="22" s="1"/>
  <c r="AJ34" i="20"/>
  <c r="AJ34" i="21"/>
  <c r="AL39" i="21"/>
  <c r="AL39" i="20"/>
  <c r="AJ50" i="20"/>
  <c r="AJ50" i="21"/>
  <c r="AL55" i="20"/>
  <c r="AL55" i="21"/>
  <c r="P66" i="21"/>
  <c r="P66" i="20"/>
  <c r="P66" i="22" s="1"/>
  <c r="AL71" i="21"/>
  <c r="AL71" i="20"/>
  <c r="P82" i="21"/>
  <c r="P82" i="20"/>
  <c r="R87" i="20"/>
  <c r="R87" i="21"/>
  <c r="AJ98" i="21"/>
  <c r="AJ98" i="20"/>
  <c r="AR98" i="22" s="1"/>
  <c r="P98" i="28" s="1"/>
  <c r="R98" i="23" s="1"/>
  <c r="R103" i="20"/>
  <c r="R103" i="22" s="1"/>
  <c r="R103" i="21"/>
  <c r="AJ114" i="21"/>
  <c r="AJ114" i="20"/>
  <c r="AL119" i="21"/>
  <c r="AL119" i="20"/>
  <c r="AT119" i="22" s="1"/>
  <c r="R119" i="28" s="1"/>
  <c r="T119" i="23" s="1"/>
  <c r="P130" i="21"/>
  <c r="P130" i="20"/>
  <c r="P130" i="22" s="1"/>
  <c r="AF7" i="21"/>
  <c r="AF7" i="20"/>
  <c r="AD18" i="21"/>
  <c r="AD18" i="20"/>
  <c r="L23" i="20"/>
  <c r="L23" i="21"/>
  <c r="J34" i="21"/>
  <c r="J34" i="20"/>
  <c r="J34" i="22" s="1"/>
  <c r="AF39" i="20"/>
  <c r="AN39" i="22" s="1"/>
  <c r="L39" i="28" s="1"/>
  <c r="N39" i="23" s="1"/>
  <c r="AF39" i="21"/>
  <c r="J50" i="20"/>
  <c r="J50" i="22" s="1"/>
  <c r="J50" i="21"/>
  <c r="AF55" i="21"/>
  <c r="AF55" i="20"/>
  <c r="AN55" i="22" s="1"/>
  <c r="L55" i="28" s="1"/>
  <c r="N55" i="23" s="1"/>
  <c r="J66" i="20"/>
  <c r="J66" i="21"/>
  <c r="AF71" i="21"/>
  <c r="AF71" i="20"/>
  <c r="J82" i="21"/>
  <c r="J82" i="20"/>
  <c r="L87" i="20"/>
  <c r="L87" i="21"/>
  <c r="J98" i="21"/>
  <c r="J98" i="20"/>
  <c r="J98" i="22" s="1"/>
  <c r="L103" i="21"/>
  <c r="L103" i="20"/>
  <c r="AD114" i="21"/>
  <c r="AD114" i="20"/>
  <c r="L119" i="21"/>
  <c r="L119" i="20"/>
  <c r="L119" i="22" s="1"/>
  <c r="AD130" i="21"/>
  <c r="AD130" i="20"/>
  <c r="AL130" i="22" s="1"/>
  <c r="J130" i="28" s="1"/>
  <c r="L130" i="23" s="1"/>
  <c r="Y19" i="18"/>
  <c r="Y19" i="19" s="1"/>
  <c r="E19" i="18"/>
  <c r="E19" i="19" s="1"/>
  <c r="E51" i="18"/>
  <c r="E51" i="19" s="1"/>
  <c r="Y51" i="18"/>
  <c r="Y51" i="19" s="1"/>
  <c r="C110" i="18"/>
  <c r="C110" i="19" s="1"/>
  <c r="W110" i="18"/>
  <c r="W110" i="19" s="1"/>
  <c r="Y115" i="18"/>
  <c r="Y115" i="19" s="1"/>
  <c r="E115" i="18"/>
  <c r="E115" i="19" s="1"/>
  <c r="W126" i="18"/>
  <c r="W126" i="19" s="1"/>
  <c r="C126" i="18"/>
  <c r="C126" i="19" s="1"/>
  <c r="AK6" i="20"/>
  <c r="AK6" i="21"/>
  <c r="AM11" i="20"/>
  <c r="AM11" i="21"/>
  <c r="AI17" i="20"/>
  <c r="AI17" i="21"/>
  <c r="AK22" i="20"/>
  <c r="AS22" i="22" s="1"/>
  <c r="Q22" i="28" s="1"/>
  <c r="S22" i="23" s="1"/>
  <c r="AK22" i="21"/>
  <c r="AM27" i="20"/>
  <c r="AM27" i="21"/>
  <c r="AI33" i="21"/>
  <c r="AI33" i="20"/>
  <c r="AQ33" i="22" s="1"/>
  <c r="O33" i="28" s="1"/>
  <c r="Q33" i="23" s="1"/>
  <c r="Q38" i="20"/>
  <c r="Q38" i="21"/>
  <c r="S43" i="20"/>
  <c r="S43" i="22" s="1"/>
  <c r="S43" i="21"/>
  <c r="AI49" i="20"/>
  <c r="AI49" i="21"/>
  <c r="AK54" i="20"/>
  <c r="AK54" i="21"/>
  <c r="S59" i="21"/>
  <c r="S59" i="20"/>
  <c r="S59" i="22" s="1"/>
  <c r="O65" i="20"/>
  <c r="O65" i="22" s="1"/>
  <c r="O65" i="21"/>
  <c r="Q70" i="20"/>
  <c r="Q70" i="21"/>
  <c r="AM75" i="21"/>
  <c r="AM75" i="20"/>
  <c r="AU75" i="22" s="1"/>
  <c r="S75" i="28" s="1"/>
  <c r="U75" i="23" s="1"/>
  <c r="AI81" i="21"/>
  <c r="AI81" i="20"/>
  <c r="AQ81" i="22" s="1"/>
  <c r="O81" i="28" s="1"/>
  <c r="Q81" i="23" s="1"/>
  <c r="Q86" i="21"/>
  <c r="Q86" i="20"/>
  <c r="S91" i="21"/>
  <c r="S91" i="20"/>
  <c r="AI97" i="21"/>
  <c r="AI97" i="20"/>
  <c r="AQ97" i="22" s="1"/>
  <c r="O97" i="28" s="1"/>
  <c r="Q97" i="23" s="1"/>
  <c r="AK102" i="21"/>
  <c r="AK102" i="20"/>
  <c r="AS102" i="22" s="1"/>
  <c r="Q102" i="28" s="1"/>
  <c r="S102" i="23" s="1"/>
  <c r="S107" i="20"/>
  <c r="S107" i="22" s="1"/>
  <c r="S107" i="21"/>
  <c r="O113" i="20"/>
  <c r="O113" i="21"/>
  <c r="Q118" i="21"/>
  <c r="Q118" i="20"/>
  <c r="Q118" i="22" s="1"/>
  <c r="AM123" i="20"/>
  <c r="AM123" i="21"/>
  <c r="O129" i="21"/>
  <c r="O129" i="20"/>
  <c r="K6" i="20"/>
  <c r="K6" i="22" s="1"/>
  <c r="K6" i="21"/>
  <c r="AG11" i="20"/>
  <c r="AG11" i="21"/>
  <c r="I17" i="21"/>
  <c r="I17" i="20"/>
  <c r="I17" i="22" s="1"/>
  <c r="AE22" i="21"/>
  <c r="AE22" i="20"/>
  <c r="AG27" i="21"/>
  <c r="AG27" i="20"/>
  <c r="AC33" i="21"/>
  <c r="AC33" i="20"/>
  <c r="AK33" i="22" s="1"/>
  <c r="I33" i="28" s="1"/>
  <c r="K33" i="23" s="1"/>
  <c r="K38" i="21"/>
  <c r="K38" i="20"/>
  <c r="K38" i="22" s="1"/>
  <c r="M43" i="20"/>
  <c r="M43" i="22" s="1"/>
  <c r="M43" i="21"/>
  <c r="I49" i="21"/>
  <c r="I49" i="20"/>
  <c r="AE54" i="20"/>
  <c r="AE54" i="21"/>
  <c r="AG59" i="21"/>
  <c r="AG59" i="20"/>
  <c r="AO59" i="22" s="1"/>
  <c r="M59" i="28" s="1"/>
  <c r="O59" i="23" s="1"/>
  <c r="I65" i="20"/>
  <c r="I65" i="22" s="1"/>
  <c r="I65" i="21"/>
  <c r="K70" i="21"/>
  <c r="K70" i="20"/>
  <c r="M75" i="20"/>
  <c r="M75" i="21"/>
  <c r="I81" i="20"/>
  <c r="I81" i="21"/>
  <c r="AE86" i="21"/>
  <c r="AE86" i="20"/>
  <c r="M91" i="21"/>
  <c r="M91" i="20"/>
  <c r="I97" i="21"/>
  <c r="I97" i="20"/>
  <c r="I97" i="22" s="1"/>
  <c r="K102" i="21"/>
  <c r="K102" i="20"/>
  <c r="K102" i="22" s="1"/>
  <c r="AG107" i="21"/>
  <c r="AG107" i="20"/>
  <c r="AC113" i="21"/>
  <c r="AC113" i="20"/>
  <c r="K118" i="21"/>
  <c r="K118" i="20"/>
  <c r="K118" i="22" s="1"/>
  <c r="AG123" i="20"/>
  <c r="AG123" i="21"/>
  <c r="I129" i="21"/>
  <c r="I129" i="20"/>
  <c r="D6" i="18"/>
  <c r="D6" i="19" s="1"/>
  <c r="X6" i="18"/>
  <c r="X6" i="19" s="1"/>
  <c r="F15" i="18"/>
  <c r="F15" i="19" s="1"/>
  <c r="Z15" i="18"/>
  <c r="Z15" i="19" s="1"/>
  <c r="X34" i="18"/>
  <c r="X34" i="19" s="1"/>
  <c r="D34" i="18"/>
  <c r="D34" i="19" s="1"/>
  <c r="X38" i="18"/>
  <c r="X38" i="19" s="1"/>
  <c r="D38" i="18"/>
  <c r="D38" i="19" s="1"/>
  <c r="Z43" i="18"/>
  <c r="Z43" i="19" s="1"/>
  <c r="F43" i="18"/>
  <c r="F43" i="19" s="1"/>
  <c r="F47" i="18"/>
  <c r="F47" i="19" s="1"/>
  <c r="Z47" i="18"/>
  <c r="Z47" i="19" s="1"/>
  <c r="V57" i="18"/>
  <c r="V57" i="19" s="1"/>
  <c r="B57" i="18"/>
  <c r="B57" i="19" s="1"/>
  <c r="V61" i="18"/>
  <c r="V61" i="19" s="1"/>
  <c r="B61" i="18"/>
  <c r="B61" i="19" s="1"/>
  <c r="D70" i="18"/>
  <c r="D70" i="19" s="1"/>
  <c r="X70" i="18"/>
  <c r="X70" i="19" s="1"/>
  <c r="Z75" i="18"/>
  <c r="Z75" i="19" s="1"/>
  <c r="F75" i="18"/>
  <c r="F75" i="19" s="1"/>
  <c r="V89" i="18"/>
  <c r="V89" i="19" s="1"/>
  <c r="B89" i="18"/>
  <c r="B89" i="19" s="1"/>
  <c r="V93" i="18"/>
  <c r="V93" i="19" s="1"/>
  <c r="B93" i="18"/>
  <c r="B93" i="19" s="1"/>
  <c r="Z107" i="18"/>
  <c r="Z107" i="19" s="1"/>
  <c r="F107" i="18"/>
  <c r="F107" i="19" s="1"/>
  <c r="B125" i="18"/>
  <c r="B125" i="19" s="1"/>
  <c r="V125" i="18"/>
  <c r="V125" i="19" s="1"/>
  <c r="AJ9" i="20"/>
  <c r="AJ9" i="21"/>
  <c r="AL14" i="21"/>
  <c r="AL14" i="20"/>
  <c r="AJ25" i="21"/>
  <c r="AJ25" i="20"/>
  <c r="AL30" i="21"/>
  <c r="AL30" i="20"/>
  <c r="AT30" i="22" s="1"/>
  <c r="R30" i="28" s="1"/>
  <c r="T30" i="23" s="1"/>
  <c r="P41" i="20"/>
  <c r="P41" i="21"/>
  <c r="R46" i="21"/>
  <c r="R46" i="20"/>
  <c r="AJ57" i="20"/>
  <c r="AJ57" i="21"/>
  <c r="R62" i="20"/>
  <c r="R62" i="21"/>
  <c r="P73" i="21"/>
  <c r="P73" i="20"/>
  <c r="P73" i="22" s="1"/>
  <c r="R78" i="21"/>
  <c r="R78" i="20"/>
  <c r="P89" i="20"/>
  <c r="P89" i="21"/>
  <c r="R94" i="21"/>
  <c r="R94" i="20"/>
  <c r="R94" i="22" s="1"/>
  <c r="AJ105" i="20"/>
  <c r="AJ105" i="21"/>
  <c r="AL110" i="20"/>
  <c r="AT110" i="22" s="1"/>
  <c r="R110" i="28" s="1"/>
  <c r="T110" i="23" s="1"/>
  <c r="AL110" i="21"/>
  <c r="AJ121" i="21"/>
  <c r="AJ121" i="20"/>
  <c r="R126" i="21"/>
  <c r="R126" i="20"/>
  <c r="R126" i="22" s="1"/>
  <c r="O4" i="20"/>
  <c r="O4" i="21"/>
  <c r="J9" i="21"/>
  <c r="J9" i="20"/>
  <c r="AF14" i="21"/>
  <c r="AF14" i="20"/>
  <c r="AD25" i="21"/>
  <c r="AD25" i="20"/>
  <c r="AL25" i="22" s="1"/>
  <c r="J25" i="28" s="1"/>
  <c r="L25" i="23" s="1"/>
  <c r="L30" i="21"/>
  <c r="L30" i="20"/>
  <c r="L30" i="22" s="1"/>
  <c r="J41" i="21"/>
  <c r="J41" i="20"/>
  <c r="AF46" i="20"/>
  <c r="AN46" i="22" s="1"/>
  <c r="L46" i="28" s="1"/>
  <c r="N46" i="23" s="1"/>
  <c r="AF46" i="21"/>
  <c r="J57" i="21"/>
  <c r="J57" i="20"/>
  <c r="J57" i="22" s="1"/>
  <c r="L62" i="20"/>
  <c r="L62" i="21"/>
  <c r="AD73" i="21"/>
  <c r="AD73" i="20"/>
  <c r="AF78" i="21"/>
  <c r="AF78" i="20"/>
  <c r="AD89" i="21"/>
  <c r="AD89" i="20"/>
  <c r="AL89" i="22" s="1"/>
  <c r="J89" i="28" s="1"/>
  <c r="L89" i="23" s="1"/>
  <c r="L94" i="20"/>
  <c r="L94" i="21"/>
  <c r="J105" i="21"/>
  <c r="J105" i="20"/>
  <c r="AF110" i="20"/>
  <c r="AN110" i="22" s="1"/>
  <c r="L110" i="28" s="1"/>
  <c r="N110" i="23" s="1"/>
  <c r="AF110" i="21"/>
  <c r="AD121" i="20"/>
  <c r="AD121" i="21"/>
  <c r="AF126" i="21"/>
  <c r="AF126" i="20"/>
  <c r="AN126" i="22" s="1"/>
  <c r="L126" i="28" s="1"/>
  <c r="N126" i="23" s="1"/>
  <c r="I4" i="20"/>
  <c r="I4" i="22" s="1"/>
  <c r="I4" i="21"/>
  <c r="E14" i="18"/>
  <c r="E14" i="19" s="1"/>
  <c r="Y14" i="18"/>
  <c r="Y14" i="19" s="1"/>
  <c r="E30" i="18"/>
  <c r="E30" i="19" s="1"/>
  <c r="Y30" i="18"/>
  <c r="Y30" i="19" s="1"/>
  <c r="W41" i="18"/>
  <c r="W41" i="19" s="1"/>
  <c r="C41" i="18"/>
  <c r="C41" i="19" s="1"/>
  <c r="E46" i="18"/>
  <c r="E46" i="19" s="1"/>
  <c r="Y46" i="18"/>
  <c r="Y46" i="19" s="1"/>
  <c r="Y62" i="18"/>
  <c r="Y62" i="19" s="1"/>
  <c r="E62" i="18"/>
  <c r="E62" i="19" s="1"/>
  <c r="AA67" i="18"/>
  <c r="AA67" i="19" s="1"/>
  <c r="G67" i="18"/>
  <c r="G67" i="19" s="1"/>
  <c r="W73" i="18"/>
  <c r="W73" i="19" s="1"/>
  <c r="C73" i="18"/>
  <c r="C73" i="19" s="1"/>
  <c r="W89" i="18"/>
  <c r="W89" i="19" s="1"/>
  <c r="C89" i="18"/>
  <c r="C89" i="19" s="1"/>
  <c r="E94" i="18"/>
  <c r="E94" i="19" s="1"/>
  <c r="Y94" i="18"/>
  <c r="Y94" i="19" s="1"/>
  <c r="W105" i="18"/>
  <c r="W105" i="19" s="1"/>
  <c r="C105" i="18"/>
  <c r="C105" i="19" s="1"/>
  <c r="E92" i="18"/>
  <c r="E92" i="19" s="1"/>
  <c r="Y92" i="18"/>
  <c r="Y92" i="19" s="1"/>
  <c r="AK5" i="21"/>
  <c r="AK5" i="20"/>
  <c r="S10" i="20"/>
  <c r="S10" i="21"/>
  <c r="AI16" i="20"/>
  <c r="AI16" i="21"/>
  <c r="AK21" i="21"/>
  <c r="AK21" i="20"/>
  <c r="AS21" i="22" s="1"/>
  <c r="Q21" i="28" s="1"/>
  <c r="S21" i="23" s="1"/>
  <c r="AM26" i="21"/>
  <c r="AM26" i="20"/>
  <c r="O32" i="20"/>
  <c r="O32" i="21"/>
  <c r="AK37" i="21"/>
  <c r="AK37" i="20"/>
  <c r="AS37" i="22" s="1"/>
  <c r="Q37" i="28" s="1"/>
  <c r="S37" i="23" s="1"/>
  <c r="S42" i="20"/>
  <c r="S42" i="21"/>
  <c r="O48" i="21"/>
  <c r="O48" i="20"/>
  <c r="Q53" i="21"/>
  <c r="Q53" i="20"/>
  <c r="S58" i="21"/>
  <c r="S58" i="20"/>
  <c r="S58" i="22" s="1"/>
  <c r="AI64" i="21"/>
  <c r="AI64" i="20"/>
  <c r="AQ64" i="22" s="1"/>
  <c r="O64" i="28" s="1"/>
  <c r="Q64" i="23" s="1"/>
  <c r="AK69" i="20"/>
  <c r="AS69" i="22" s="1"/>
  <c r="Q69" i="28" s="1"/>
  <c r="S69" i="23" s="1"/>
  <c r="AK69" i="21"/>
  <c r="AM74" i="21"/>
  <c r="AM74" i="20"/>
  <c r="AI80" i="21"/>
  <c r="AI80" i="20"/>
  <c r="AQ80" i="22" s="1"/>
  <c r="O80" i="28" s="1"/>
  <c r="Q80" i="23" s="1"/>
  <c r="Q85" i="20"/>
  <c r="Q85" i="21"/>
  <c r="S90" i="20"/>
  <c r="S90" i="22" s="1"/>
  <c r="S90" i="21"/>
  <c r="AI96" i="21"/>
  <c r="AI96" i="20"/>
  <c r="Q101" i="21"/>
  <c r="Q101" i="20"/>
  <c r="Q101" i="22" s="1"/>
  <c r="AM106" i="20"/>
  <c r="AM106" i="21"/>
  <c r="AI112" i="21"/>
  <c r="AI112" i="20"/>
  <c r="AK117" i="20"/>
  <c r="AK117" i="21"/>
  <c r="AM122" i="21"/>
  <c r="AM122" i="20"/>
  <c r="AU122" i="22" s="1"/>
  <c r="S122" i="28" s="1"/>
  <c r="U122" i="23" s="1"/>
  <c r="AI128" i="21"/>
  <c r="AI128" i="20"/>
  <c r="AQ128" i="22" s="1"/>
  <c r="O128" i="28" s="1"/>
  <c r="Q128" i="23" s="1"/>
  <c r="AE5" i="21"/>
  <c r="AE5" i="20"/>
  <c r="AG10" i="21"/>
  <c r="AG10" i="20"/>
  <c r="AC16" i="21"/>
  <c r="AC16" i="20"/>
  <c r="AK16" i="22" s="1"/>
  <c r="I16" i="28" s="1"/>
  <c r="K16" i="23" s="1"/>
  <c r="AE21" i="21"/>
  <c r="AE21" i="20"/>
  <c r="AM21" i="22" s="1"/>
  <c r="K21" i="28" s="1"/>
  <c r="M21" i="23" s="1"/>
  <c r="AG26" i="21"/>
  <c r="AG26" i="20"/>
  <c r="AC32" i="21"/>
  <c r="AC32" i="20"/>
  <c r="AE37" i="21"/>
  <c r="AE37" i="20"/>
  <c r="AM37" i="22" s="1"/>
  <c r="K37" i="28" s="1"/>
  <c r="M37" i="23" s="1"/>
  <c r="M42" i="21"/>
  <c r="M42" i="20"/>
  <c r="M42" i="22" s="1"/>
  <c r="AC48" i="20"/>
  <c r="AK48" i="22" s="1"/>
  <c r="I48" i="28" s="1"/>
  <c r="K48" i="23" s="1"/>
  <c r="AC48" i="21"/>
  <c r="AE53" i="20"/>
  <c r="AM53" i="22" s="1"/>
  <c r="K53" i="28" s="1"/>
  <c r="M53" i="23" s="1"/>
  <c r="AE53" i="21"/>
  <c r="AG58" i="20"/>
  <c r="AG58" i="21"/>
  <c r="I64" i="20"/>
  <c r="I64" i="21"/>
  <c r="K69" i="20"/>
  <c r="K69" i="22" s="1"/>
  <c r="K69" i="21"/>
  <c r="M74" i="20"/>
  <c r="M74" i="22" s="1"/>
  <c r="M74" i="21"/>
  <c r="I80" i="21"/>
  <c r="I80" i="20"/>
  <c r="I80" i="22" s="1"/>
  <c r="K85" i="21"/>
  <c r="K85" i="20"/>
  <c r="K85" i="22" s="1"/>
  <c r="AG90" i="20"/>
  <c r="AO90" i="22" s="1"/>
  <c r="M90" i="28" s="1"/>
  <c r="O90" i="23" s="1"/>
  <c r="AG90" i="21"/>
  <c r="I96" i="21"/>
  <c r="I96" i="20"/>
  <c r="AE101" i="21"/>
  <c r="AE101" i="20"/>
  <c r="AM101" i="22" s="1"/>
  <c r="K101" i="28" s="1"/>
  <c r="M101" i="23" s="1"/>
  <c r="AG106" i="20"/>
  <c r="AG106" i="21"/>
  <c r="AC112" i="21"/>
  <c r="AC112" i="20"/>
  <c r="AE117" i="21"/>
  <c r="AE117" i="20"/>
  <c r="AG122" i="20"/>
  <c r="AG122" i="21"/>
  <c r="AC128" i="20"/>
  <c r="AC128" i="21"/>
  <c r="D5" i="18"/>
  <c r="D5" i="19" s="1"/>
  <c r="X5" i="18"/>
  <c r="X5" i="19" s="1"/>
  <c r="D9" i="18"/>
  <c r="D9" i="19" s="1"/>
  <c r="X9" i="18"/>
  <c r="X9" i="19" s="1"/>
  <c r="Z14" i="18"/>
  <c r="Z14" i="19" s="1"/>
  <c r="F14" i="18"/>
  <c r="F14" i="19" s="1"/>
  <c r="I27" i="5"/>
  <c r="B32" i="18"/>
  <c r="B32" i="19" s="1"/>
  <c r="V32" i="18"/>
  <c r="V32" i="19" s="1"/>
  <c r="D37" i="18"/>
  <c r="D37" i="19" s="1"/>
  <c r="X37" i="18"/>
  <c r="X37" i="19" s="1"/>
  <c r="X41" i="18"/>
  <c r="X41" i="19" s="1"/>
  <c r="D41" i="18"/>
  <c r="D41" i="19" s="1"/>
  <c r="Z46" i="18"/>
  <c r="Z46" i="19" s="1"/>
  <c r="F46" i="18"/>
  <c r="F46" i="19" s="1"/>
  <c r="V60" i="18"/>
  <c r="V60" i="19" s="1"/>
  <c r="B60" i="18"/>
  <c r="B60" i="19" s="1"/>
  <c r="B64" i="18"/>
  <c r="B64" i="19" s="1"/>
  <c r="V64" i="18"/>
  <c r="V64" i="19" s="1"/>
  <c r="D69" i="18"/>
  <c r="D69" i="19" s="1"/>
  <c r="X69" i="18"/>
  <c r="X69" i="19" s="1"/>
  <c r="F78" i="18"/>
  <c r="F78" i="19" s="1"/>
  <c r="Z78" i="18"/>
  <c r="Z78" i="19" s="1"/>
  <c r="Z82" i="18"/>
  <c r="Z82" i="19" s="1"/>
  <c r="F82" i="18"/>
  <c r="F82" i="19" s="1"/>
  <c r="I91" i="5"/>
  <c r="I95" i="5"/>
  <c r="F110" i="18"/>
  <c r="F110" i="19" s="1"/>
  <c r="Z110" i="18"/>
  <c r="Z110" i="19" s="1"/>
  <c r="V120" i="18"/>
  <c r="V120" i="19" s="1"/>
  <c r="B120" i="18"/>
  <c r="B120" i="19" s="1"/>
  <c r="B124" i="18"/>
  <c r="B124" i="19" s="1"/>
  <c r="V124" i="18"/>
  <c r="V124" i="19" s="1"/>
  <c r="X129" i="18"/>
  <c r="X129" i="19" s="1"/>
  <c r="D129" i="18"/>
  <c r="D129" i="19" s="1"/>
  <c r="AJ12" i="20"/>
  <c r="AR12" i="22" s="1"/>
  <c r="P12" i="28" s="1"/>
  <c r="R12" i="23" s="1"/>
  <c r="AJ12" i="21"/>
  <c r="R17" i="21"/>
  <c r="R17" i="20"/>
  <c r="P28" i="20"/>
  <c r="P28" i="22" s="1"/>
  <c r="P28" i="21"/>
  <c r="AL33" i="21"/>
  <c r="AL33" i="20"/>
  <c r="AT33" i="22" s="1"/>
  <c r="R33" i="28" s="1"/>
  <c r="T33" i="23" s="1"/>
  <c r="AJ44" i="20"/>
  <c r="AR44" i="22" s="1"/>
  <c r="P44" i="28" s="1"/>
  <c r="R44" i="23" s="1"/>
  <c r="AJ44" i="21"/>
  <c r="R49" i="20"/>
  <c r="R49" i="22" s="1"/>
  <c r="R49" i="21"/>
  <c r="AJ60" i="21"/>
  <c r="AJ60" i="20"/>
  <c r="AL65" i="21"/>
  <c r="AL65" i="20"/>
  <c r="AT65" i="22" s="1"/>
  <c r="R65" i="28" s="1"/>
  <c r="T65" i="23" s="1"/>
  <c r="AJ76" i="20"/>
  <c r="AR76" i="22" s="1"/>
  <c r="P76" i="28" s="1"/>
  <c r="R76" i="23" s="1"/>
  <c r="AJ76" i="21"/>
  <c r="AL81" i="21"/>
  <c r="AL81" i="20"/>
  <c r="P92" i="20"/>
  <c r="P92" i="22" s="1"/>
  <c r="P92" i="21"/>
  <c r="R97" i="20"/>
  <c r="R97" i="21"/>
  <c r="AJ108" i="21"/>
  <c r="AJ108" i="20"/>
  <c r="AL113" i="21"/>
  <c r="AL113" i="20"/>
  <c r="AJ124" i="21"/>
  <c r="AJ124" i="20"/>
  <c r="R129" i="21"/>
  <c r="R129" i="20"/>
  <c r="R129" i="22" s="1"/>
  <c r="J12" i="20"/>
  <c r="J12" i="22" s="1"/>
  <c r="J12" i="21"/>
  <c r="AF17" i="21"/>
  <c r="AF17" i="20"/>
  <c r="AD28" i="21"/>
  <c r="AD28" i="20"/>
  <c r="AF33" i="21"/>
  <c r="AF33" i="20"/>
  <c r="AN33" i="22" s="1"/>
  <c r="L33" i="28" s="1"/>
  <c r="N33" i="23" s="1"/>
  <c r="AD44" i="21"/>
  <c r="AD44" i="20"/>
  <c r="L49" i="21"/>
  <c r="L49" i="20"/>
  <c r="J60" i="20"/>
  <c r="J60" i="22" s="1"/>
  <c r="J60" i="21"/>
  <c r="AF65" i="21"/>
  <c r="AF65" i="20"/>
  <c r="AN65" i="22" s="1"/>
  <c r="L65" i="28" s="1"/>
  <c r="N65" i="23" s="1"/>
  <c r="J76" i="21"/>
  <c r="J76" i="20"/>
  <c r="AF81" i="21"/>
  <c r="AF81" i="20"/>
  <c r="J92" i="20"/>
  <c r="J92" i="22" s="1"/>
  <c r="J92" i="21"/>
  <c r="L97" i="20"/>
  <c r="L97" i="21"/>
  <c r="J108" i="20"/>
  <c r="J108" i="22" s="1"/>
  <c r="J108" i="21"/>
  <c r="L113" i="20"/>
  <c r="L113" i="22" s="1"/>
  <c r="L113" i="21"/>
  <c r="AD124" i="21"/>
  <c r="AD124" i="20"/>
  <c r="AF129" i="20"/>
  <c r="AF129" i="21"/>
  <c r="C12" i="18"/>
  <c r="C12" i="19" s="1"/>
  <c r="W12" i="18"/>
  <c r="W12" i="19" s="1"/>
  <c r="Y17" i="18"/>
  <c r="Y17" i="19" s="1"/>
  <c r="E17" i="18"/>
  <c r="E17" i="19" s="1"/>
  <c r="AA22" i="18"/>
  <c r="AA22" i="19" s="1"/>
  <c r="G22" i="18"/>
  <c r="G22" i="19" s="1"/>
  <c r="C28" i="18"/>
  <c r="C28" i="19" s="1"/>
  <c r="W28" i="18"/>
  <c r="W28" i="19" s="1"/>
  <c r="E33" i="18"/>
  <c r="E33" i="19" s="1"/>
  <c r="Y33" i="18"/>
  <c r="Y33" i="19" s="1"/>
  <c r="G38" i="18"/>
  <c r="G38" i="19" s="1"/>
  <c r="AA38" i="18"/>
  <c r="AA38" i="19" s="1"/>
  <c r="C44" i="18"/>
  <c r="C44" i="19" s="1"/>
  <c r="W44" i="18"/>
  <c r="W44" i="19" s="1"/>
  <c r="E49" i="18"/>
  <c r="E49" i="19" s="1"/>
  <c r="Y49" i="18"/>
  <c r="Y49" i="19" s="1"/>
  <c r="G54" i="18"/>
  <c r="G54" i="19" s="1"/>
  <c r="AA54" i="18"/>
  <c r="AA54" i="19" s="1"/>
  <c r="C60" i="18"/>
  <c r="C60" i="19" s="1"/>
  <c r="W60" i="18"/>
  <c r="W60" i="19" s="1"/>
  <c r="E65" i="18"/>
  <c r="E65" i="19" s="1"/>
  <c r="Y65" i="18"/>
  <c r="Y65" i="19" s="1"/>
  <c r="G70" i="18"/>
  <c r="G70" i="19" s="1"/>
  <c r="AA70" i="18"/>
  <c r="AA70" i="19" s="1"/>
  <c r="W76" i="18"/>
  <c r="W76" i="19" s="1"/>
  <c r="C76" i="18"/>
  <c r="C76" i="19" s="1"/>
  <c r="E81" i="18"/>
  <c r="E81" i="19" s="1"/>
  <c r="Y81" i="18"/>
  <c r="Y81" i="19" s="1"/>
  <c r="G86" i="18"/>
  <c r="G86" i="19" s="1"/>
  <c r="AA86" i="18"/>
  <c r="AA86" i="19" s="1"/>
  <c r="C92" i="18"/>
  <c r="C92" i="19" s="1"/>
  <c r="W92" i="18"/>
  <c r="W92" i="19" s="1"/>
  <c r="Y97" i="18"/>
  <c r="Y97" i="19" s="1"/>
  <c r="E97" i="18"/>
  <c r="E97" i="19" s="1"/>
  <c r="Y113" i="18"/>
  <c r="Y113" i="19" s="1"/>
  <c r="E113" i="18"/>
  <c r="E113" i="19" s="1"/>
  <c r="E129" i="18"/>
  <c r="E129" i="19" s="1"/>
  <c r="Y129" i="18"/>
  <c r="Y129" i="19" s="1"/>
  <c r="E72" i="18"/>
  <c r="E72" i="19" s="1"/>
  <c r="Y72" i="18"/>
  <c r="Y72" i="19" s="1"/>
  <c r="AI7" i="21"/>
  <c r="AI7" i="20"/>
  <c r="AK12" i="21"/>
  <c r="AK12" i="20"/>
  <c r="AM17" i="21"/>
  <c r="AM17" i="20"/>
  <c r="AI23" i="21"/>
  <c r="AI23" i="20"/>
  <c r="AQ23" i="22" s="1"/>
  <c r="O23" i="28" s="1"/>
  <c r="Q23" i="23" s="1"/>
  <c r="AK28" i="20"/>
  <c r="AS28" i="22" s="1"/>
  <c r="Q28" i="28" s="1"/>
  <c r="S28" i="23" s="1"/>
  <c r="AK28" i="21"/>
  <c r="AM33" i="20"/>
  <c r="AU33" i="22" s="1"/>
  <c r="S33" i="28" s="1"/>
  <c r="U33" i="23" s="1"/>
  <c r="AM33" i="21"/>
  <c r="O39" i="21"/>
  <c r="O39" i="20"/>
  <c r="AK44" i="20"/>
  <c r="AK44" i="21"/>
  <c r="S49" i="21"/>
  <c r="S49" i="20"/>
  <c r="AI55" i="20"/>
  <c r="AQ55" i="22" s="1"/>
  <c r="O55" i="28" s="1"/>
  <c r="Q55" i="23" s="1"/>
  <c r="AI55" i="21"/>
  <c r="AK60" i="21"/>
  <c r="AK60" i="20"/>
  <c r="AM65" i="21"/>
  <c r="AM65" i="20"/>
  <c r="AU65" i="22" s="1"/>
  <c r="S65" i="28" s="1"/>
  <c r="U65" i="23" s="1"/>
  <c r="AI71" i="21"/>
  <c r="AI71" i="20"/>
  <c r="AK76" i="20"/>
  <c r="AS76" i="22" s="1"/>
  <c r="Q76" i="28" s="1"/>
  <c r="S76" i="23" s="1"/>
  <c r="AK76" i="21"/>
  <c r="S81" i="21"/>
  <c r="S81" i="20"/>
  <c r="O87" i="20"/>
  <c r="O87" i="21"/>
  <c r="AK92" i="20"/>
  <c r="AS92" i="22" s="1"/>
  <c r="Q92" i="28" s="1"/>
  <c r="S92" i="23" s="1"/>
  <c r="AK92" i="21"/>
  <c r="S97" i="21"/>
  <c r="S97" i="20"/>
  <c r="AI103" i="21"/>
  <c r="AI103" i="20"/>
  <c r="Q108" i="20"/>
  <c r="Q108" i="21"/>
  <c r="AM113" i="21"/>
  <c r="AM113" i="20"/>
  <c r="O119" i="21"/>
  <c r="O119" i="20"/>
  <c r="AK124" i="21"/>
  <c r="AK124" i="20"/>
  <c r="S129" i="21"/>
  <c r="S129" i="20"/>
  <c r="S129" i="22" s="1"/>
  <c r="AC7" i="21"/>
  <c r="AC7" i="20"/>
  <c r="AE12" i="21"/>
  <c r="AE12" i="20"/>
  <c r="AG17" i="20"/>
  <c r="AO17" i="22" s="1"/>
  <c r="M17" i="28" s="1"/>
  <c r="O17" i="23" s="1"/>
  <c r="AG17" i="21"/>
  <c r="I23" i="20"/>
  <c r="I23" i="21"/>
  <c r="AE28" i="21"/>
  <c r="AE28" i="20"/>
  <c r="AG33" i="21"/>
  <c r="AG33" i="20"/>
  <c r="AC39" i="20"/>
  <c r="AK39" i="22" s="1"/>
  <c r="I39" i="28" s="1"/>
  <c r="K39" i="23" s="1"/>
  <c r="AC39" i="21"/>
  <c r="K44" i="21"/>
  <c r="K44" i="20"/>
  <c r="K44" i="22" s="1"/>
  <c r="AG49" i="20"/>
  <c r="AO49" i="22" s="1"/>
  <c r="M49" i="28" s="1"/>
  <c r="O49" i="23" s="1"/>
  <c r="AG49" i="21"/>
  <c r="AC55" i="21"/>
  <c r="AC55" i="20"/>
  <c r="K60" i="21"/>
  <c r="K60" i="20"/>
  <c r="M65" i="21"/>
  <c r="M65" i="20"/>
  <c r="M65" i="22" s="1"/>
  <c r="AC71" i="20"/>
  <c r="AK71" i="22" s="1"/>
  <c r="I71" i="28" s="1"/>
  <c r="K71" i="23" s="1"/>
  <c r="AC71" i="21"/>
  <c r="K76" i="20"/>
  <c r="K76" i="22" s="1"/>
  <c r="K76" i="21"/>
  <c r="AG81" i="21"/>
  <c r="AG81" i="20"/>
  <c r="I87" i="20"/>
  <c r="I87" i="21"/>
  <c r="K92" i="20"/>
  <c r="K92" i="22" s="1"/>
  <c r="K92" i="21"/>
  <c r="AG97" i="21"/>
  <c r="AG97" i="20"/>
  <c r="I103" i="20"/>
  <c r="I103" i="22" s="1"/>
  <c r="I103" i="21"/>
  <c r="AE108" i="21"/>
  <c r="AE108" i="20"/>
  <c r="AM108" i="22" s="1"/>
  <c r="K108" i="28" s="1"/>
  <c r="M108" i="23" s="1"/>
  <c r="AG113" i="21"/>
  <c r="AG113" i="20"/>
  <c r="AC119" i="21"/>
  <c r="AC119" i="20"/>
  <c r="AE124" i="20"/>
  <c r="AM124" i="22" s="1"/>
  <c r="K124" i="28" s="1"/>
  <c r="M124" i="23" s="1"/>
  <c r="AE124" i="21"/>
  <c r="AG129" i="20"/>
  <c r="AG129" i="21"/>
  <c r="I10" i="5"/>
  <c r="I14" i="5"/>
  <c r="F29" i="18"/>
  <c r="F29" i="19" s="1"/>
  <c r="Z29" i="18"/>
  <c r="Z29" i="19" s="1"/>
  <c r="I42" i="5"/>
  <c r="I46" i="5"/>
  <c r="D52" i="18"/>
  <c r="D52" i="19" s="1"/>
  <c r="X52" i="18"/>
  <c r="X52" i="19" s="1"/>
  <c r="B71" i="18"/>
  <c r="B71" i="19" s="1"/>
  <c r="V71" i="18"/>
  <c r="V71" i="19" s="1"/>
  <c r="B75" i="18"/>
  <c r="B75" i="19" s="1"/>
  <c r="V75" i="18"/>
  <c r="V75" i="19" s="1"/>
  <c r="Z89" i="18"/>
  <c r="Z89" i="19" s="1"/>
  <c r="F89" i="18"/>
  <c r="F89" i="19" s="1"/>
  <c r="I98" i="5"/>
  <c r="I102" i="5"/>
  <c r="X108" i="18"/>
  <c r="X108" i="19" s="1"/>
  <c r="D108" i="18"/>
  <c r="D108" i="19" s="1"/>
  <c r="Z117" i="18"/>
  <c r="Z117" i="19" s="1"/>
  <c r="F117" i="18"/>
  <c r="F117" i="19" s="1"/>
  <c r="B131" i="18"/>
  <c r="B131" i="19" s="1"/>
  <c r="V131" i="18"/>
  <c r="V131" i="19" s="1"/>
  <c r="AJ15" i="21"/>
  <c r="AJ15" i="20"/>
  <c r="AR15" i="22" s="1"/>
  <c r="P15" i="28" s="1"/>
  <c r="R15" i="23" s="1"/>
  <c r="R20" i="21"/>
  <c r="R20" i="20"/>
  <c r="P31" i="20"/>
  <c r="P31" i="22" s="1"/>
  <c r="P31" i="21"/>
  <c r="R36" i="21"/>
  <c r="R36" i="20"/>
  <c r="AJ47" i="21"/>
  <c r="AJ47" i="20"/>
  <c r="AR47" i="22" s="1"/>
  <c r="P47" i="28" s="1"/>
  <c r="R47" i="23" s="1"/>
  <c r="R52" i="21"/>
  <c r="R52" i="20"/>
  <c r="AJ63" i="20"/>
  <c r="AR63" i="22" s="1"/>
  <c r="P63" i="28" s="1"/>
  <c r="R63" i="23" s="1"/>
  <c r="AJ63" i="21"/>
  <c r="AL68" i="20"/>
  <c r="AT68" i="22" s="1"/>
  <c r="R68" i="28" s="1"/>
  <c r="T68" i="23" s="1"/>
  <c r="AL68" i="21"/>
  <c r="AJ79" i="21"/>
  <c r="AJ79" i="20"/>
  <c r="AR79" i="22" s="1"/>
  <c r="P79" i="28" s="1"/>
  <c r="R79" i="23" s="1"/>
  <c r="AL84" i="21"/>
  <c r="AL84" i="20"/>
  <c r="AJ95" i="21"/>
  <c r="AJ95" i="20"/>
  <c r="R100" i="20"/>
  <c r="R100" i="22" s="1"/>
  <c r="R100" i="21"/>
  <c r="AJ111" i="21"/>
  <c r="AJ111" i="20"/>
  <c r="AR111" i="22" s="1"/>
  <c r="P111" i="28" s="1"/>
  <c r="R111" i="23" s="1"/>
  <c r="AL116" i="21"/>
  <c r="AL116" i="20"/>
  <c r="P127" i="21"/>
  <c r="P127" i="20"/>
  <c r="AM4" i="20"/>
  <c r="AU4" i="22" s="1"/>
  <c r="S4" i="28" s="1"/>
  <c r="U4" i="23" s="1"/>
  <c r="AM4" i="21"/>
  <c r="AD15" i="20"/>
  <c r="AD15" i="21"/>
  <c r="AF20" i="21"/>
  <c r="AF20" i="20"/>
  <c r="J31" i="20"/>
  <c r="J31" i="22" s="1"/>
  <c r="J31" i="21"/>
  <c r="AF36" i="21"/>
  <c r="AF36" i="20"/>
  <c r="J47" i="21"/>
  <c r="J47" i="20"/>
  <c r="J47" i="22" s="1"/>
  <c r="L52" i="21"/>
  <c r="L52" i="20"/>
  <c r="J63" i="21"/>
  <c r="J63" i="20"/>
  <c r="L68" i="21"/>
  <c r="L68" i="20"/>
  <c r="J79" i="20"/>
  <c r="J79" i="21"/>
  <c r="L84" i="20"/>
  <c r="L84" i="22" s="1"/>
  <c r="L84" i="21"/>
  <c r="AD95" i="21"/>
  <c r="AD95" i="20"/>
  <c r="L100" i="21"/>
  <c r="L100" i="20"/>
  <c r="AD111" i="21"/>
  <c r="AD111" i="20"/>
  <c r="AL111" i="22" s="1"/>
  <c r="J111" i="28" s="1"/>
  <c r="L111" i="23" s="1"/>
  <c r="L116" i="21"/>
  <c r="L116" i="20"/>
  <c r="AD127" i="21"/>
  <c r="AD127" i="20"/>
  <c r="AG4" i="21"/>
  <c r="AG4" i="20"/>
  <c r="G9" i="18"/>
  <c r="G9" i="19" s="1"/>
  <c r="AA9" i="18"/>
  <c r="AA9" i="19" s="1"/>
  <c r="E20" i="18"/>
  <c r="E20" i="19" s="1"/>
  <c r="Y20" i="18"/>
  <c r="Y20" i="19" s="1"/>
  <c r="E40" i="18"/>
  <c r="E40" i="19" s="1"/>
  <c r="Y40" i="18"/>
  <c r="Y40" i="19" s="1"/>
  <c r="AA45" i="18"/>
  <c r="AA45" i="19" s="1"/>
  <c r="G45" i="18"/>
  <c r="G45" i="19" s="1"/>
  <c r="G61" i="18"/>
  <c r="G61" i="19" s="1"/>
  <c r="AA61" i="18"/>
  <c r="AA61" i="19" s="1"/>
  <c r="Q23" i="21"/>
  <c r="Q23" i="20"/>
  <c r="AM44" i="21"/>
  <c r="AM44" i="20"/>
  <c r="AM76" i="20"/>
  <c r="AU76" i="22" s="1"/>
  <c r="S76" i="28" s="1"/>
  <c r="U76" i="23" s="1"/>
  <c r="AM76" i="21"/>
  <c r="S108" i="20"/>
  <c r="S108" i="21"/>
  <c r="O130" i="20"/>
  <c r="O130" i="22" s="1"/>
  <c r="O130" i="21"/>
  <c r="K23" i="20"/>
  <c r="K23" i="22" s="1"/>
  <c r="K23" i="21"/>
  <c r="M44" i="21"/>
  <c r="M44" i="20"/>
  <c r="AC66" i="20"/>
  <c r="AC66" i="21"/>
  <c r="K87" i="21"/>
  <c r="K87" i="20"/>
  <c r="AC114" i="21"/>
  <c r="AC114" i="20"/>
  <c r="S8" i="21"/>
  <c r="S8" i="20"/>
  <c r="AM8" i="20"/>
  <c r="AM8" i="21"/>
  <c r="O14" i="21"/>
  <c r="O14" i="20"/>
  <c r="Q19" i="20"/>
  <c r="Q19" i="22" s="1"/>
  <c r="Q19" i="21"/>
  <c r="AM24" i="20"/>
  <c r="AU24" i="22" s="1"/>
  <c r="S24" i="28" s="1"/>
  <c r="U24" i="23" s="1"/>
  <c r="AM24" i="21"/>
  <c r="AI30" i="20"/>
  <c r="AI30" i="21"/>
  <c r="Q35" i="21"/>
  <c r="Q35" i="20"/>
  <c r="AM40" i="21"/>
  <c r="AM40" i="20"/>
  <c r="AI46" i="21"/>
  <c r="AI46" i="20"/>
  <c r="AK51" i="20"/>
  <c r="AK51" i="21"/>
  <c r="AM56" i="20"/>
  <c r="AU56" i="22" s="1"/>
  <c r="S56" i="28" s="1"/>
  <c r="U56" i="23" s="1"/>
  <c r="AM56" i="21"/>
  <c r="AI62" i="20"/>
  <c r="AQ62" i="22" s="1"/>
  <c r="O62" i="28" s="1"/>
  <c r="Q62" i="23" s="1"/>
  <c r="AI62" i="21"/>
  <c r="AK67" i="20"/>
  <c r="AS67" i="22" s="1"/>
  <c r="Q67" i="28" s="1"/>
  <c r="S67" i="23" s="1"/>
  <c r="AK67" i="21"/>
  <c r="AM72" i="21"/>
  <c r="AM72" i="20"/>
  <c r="AU72" i="22" s="1"/>
  <c r="S72" i="28" s="1"/>
  <c r="U72" i="23" s="1"/>
  <c r="AI78" i="21"/>
  <c r="AI78" i="20"/>
  <c r="Q83" i="20"/>
  <c r="Q83" i="22" s="1"/>
  <c r="Q83" i="21"/>
  <c r="AM88" i="21"/>
  <c r="AM88" i="20"/>
  <c r="AI94" i="21"/>
  <c r="AI94" i="20"/>
  <c r="AQ94" i="22" s="1"/>
  <c r="O94" i="28" s="1"/>
  <c r="Q94" i="23" s="1"/>
  <c r="AK99" i="20"/>
  <c r="AS99" i="22" s="1"/>
  <c r="Q99" i="28" s="1"/>
  <c r="S99" i="23" s="1"/>
  <c r="AK99" i="21"/>
  <c r="AM104" i="20"/>
  <c r="AU104" i="22" s="1"/>
  <c r="S104" i="28" s="1"/>
  <c r="U104" i="23" s="1"/>
  <c r="AM104" i="21"/>
  <c r="AI110" i="21"/>
  <c r="AI110" i="20"/>
  <c r="AK115" i="20"/>
  <c r="AK115" i="21"/>
  <c r="AM120" i="20"/>
  <c r="AU120" i="22" s="1"/>
  <c r="S120" i="28" s="1"/>
  <c r="U120" i="23" s="1"/>
  <c r="AM120" i="21"/>
  <c r="O126" i="20"/>
  <c r="O126" i="22" s="1"/>
  <c r="O126" i="21"/>
  <c r="AK131" i="20"/>
  <c r="AS131" i="22" s="1"/>
  <c r="Q131" i="28" s="1"/>
  <c r="S131" i="23" s="1"/>
  <c r="AK131" i="21"/>
  <c r="AG8" i="20"/>
  <c r="AG8" i="21"/>
  <c r="I14" i="21"/>
  <c r="I14" i="20"/>
  <c r="AE19" i="21"/>
  <c r="AE19" i="20"/>
  <c r="M24" i="21"/>
  <c r="M24" i="20"/>
  <c r="I30" i="20"/>
  <c r="I30" i="21"/>
  <c r="K35" i="21"/>
  <c r="K35" i="20"/>
  <c r="M40" i="20"/>
  <c r="M40" i="22" s="1"/>
  <c r="M40" i="21"/>
  <c r="I46" i="20"/>
  <c r="I46" i="22" s="1"/>
  <c r="I46" i="21"/>
  <c r="AE51" i="20"/>
  <c r="AE51" i="21"/>
  <c r="AG56" i="20"/>
  <c r="AO56" i="22" s="1"/>
  <c r="M56" i="28" s="1"/>
  <c r="O56" i="23" s="1"/>
  <c r="AG56" i="21"/>
  <c r="AC62" i="21"/>
  <c r="AC62" i="20"/>
  <c r="AE67" i="20"/>
  <c r="AM67" i="22" s="1"/>
  <c r="K67" i="28" s="1"/>
  <c r="M67" i="23" s="1"/>
  <c r="AE67" i="21"/>
  <c r="M72" i="21"/>
  <c r="M72" i="20"/>
  <c r="M72" i="22" s="1"/>
  <c r="AC78" i="21"/>
  <c r="AC78" i="20"/>
  <c r="K83" i="21"/>
  <c r="K83" i="20"/>
  <c r="M88" i="21"/>
  <c r="M88" i="20"/>
  <c r="AC94" i="20"/>
  <c r="AC94" i="21"/>
  <c r="AE99" i="20"/>
  <c r="AM99" i="22" s="1"/>
  <c r="K99" i="28" s="1"/>
  <c r="M99" i="23" s="1"/>
  <c r="AE99" i="21"/>
  <c r="M104" i="20"/>
  <c r="M104" i="22" s="1"/>
  <c r="M104" i="21"/>
  <c r="AC110" i="21"/>
  <c r="AC110" i="20"/>
  <c r="K115" i="20"/>
  <c r="K115" i="21"/>
  <c r="M120" i="21"/>
  <c r="M120" i="20"/>
  <c r="AC126" i="20"/>
  <c r="AK126" i="22" s="1"/>
  <c r="I126" i="28" s="1"/>
  <c r="K126" i="23" s="1"/>
  <c r="AC126" i="21"/>
  <c r="AE131" i="21"/>
  <c r="AE131" i="20"/>
  <c r="F8" i="18"/>
  <c r="F8" i="19" s="1"/>
  <c r="Z8" i="18"/>
  <c r="Z8" i="19" s="1"/>
  <c r="Z12" i="18"/>
  <c r="Z12" i="19" s="1"/>
  <c r="F12" i="18"/>
  <c r="F12" i="19" s="1"/>
  <c r="B22" i="18"/>
  <c r="B22" i="19" s="1"/>
  <c r="V22" i="18"/>
  <c r="V22" i="19" s="1"/>
  <c r="X31" i="18"/>
  <c r="X31" i="19" s="1"/>
  <c r="D31" i="18"/>
  <c r="D31" i="19" s="1"/>
  <c r="V54" i="18"/>
  <c r="V54" i="19" s="1"/>
  <c r="B54" i="18"/>
  <c r="B54" i="19" s="1"/>
  <c r="X63" i="18"/>
  <c r="X63" i="19" s="1"/>
  <c r="D63" i="18"/>
  <c r="D63" i="19" s="1"/>
  <c r="F72" i="18"/>
  <c r="F72" i="19" s="1"/>
  <c r="Z72" i="18"/>
  <c r="Z72" i="19" s="1"/>
  <c r="F76" i="18"/>
  <c r="F76" i="19" s="1"/>
  <c r="Z76" i="18"/>
  <c r="Z76" i="19" s="1"/>
  <c r="B86" i="18"/>
  <c r="B86" i="19" s="1"/>
  <c r="V86" i="18"/>
  <c r="V86" i="19" s="1"/>
  <c r="X91" i="18"/>
  <c r="X91" i="19" s="1"/>
  <c r="D91" i="18"/>
  <c r="D91" i="19" s="1"/>
  <c r="D95" i="18"/>
  <c r="D95" i="19" s="1"/>
  <c r="X95" i="18"/>
  <c r="X95" i="19" s="1"/>
  <c r="F100" i="18"/>
  <c r="F100" i="19" s="1"/>
  <c r="Z100" i="18"/>
  <c r="Z100" i="19" s="1"/>
  <c r="B114" i="18"/>
  <c r="B114" i="19" s="1"/>
  <c r="V114" i="18"/>
  <c r="V114" i="19" s="1"/>
  <c r="D119" i="18"/>
  <c r="D119" i="19" s="1"/>
  <c r="X119" i="18"/>
  <c r="X119" i="19" s="1"/>
  <c r="D123" i="18"/>
  <c r="D123" i="19" s="1"/>
  <c r="X123" i="18"/>
  <c r="X123" i="19" s="1"/>
  <c r="Z128" i="18"/>
  <c r="Z128" i="19" s="1"/>
  <c r="F128" i="18"/>
  <c r="F128" i="19" s="1"/>
  <c r="AA4" i="18"/>
  <c r="AA4" i="19" s="1"/>
  <c r="G4" i="18"/>
  <c r="G4" i="19" s="1"/>
  <c r="AL7" i="21"/>
  <c r="AL7" i="20"/>
  <c r="N13" i="18"/>
  <c r="N13" i="19" s="1"/>
  <c r="AH13" i="18"/>
  <c r="AH13" i="19" s="1"/>
  <c r="P18" i="21"/>
  <c r="P18" i="20"/>
  <c r="AL23" i="21"/>
  <c r="AL23" i="20"/>
  <c r="AT23" i="22" s="1"/>
  <c r="R23" i="28" s="1"/>
  <c r="T23" i="23" s="1"/>
  <c r="N29" i="18"/>
  <c r="N29" i="19" s="1"/>
  <c r="AH29" i="18"/>
  <c r="AH29" i="19" s="1"/>
  <c r="P34" i="21"/>
  <c r="P34" i="20"/>
  <c r="R39" i="21"/>
  <c r="R39" i="20"/>
  <c r="N45" i="18"/>
  <c r="N45" i="19" s="1"/>
  <c r="AH45" i="18"/>
  <c r="AH45" i="19" s="1"/>
  <c r="P50" i="21"/>
  <c r="P50" i="20"/>
  <c r="R55" i="20"/>
  <c r="R55" i="22" s="1"/>
  <c r="R55" i="21"/>
  <c r="AH61" i="18"/>
  <c r="AH61" i="19" s="1"/>
  <c r="N61" i="18"/>
  <c r="N61" i="19" s="1"/>
  <c r="AJ66" i="20"/>
  <c r="AJ66" i="21"/>
  <c r="R71" i="20"/>
  <c r="R71" i="22" s="1"/>
  <c r="R71" i="21"/>
  <c r="AH77" i="18"/>
  <c r="AH77" i="19" s="1"/>
  <c r="N77" i="18"/>
  <c r="N77" i="19" s="1"/>
  <c r="AJ82" i="21"/>
  <c r="AJ82" i="20"/>
  <c r="AL87" i="20"/>
  <c r="AL87" i="21"/>
  <c r="AH93" i="18"/>
  <c r="AH93" i="19" s="1"/>
  <c r="N93" i="18"/>
  <c r="N93" i="19" s="1"/>
  <c r="P98" i="21"/>
  <c r="P98" i="20"/>
  <c r="AL103" i="21"/>
  <c r="AL103" i="20"/>
  <c r="N109" i="18"/>
  <c r="N109" i="19" s="1"/>
  <c r="AH109" i="18"/>
  <c r="AH109" i="19" s="1"/>
  <c r="P114" i="21"/>
  <c r="P114" i="20"/>
  <c r="R119" i="20"/>
  <c r="R119" i="22" s="1"/>
  <c r="R119" i="21"/>
  <c r="AH125" i="18"/>
  <c r="AH125" i="19" s="1"/>
  <c r="N125" i="18"/>
  <c r="N125" i="19" s="1"/>
  <c r="AJ130" i="21"/>
  <c r="AJ130" i="20"/>
  <c r="AR130" i="22" s="1"/>
  <c r="P130" i="28" s="1"/>
  <c r="R130" i="23" s="1"/>
  <c r="L7" i="20"/>
  <c r="L7" i="22" s="1"/>
  <c r="L7" i="21"/>
  <c r="H13" i="18"/>
  <c r="H13" i="19" s="1"/>
  <c r="AB13" i="18"/>
  <c r="AB13" i="19" s="1"/>
  <c r="J18" i="20"/>
  <c r="J18" i="22" s="1"/>
  <c r="J18" i="21"/>
  <c r="AF23" i="21"/>
  <c r="AF23" i="20"/>
  <c r="AN23" i="22" s="1"/>
  <c r="L23" i="28" s="1"/>
  <c r="N23" i="23" s="1"/>
  <c r="H29" i="18"/>
  <c r="H29" i="19" s="1"/>
  <c r="AB29" i="18"/>
  <c r="AB29" i="19" s="1"/>
  <c r="AD34" i="20"/>
  <c r="AL34" i="22" s="1"/>
  <c r="J34" i="28" s="1"/>
  <c r="L34" i="23" s="1"/>
  <c r="AD34" i="21"/>
  <c r="L39" i="20"/>
  <c r="L39" i="22" s="1"/>
  <c r="L39" i="21"/>
  <c r="H45" i="18"/>
  <c r="H45" i="19" s="1"/>
  <c r="AB45" i="18"/>
  <c r="AB45" i="19" s="1"/>
  <c r="AD50" i="20"/>
  <c r="AL50" i="22" s="1"/>
  <c r="J50" i="28" s="1"/>
  <c r="L50" i="23" s="1"/>
  <c r="AD50" i="21"/>
  <c r="L55" i="21"/>
  <c r="L55" i="20"/>
  <c r="AB61" i="18"/>
  <c r="AB61" i="19" s="1"/>
  <c r="H61" i="18"/>
  <c r="H61" i="19" s="1"/>
  <c r="AD66" i="20"/>
  <c r="AD66" i="21"/>
  <c r="L71" i="21"/>
  <c r="L71" i="20"/>
  <c r="H77" i="18"/>
  <c r="H77" i="19" s="1"/>
  <c r="AB77" i="18"/>
  <c r="AB77" i="19" s="1"/>
  <c r="AD82" i="21"/>
  <c r="AD82" i="20"/>
  <c r="AF87" i="20"/>
  <c r="AF87" i="21"/>
  <c r="H93" i="18"/>
  <c r="H93" i="19" s="1"/>
  <c r="AB93" i="18"/>
  <c r="AB93" i="19" s="1"/>
  <c r="AD98" i="21"/>
  <c r="AD98" i="20"/>
  <c r="AF103" i="21"/>
  <c r="AF103" i="20"/>
  <c r="H109" i="18"/>
  <c r="H109" i="19" s="1"/>
  <c r="AB109" i="18"/>
  <c r="AB109" i="19" s="1"/>
  <c r="J114" i="21"/>
  <c r="J114" i="20"/>
  <c r="AF119" i="20"/>
  <c r="AN119" i="22" s="1"/>
  <c r="L119" i="28" s="1"/>
  <c r="N119" i="23" s="1"/>
  <c r="AF119" i="21"/>
  <c r="H125" i="18"/>
  <c r="H125" i="19" s="1"/>
  <c r="AB125" i="18"/>
  <c r="AB125" i="19" s="1"/>
  <c r="J130" i="21"/>
  <c r="J130" i="20"/>
  <c r="J130" i="22" s="1"/>
  <c r="G8" i="18"/>
  <c r="G8" i="19" s="1"/>
  <c r="AA8" i="18"/>
  <c r="AA8" i="19" s="1"/>
  <c r="C14" i="18"/>
  <c r="C14" i="19" s="1"/>
  <c r="W14" i="18"/>
  <c r="W14" i="19" s="1"/>
  <c r="AA24" i="18"/>
  <c r="AA24" i="19" s="1"/>
  <c r="G24" i="18"/>
  <c r="G24" i="19" s="1"/>
  <c r="C30" i="18"/>
  <c r="C30" i="19" s="1"/>
  <c r="W30" i="18"/>
  <c r="W30" i="19" s="1"/>
  <c r="E35" i="18"/>
  <c r="E35" i="19" s="1"/>
  <c r="Y35" i="18"/>
  <c r="Y35" i="19" s="1"/>
  <c r="G40" i="18"/>
  <c r="G40" i="19" s="1"/>
  <c r="AA40" i="18"/>
  <c r="AA40" i="19" s="1"/>
  <c r="W46" i="18"/>
  <c r="W46" i="19" s="1"/>
  <c r="C46" i="18"/>
  <c r="C46" i="19" s="1"/>
  <c r="AA56" i="18"/>
  <c r="AA56" i="19" s="1"/>
  <c r="G56" i="18"/>
  <c r="G56" i="19" s="1"/>
  <c r="C62" i="18"/>
  <c r="C62" i="19" s="1"/>
  <c r="W62" i="18"/>
  <c r="W62" i="19" s="1"/>
  <c r="Y67" i="18"/>
  <c r="Y67" i="19" s="1"/>
  <c r="E67" i="18"/>
  <c r="E67" i="19" s="1"/>
  <c r="AA72" i="18"/>
  <c r="AA72" i="19" s="1"/>
  <c r="G72" i="18"/>
  <c r="G72" i="19" s="1"/>
  <c r="W78" i="18"/>
  <c r="W78" i="19" s="1"/>
  <c r="C78" i="18"/>
  <c r="C78" i="19" s="1"/>
  <c r="E83" i="18"/>
  <c r="E83" i="19" s="1"/>
  <c r="Y83" i="18"/>
  <c r="Y83" i="19" s="1"/>
  <c r="AA88" i="18"/>
  <c r="AA88" i="19" s="1"/>
  <c r="G88" i="18"/>
  <c r="G88" i="19" s="1"/>
  <c r="W94" i="18"/>
  <c r="W94" i="19" s="1"/>
  <c r="C94" i="18"/>
  <c r="C94" i="19" s="1"/>
  <c r="Y99" i="18"/>
  <c r="Y99" i="19" s="1"/>
  <c r="E99" i="18"/>
  <c r="E99" i="19" s="1"/>
  <c r="AA104" i="18"/>
  <c r="AA104" i="19" s="1"/>
  <c r="G104" i="18"/>
  <c r="G104" i="19" s="1"/>
  <c r="AA120" i="18"/>
  <c r="AA120" i="19" s="1"/>
  <c r="G120" i="18"/>
  <c r="G120" i="19" s="1"/>
  <c r="E131" i="18"/>
  <c r="E131" i="19" s="1"/>
  <c r="Y131" i="18"/>
  <c r="Y131" i="19" s="1"/>
  <c r="C79" i="18"/>
  <c r="C79" i="19" s="1"/>
  <c r="W79" i="18"/>
  <c r="W79" i="19" s="1"/>
  <c r="S7" i="20"/>
  <c r="S7" i="22" s="1"/>
  <c r="S7" i="21"/>
  <c r="AI13" i="20"/>
  <c r="AQ13" i="22" s="1"/>
  <c r="O13" i="28" s="1"/>
  <c r="Q13" i="23" s="1"/>
  <c r="AI13" i="21"/>
  <c r="Q18" i="21"/>
  <c r="Q18" i="20"/>
  <c r="S23" i="21"/>
  <c r="S23" i="20"/>
  <c r="S23" i="22" s="1"/>
  <c r="O29" i="20"/>
  <c r="O29" i="22" s="1"/>
  <c r="O29" i="21"/>
  <c r="AK34" i="21"/>
  <c r="AK34" i="20"/>
  <c r="AM39" i="21"/>
  <c r="AM39" i="20"/>
  <c r="AI45" i="21"/>
  <c r="AI45" i="20"/>
  <c r="AQ45" i="22" s="1"/>
  <c r="O45" i="28" s="1"/>
  <c r="Q45" i="23" s="1"/>
  <c r="AK50" i="21"/>
  <c r="AK50" i="20"/>
  <c r="S55" i="21"/>
  <c r="S55" i="20"/>
  <c r="O61" i="21"/>
  <c r="O61" i="20"/>
  <c r="Q66" i="21"/>
  <c r="Q66" i="20"/>
  <c r="Q66" i="22" s="1"/>
  <c r="S71" i="21"/>
  <c r="S71" i="20"/>
  <c r="AI77" i="21"/>
  <c r="AI77" i="20"/>
  <c r="AK82" i="21"/>
  <c r="AK82" i="20"/>
  <c r="AM87" i="21"/>
  <c r="AM87" i="20"/>
  <c r="AU87" i="22" s="1"/>
  <c r="S87" i="28" s="1"/>
  <c r="U87" i="23" s="1"/>
  <c r="O93" i="20"/>
  <c r="O93" i="22" s="1"/>
  <c r="O93" i="21"/>
  <c r="Q98" i="20"/>
  <c r="Q98" i="22" s="1"/>
  <c r="Q98" i="21"/>
  <c r="S103" i="21"/>
  <c r="S103" i="20"/>
  <c r="AI109" i="21"/>
  <c r="AI109" i="20"/>
  <c r="AQ109" i="22" s="1"/>
  <c r="O109" i="28" s="1"/>
  <c r="Q109" i="23" s="1"/>
  <c r="AK114" i="20"/>
  <c r="AS114" i="22" s="1"/>
  <c r="Q114" i="28" s="1"/>
  <c r="S114" i="23" s="1"/>
  <c r="AK114" i="21"/>
  <c r="S119" i="21"/>
  <c r="S119" i="20"/>
  <c r="O125" i="20"/>
  <c r="O125" i="22" s="1"/>
  <c r="O125" i="21"/>
  <c r="AK130" i="21"/>
  <c r="AK130" i="20"/>
  <c r="AS130" i="22" s="1"/>
  <c r="Q130" i="28" s="1"/>
  <c r="S130" i="23" s="1"/>
  <c r="M7" i="21"/>
  <c r="M7" i="20"/>
  <c r="AC13" i="21"/>
  <c r="AC13" i="20"/>
  <c r="AE18" i="21"/>
  <c r="AE18" i="20"/>
  <c r="AG23" i="20"/>
  <c r="AG23" i="21"/>
  <c r="I29" i="21"/>
  <c r="I29" i="20"/>
  <c r="K34" i="21"/>
  <c r="K34" i="20"/>
  <c r="AG39" i="20"/>
  <c r="AO39" i="22" s="1"/>
  <c r="M39" i="28" s="1"/>
  <c r="O39" i="23" s="1"/>
  <c r="AG39" i="21"/>
  <c r="AC45" i="21"/>
  <c r="AC45" i="20"/>
  <c r="AK45" i="22" s="1"/>
  <c r="I45" i="28" s="1"/>
  <c r="K45" i="23" s="1"/>
  <c r="K50" i="20"/>
  <c r="K50" i="22" s="1"/>
  <c r="K50" i="21"/>
  <c r="AG55" i="21"/>
  <c r="AG55" i="20"/>
  <c r="I61" i="21"/>
  <c r="I61" i="20"/>
  <c r="K66" i="20"/>
  <c r="K66" i="21"/>
  <c r="AG71" i="20"/>
  <c r="AO71" i="22" s="1"/>
  <c r="M71" i="28" s="1"/>
  <c r="O71" i="23" s="1"/>
  <c r="AG71" i="21"/>
  <c r="AC77" i="21"/>
  <c r="AC77" i="20"/>
  <c r="AE82" i="21"/>
  <c r="AE82" i="20"/>
  <c r="M87" i="21"/>
  <c r="M87" i="20"/>
  <c r="M87" i="22" s="1"/>
  <c r="AC93" i="21"/>
  <c r="AC93" i="20"/>
  <c r="K98" i="21"/>
  <c r="K98" i="20"/>
  <c r="AG103" i="21"/>
  <c r="AG103" i="20"/>
  <c r="I109" i="21"/>
  <c r="I109" i="20"/>
  <c r="I109" i="22" s="1"/>
  <c r="K114" i="21"/>
  <c r="K114" i="20"/>
  <c r="AG119" i="21"/>
  <c r="AG119" i="20"/>
  <c r="I125" i="21"/>
  <c r="I125" i="20"/>
  <c r="AE130" i="21"/>
  <c r="AE130" i="20"/>
  <c r="AM130" i="22" s="1"/>
  <c r="K130" i="28" s="1"/>
  <c r="M130" i="23" s="1"/>
  <c r="F11" i="18"/>
  <c r="F11" i="19" s="1"/>
  <c r="Z11" i="18"/>
  <c r="Z11" i="19" s="1"/>
  <c r="B21" i="18"/>
  <c r="B21" i="19" s="1"/>
  <c r="V21" i="18"/>
  <c r="V21" i="19" s="1"/>
  <c r="B25" i="18"/>
  <c r="B25" i="19" s="1"/>
  <c r="V25" i="18"/>
  <c r="V25" i="19" s="1"/>
  <c r="D30" i="18"/>
  <c r="D30" i="19" s="1"/>
  <c r="X30" i="18"/>
  <c r="X30" i="19" s="1"/>
  <c r="D62" i="18"/>
  <c r="D62" i="19" s="1"/>
  <c r="X62" i="18"/>
  <c r="X62" i="19" s="1"/>
  <c r="D66" i="18"/>
  <c r="D66" i="19" s="1"/>
  <c r="X66" i="18"/>
  <c r="X66" i="19" s="1"/>
  <c r="X98" i="18"/>
  <c r="X98" i="19" s="1"/>
  <c r="D98" i="18"/>
  <c r="D98" i="19" s="1"/>
  <c r="V117" i="18"/>
  <c r="V117" i="19" s="1"/>
  <c r="B117" i="18"/>
  <c r="B117" i="19" s="1"/>
  <c r="V121" i="18"/>
  <c r="V121" i="19" s="1"/>
  <c r="B121" i="18"/>
  <c r="B121" i="19" s="1"/>
  <c r="D126" i="18"/>
  <c r="D126" i="19" s="1"/>
  <c r="X126" i="18"/>
  <c r="X126" i="19" s="1"/>
  <c r="D130" i="18"/>
  <c r="D130" i="19" s="1"/>
  <c r="X130" i="18"/>
  <c r="X130" i="19" s="1"/>
  <c r="C83" i="18"/>
  <c r="C83" i="19" s="1"/>
  <c r="W83" i="18"/>
  <c r="W83" i="19" s="1"/>
  <c r="G125" i="18"/>
  <c r="G125" i="19" s="1"/>
  <c r="AA125" i="18"/>
  <c r="AA125" i="19" s="1"/>
  <c r="P9" i="20"/>
  <c r="P9" i="22" s="1"/>
  <c r="P9" i="21"/>
  <c r="R14" i="21"/>
  <c r="R14" i="20"/>
  <c r="N20" i="18"/>
  <c r="N20" i="19" s="1"/>
  <c r="AH20" i="18"/>
  <c r="AH20" i="19" s="1"/>
  <c r="P25" i="21"/>
  <c r="P25" i="20"/>
  <c r="R30" i="21"/>
  <c r="R30" i="20"/>
  <c r="N36" i="18"/>
  <c r="N36" i="19" s="1"/>
  <c r="AH36" i="18"/>
  <c r="AH36" i="19" s="1"/>
  <c r="AJ41" i="21"/>
  <c r="AJ41" i="20"/>
  <c r="AR41" i="22" s="1"/>
  <c r="P41" i="28" s="1"/>
  <c r="R41" i="23" s="1"/>
  <c r="AL46" i="20"/>
  <c r="AT46" i="22" s="1"/>
  <c r="R46" i="28" s="1"/>
  <c r="T46" i="23" s="1"/>
  <c r="AL46" i="21"/>
  <c r="N52" i="18"/>
  <c r="N52" i="19" s="1"/>
  <c r="AH52" i="18"/>
  <c r="AH52" i="19" s="1"/>
  <c r="P57" i="21"/>
  <c r="P57" i="20"/>
  <c r="AL62" i="21"/>
  <c r="AL62" i="20"/>
  <c r="AT62" i="22" s="1"/>
  <c r="R62" i="28" s="1"/>
  <c r="T62" i="23" s="1"/>
  <c r="N68" i="18"/>
  <c r="N68" i="19" s="1"/>
  <c r="AH68" i="18"/>
  <c r="AH68" i="19" s="1"/>
  <c r="AJ73" i="21"/>
  <c r="AJ73" i="20"/>
  <c r="AL78" i="21"/>
  <c r="AL78" i="20"/>
  <c r="N84" i="18"/>
  <c r="N84" i="19" s="1"/>
  <c r="AH84" i="18"/>
  <c r="AH84" i="19" s="1"/>
  <c r="AJ89" i="21"/>
  <c r="AJ89" i="20"/>
  <c r="AL94" i="20"/>
  <c r="AT94" i="22" s="1"/>
  <c r="R94" i="28" s="1"/>
  <c r="T94" i="23" s="1"/>
  <c r="AL94" i="21"/>
  <c r="N100" i="18"/>
  <c r="N100" i="19" s="1"/>
  <c r="AH100" i="18"/>
  <c r="AH100" i="19" s="1"/>
  <c r="P105" i="21"/>
  <c r="P105" i="20"/>
  <c r="P105" i="22" s="1"/>
  <c r="R110" i="20"/>
  <c r="R110" i="22" s="1"/>
  <c r="R110" i="21"/>
  <c r="N116" i="18"/>
  <c r="N116" i="19" s="1"/>
  <c r="AH116" i="18"/>
  <c r="AH116" i="19" s="1"/>
  <c r="P121" i="21"/>
  <c r="P121" i="20"/>
  <c r="AL126" i="21"/>
  <c r="AL126" i="20"/>
  <c r="AT126" i="22" s="1"/>
  <c r="R126" i="28" s="1"/>
  <c r="T126" i="23" s="1"/>
  <c r="AI4" i="21"/>
  <c r="AI4" i="20"/>
  <c r="AD9" i="21"/>
  <c r="AD9" i="20"/>
  <c r="L14" i="21"/>
  <c r="L14" i="20"/>
  <c r="AB20" i="18"/>
  <c r="AB20" i="19" s="1"/>
  <c r="H20" i="18"/>
  <c r="H20" i="19" s="1"/>
  <c r="J25" i="21"/>
  <c r="J25" i="20"/>
  <c r="AF30" i="21"/>
  <c r="AF30" i="20"/>
  <c r="AB36" i="18"/>
  <c r="AB36" i="19" s="1"/>
  <c r="H36" i="18"/>
  <c r="H36" i="19" s="1"/>
  <c r="AD41" i="21"/>
  <c r="AD41" i="20"/>
  <c r="AL41" i="22" s="1"/>
  <c r="J41" i="28" s="1"/>
  <c r="L41" i="23" s="1"/>
  <c r="L46" i="21"/>
  <c r="L46" i="20"/>
  <c r="H52" i="18"/>
  <c r="H52" i="19" s="1"/>
  <c r="AB52" i="18"/>
  <c r="AB52" i="19" s="1"/>
  <c r="AD57" i="21"/>
  <c r="AD57" i="20"/>
  <c r="AF62" i="21"/>
  <c r="AF62" i="20"/>
  <c r="AN62" i="22" s="1"/>
  <c r="L62" i="28" s="1"/>
  <c r="N62" i="23" s="1"/>
  <c r="AB68" i="18"/>
  <c r="AB68" i="19" s="1"/>
  <c r="H68" i="18"/>
  <c r="H68" i="19" s="1"/>
  <c r="J73" i="21"/>
  <c r="J73" i="20"/>
  <c r="L78" i="21"/>
  <c r="L78" i="20"/>
  <c r="AB84" i="18"/>
  <c r="AB84" i="19" s="1"/>
  <c r="H84" i="18"/>
  <c r="H84" i="19" s="1"/>
  <c r="J89" i="20"/>
  <c r="J89" i="22" s="1"/>
  <c r="J89" i="21"/>
  <c r="AF94" i="21"/>
  <c r="AF94" i="20"/>
  <c r="H100" i="18"/>
  <c r="H100" i="19" s="1"/>
  <c r="AB100" i="18"/>
  <c r="AB100" i="19" s="1"/>
  <c r="AD105" i="21"/>
  <c r="AD105" i="20"/>
  <c r="AL105" i="22" s="1"/>
  <c r="J105" i="28" s="1"/>
  <c r="L105" i="23" s="1"/>
  <c r="L110" i="20"/>
  <c r="L110" i="22" s="1"/>
  <c r="L110" i="21"/>
  <c r="H116" i="18"/>
  <c r="H116" i="19" s="1"/>
  <c r="AB116" i="18"/>
  <c r="AB116" i="19" s="1"/>
  <c r="J121" i="20"/>
  <c r="J121" i="22" s="1"/>
  <c r="J121" i="21"/>
  <c r="L126" i="21"/>
  <c r="L126" i="20"/>
  <c r="L126" i="22" s="1"/>
  <c r="AC4" i="21"/>
  <c r="AC4" i="20"/>
  <c r="C9" i="18"/>
  <c r="C9" i="19" s="1"/>
  <c r="W9" i="18"/>
  <c r="W9" i="19" s="1"/>
  <c r="G19" i="18"/>
  <c r="G19" i="19" s="1"/>
  <c r="AA19" i="18"/>
  <c r="AA19" i="19" s="1"/>
  <c r="W25" i="18"/>
  <c r="W25" i="19" s="1"/>
  <c r="C25" i="18"/>
  <c r="C25" i="19" s="1"/>
  <c r="G35" i="18"/>
  <c r="G35" i="19" s="1"/>
  <c r="AA35" i="18"/>
  <c r="AA35" i="19" s="1"/>
  <c r="G51" i="18"/>
  <c r="G51" i="19" s="1"/>
  <c r="AA51" i="18"/>
  <c r="AA51" i="19" s="1"/>
  <c r="W57" i="18"/>
  <c r="W57" i="19" s="1"/>
  <c r="C57" i="18"/>
  <c r="C57" i="19" s="1"/>
  <c r="Y78" i="18"/>
  <c r="Y78" i="19" s="1"/>
  <c r="E78" i="18"/>
  <c r="E78" i="19" s="1"/>
  <c r="AA83" i="18"/>
  <c r="AA83" i="19" s="1"/>
  <c r="G83" i="18"/>
  <c r="G83" i="19" s="1"/>
  <c r="AA99" i="18"/>
  <c r="AA99" i="19" s="1"/>
  <c r="G99" i="18"/>
  <c r="G99" i="19" s="1"/>
  <c r="E110" i="18"/>
  <c r="E110" i="19" s="1"/>
  <c r="Y110" i="18"/>
  <c r="Y110" i="19" s="1"/>
  <c r="AA115" i="18"/>
  <c r="AA115" i="19" s="1"/>
  <c r="G115" i="18"/>
  <c r="G115" i="19" s="1"/>
  <c r="C121" i="18"/>
  <c r="C121" i="19" s="1"/>
  <c r="W121" i="18"/>
  <c r="W121" i="19" s="1"/>
  <c r="E126" i="18"/>
  <c r="E126" i="19" s="1"/>
  <c r="Y126" i="18"/>
  <c r="Y126" i="19" s="1"/>
  <c r="G131" i="18"/>
  <c r="G131" i="19" s="1"/>
  <c r="AA131" i="18"/>
  <c r="AA131" i="19" s="1"/>
  <c r="Q5" i="21"/>
  <c r="Q5" i="20"/>
  <c r="Q5" i="22" s="1"/>
  <c r="AM10" i="21"/>
  <c r="AM10" i="20"/>
  <c r="O16" i="21"/>
  <c r="O16" i="20"/>
  <c r="Q21" i="21"/>
  <c r="Q21" i="20"/>
  <c r="S26" i="20"/>
  <c r="S26" i="21"/>
  <c r="AI32" i="21"/>
  <c r="AI32" i="20"/>
  <c r="Q37" i="21"/>
  <c r="Q37" i="20"/>
  <c r="AM42" i="20"/>
  <c r="AU42" i="22" s="1"/>
  <c r="S42" i="28" s="1"/>
  <c r="U42" i="23" s="1"/>
  <c r="AM42" i="21"/>
  <c r="AI48" i="21"/>
  <c r="AI48" i="20"/>
  <c r="AQ48" i="22" s="1"/>
  <c r="O48" i="28" s="1"/>
  <c r="Q48" i="23" s="1"/>
  <c r="AK53" i="21"/>
  <c r="AK53" i="20"/>
  <c r="AM58" i="21"/>
  <c r="AM58" i="20"/>
  <c r="O64" i="21"/>
  <c r="O64" i="20"/>
  <c r="Q69" i="21"/>
  <c r="Q69" i="20"/>
  <c r="Q69" i="22" s="1"/>
  <c r="S74" i="20"/>
  <c r="S74" i="22" s="1"/>
  <c r="S74" i="21"/>
  <c r="O80" i="20"/>
  <c r="O80" i="22" s="1"/>
  <c r="O80" i="21"/>
  <c r="AK85" i="21"/>
  <c r="AK85" i="20"/>
  <c r="AM90" i="21"/>
  <c r="AM90" i="20"/>
  <c r="AU90" i="22" s="1"/>
  <c r="S90" i="28" s="1"/>
  <c r="U90" i="23" s="1"/>
  <c r="O96" i="21"/>
  <c r="O96" i="20"/>
  <c r="AK101" i="21"/>
  <c r="AK101" i="20"/>
  <c r="S106" i="21"/>
  <c r="S106" i="20"/>
  <c r="O112" i="21"/>
  <c r="O112" i="20"/>
  <c r="O112" i="22" s="1"/>
  <c r="Q117" i="21"/>
  <c r="Q117" i="20"/>
  <c r="S122" i="21"/>
  <c r="S122" i="20"/>
  <c r="O128" i="20"/>
  <c r="O128" i="22" s="1"/>
  <c r="O128" i="21"/>
  <c r="K5" i="21"/>
  <c r="K5" i="20"/>
  <c r="K5" i="22" s="1"/>
  <c r="M10" i="21"/>
  <c r="M10" i="20"/>
  <c r="I16" i="20"/>
  <c r="I16" i="22" s="1"/>
  <c r="I16" i="21"/>
  <c r="K21" i="21"/>
  <c r="K21" i="20"/>
  <c r="M26" i="21"/>
  <c r="M26" i="20"/>
  <c r="M26" i="22" s="1"/>
  <c r="I32" i="20"/>
  <c r="I32" i="22" s="1"/>
  <c r="I32" i="21"/>
  <c r="K37" i="21"/>
  <c r="K37" i="20"/>
  <c r="AG42" i="20"/>
  <c r="AO42" i="22" s="1"/>
  <c r="M42" i="28" s="1"/>
  <c r="O42" i="23" s="1"/>
  <c r="AG42" i="21"/>
  <c r="I48" i="21"/>
  <c r="I48" i="20"/>
  <c r="I48" i="22" s="1"/>
  <c r="K53" i="20"/>
  <c r="K53" i="22" s="1"/>
  <c r="K53" i="21"/>
  <c r="M58" i="21"/>
  <c r="M58" i="20"/>
  <c r="AC64" i="21"/>
  <c r="AC64" i="20"/>
  <c r="AE69" i="21"/>
  <c r="AE69" i="20"/>
  <c r="AM69" i="22" s="1"/>
  <c r="K69" i="28" s="1"/>
  <c r="M69" i="23" s="1"/>
  <c r="AG74" i="20"/>
  <c r="AO74" i="22" s="1"/>
  <c r="M74" i="28" s="1"/>
  <c r="O74" i="23" s="1"/>
  <c r="AG74" i="21"/>
  <c r="AC80" i="21"/>
  <c r="AC80" i="20"/>
  <c r="AE85" i="21"/>
  <c r="AE85" i="20"/>
  <c r="M90" i="21"/>
  <c r="M90" i="20"/>
  <c r="M90" i="22" s="1"/>
  <c r="AC96" i="20"/>
  <c r="AK96" i="22" s="1"/>
  <c r="I96" i="28" s="1"/>
  <c r="K96" i="23" s="1"/>
  <c r="AC96" i="21"/>
  <c r="K101" i="20"/>
  <c r="K101" i="22" s="1"/>
  <c r="K101" i="21"/>
  <c r="M106" i="21"/>
  <c r="M106" i="20"/>
  <c r="I112" i="21"/>
  <c r="I112" i="20"/>
  <c r="I112" i="22" s="1"/>
  <c r="K117" i="20"/>
  <c r="K117" i="22" s="1"/>
  <c r="K117" i="21"/>
  <c r="M122" i="21"/>
  <c r="M122" i="20"/>
  <c r="I128" i="21"/>
  <c r="I128" i="20"/>
  <c r="I23" i="5"/>
  <c r="V28" i="18"/>
  <c r="V28" i="19" s="1"/>
  <c r="B28" i="18"/>
  <c r="B28" i="19" s="1"/>
  <c r="Z42" i="18"/>
  <c r="Z42" i="19" s="1"/>
  <c r="F42" i="18"/>
  <c r="F42" i="19" s="1"/>
  <c r="I55" i="5"/>
  <c r="I59" i="5"/>
  <c r="Z74" i="18"/>
  <c r="Z74" i="19" s="1"/>
  <c r="F74" i="18"/>
  <c r="F74" i="19" s="1"/>
  <c r="I87" i="5"/>
  <c r="B92" i="18"/>
  <c r="B92" i="19" s="1"/>
  <c r="V92" i="18"/>
  <c r="V92" i="19" s="1"/>
  <c r="X101" i="18"/>
  <c r="X101" i="19" s="1"/>
  <c r="D101" i="18"/>
  <c r="D101" i="19" s="1"/>
  <c r="I115" i="5"/>
  <c r="I119" i="5"/>
  <c r="X125" i="18"/>
  <c r="X125" i="19" s="1"/>
  <c r="D125" i="18"/>
  <c r="D125" i="19" s="1"/>
  <c r="C67" i="18"/>
  <c r="C67" i="19" s="1"/>
  <c r="W67" i="18"/>
  <c r="W67" i="19" s="1"/>
  <c r="Y108" i="18"/>
  <c r="Y108" i="19" s="1"/>
  <c r="E108" i="18"/>
  <c r="E108" i="19" s="1"/>
  <c r="AH7" i="18"/>
  <c r="AH7" i="19" s="1"/>
  <c r="N7" i="18"/>
  <c r="N7" i="19" s="1"/>
  <c r="P12" i="20"/>
  <c r="P12" i="21"/>
  <c r="AL17" i="21"/>
  <c r="AL17" i="20"/>
  <c r="AH23" i="18"/>
  <c r="AH23" i="19" s="1"/>
  <c r="N23" i="18"/>
  <c r="N23" i="19" s="1"/>
  <c r="AJ28" i="20"/>
  <c r="AR28" i="22" s="1"/>
  <c r="P28" i="28" s="1"/>
  <c r="R28" i="23" s="1"/>
  <c r="AJ28" i="21"/>
  <c r="R33" i="20"/>
  <c r="R33" i="21"/>
  <c r="N39" i="18"/>
  <c r="N39" i="19" s="1"/>
  <c r="AH39" i="18"/>
  <c r="AH39" i="19" s="1"/>
  <c r="P44" i="21"/>
  <c r="P44" i="20"/>
  <c r="AL49" i="21"/>
  <c r="AL49" i="20"/>
  <c r="N55" i="18"/>
  <c r="N55" i="19" s="1"/>
  <c r="AH55" i="18"/>
  <c r="AH55" i="19" s="1"/>
  <c r="P60" i="20"/>
  <c r="P60" i="22" s="1"/>
  <c r="P60" i="21"/>
  <c r="R65" i="20"/>
  <c r="R65" i="22" s="1"/>
  <c r="R65" i="21"/>
  <c r="N71" i="18"/>
  <c r="N71" i="19" s="1"/>
  <c r="AH71" i="18"/>
  <c r="AH71" i="19" s="1"/>
  <c r="P76" i="21"/>
  <c r="P76" i="20"/>
  <c r="P76" i="22" s="1"/>
  <c r="R81" i="21"/>
  <c r="R81" i="20"/>
  <c r="AH87" i="18"/>
  <c r="AH87" i="19" s="1"/>
  <c r="N87" i="18"/>
  <c r="N87" i="19" s="1"/>
  <c r="AJ92" i="21"/>
  <c r="AJ92" i="20"/>
  <c r="AL97" i="21"/>
  <c r="AL97" i="20"/>
  <c r="AT97" i="22" s="1"/>
  <c r="R97" i="28" s="1"/>
  <c r="T97" i="23" s="1"/>
  <c r="AH103" i="18"/>
  <c r="AH103" i="19" s="1"/>
  <c r="N103" i="18"/>
  <c r="N103" i="19" s="1"/>
  <c r="P108" i="20"/>
  <c r="P108" i="22" s="1"/>
  <c r="P108" i="21"/>
  <c r="R113" i="20"/>
  <c r="R113" i="22" s="1"/>
  <c r="R113" i="21"/>
  <c r="N119" i="18"/>
  <c r="N119" i="19" s="1"/>
  <c r="AH119" i="18"/>
  <c r="AH119" i="19" s="1"/>
  <c r="P124" i="21"/>
  <c r="P124" i="20"/>
  <c r="AL129" i="20"/>
  <c r="AT129" i="22" s="1"/>
  <c r="R129" i="28" s="1"/>
  <c r="T129" i="23" s="1"/>
  <c r="AL129" i="21"/>
  <c r="H7" i="18"/>
  <c r="H7" i="19" s="1"/>
  <c r="AB7" i="18"/>
  <c r="AB7" i="19" s="1"/>
  <c r="AD12" i="20"/>
  <c r="AD12" i="21"/>
  <c r="L17" i="20"/>
  <c r="L17" i="22" s="1"/>
  <c r="L17" i="21"/>
  <c r="AB23" i="18"/>
  <c r="AB23" i="19" s="1"/>
  <c r="H23" i="18"/>
  <c r="H23" i="19" s="1"/>
  <c r="J28" i="20"/>
  <c r="J28" i="22" s="1"/>
  <c r="J28" i="21"/>
  <c r="L33" i="20"/>
  <c r="L33" i="21"/>
  <c r="H39" i="18"/>
  <c r="H39" i="19" s="1"/>
  <c r="AB39" i="18"/>
  <c r="AB39" i="19" s="1"/>
  <c r="J44" i="20"/>
  <c r="J44" i="22" s="1"/>
  <c r="J44" i="21"/>
  <c r="AF49" i="20"/>
  <c r="AN49" i="22" s="1"/>
  <c r="L49" i="28" s="1"/>
  <c r="N49" i="23" s="1"/>
  <c r="AF49" i="21"/>
  <c r="AB55" i="18"/>
  <c r="AB55" i="19" s="1"/>
  <c r="H55" i="18"/>
  <c r="H55" i="19" s="1"/>
  <c r="AD60" i="20"/>
  <c r="AL60" i="22" s="1"/>
  <c r="J60" i="28" s="1"/>
  <c r="L60" i="23" s="1"/>
  <c r="AD60" i="21"/>
  <c r="L65" i="21"/>
  <c r="L65" i="20"/>
  <c r="AB71" i="18"/>
  <c r="AB71" i="19" s="1"/>
  <c r="H71" i="18"/>
  <c r="H71" i="19" s="1"/>
  <c r="AD76" i="20"/>
  <c r="AD76" i="21"/>
  <c r="L81" i="21"/>
  <c r="L81" i="20"/>
  <c r="AB87" i="18"/>
  <c r="AB87" i="19" s="1"/>
  <c r="H87" i="18"/>
  <c r="H87" i="19" s="1"/>
  <c r="AD92" i="21"/>
  <c r="AD92" i="20"/>
  <c r="AF97" i="20"/>
  <c r="AF97" i="21"/>
  <c r="H103" i="18"/>
  <c r="H103" i="19" s="1"/>
  <c r="AB103" i="18"/>
  <c r="AB103" i="19" s="1"/>
  <c r="AD108" i="21"/>
  <c r="AD108" i="20"/>
  <c r="AF113" i="21"/>
  <c r="AF113" i="20"/>
  <c r="AB119" i="18"/>
  <c r="AB119" i="19" s="1"/>
  <c r="H119" i="18"/>
  <c r="H119" i="19" s="1"/>
  <c r="J124" i="20"/>
  <c r="J124" i="22" s="1"/>
  <c r="J124" i="21"/>
  <c r="L129" i="20"/>
  <c r="L129" i="22" s="1"/>
  <c r="L129" i="21"/>
  <c r="AA6" i="18"/>
  <c r="AA6" i="19" s="1"/>
  <c r="G6" i="18"/>
  <c r="G6" i="19" s="1"/>
  <c r="AA102" i="18"/>
  <c r="AA102" i="19" s="1"/>
  <c r="G102" i="18"/>
  <c r="G102" i="19" s="1"/>
  <c r="C108" i="18"/>
  <c r="C108" i="19" s="1"/>
  <c r="W108" i="18"/>
  <c r="W108" i="19" s="1"/>
  <c r="AA118" i="18"/>
  <c r="AA118" i="19" s="1"/>
  <c r="G118" i="18"/>
  <c r="G118" i="19" s="1"/>
  <c r="C124" i="18"/>
  <c r="C124" i="19" s="1"/>
  <c r="W124" i="18"/>
  <c r="W124" i="19" s="1"/>
  <c r="AA109" i="18"/>
  <c r="AA109" i="19" s="1"/>
  <c r="G109" i="18"/>
  <c r="G109" i="19" s="1"/>
  <c r="O7" i="21"/>
  <c r="O7" i="20"/>
  <c r="Q12" i="21"/>
  <c r="Q12" i="20"/>
  <c r="S17" i="20"/>
  <c r="S17" i="22" s="1"/>
  <c r="S17" i="21"/>
  <c r="O23" i="21"/>
  <c r="O23" i="20"/>
  <c r="O23" i="22" s="1"/>
  <c r="Q28" i="20"/>
  <c r="Q28" i="22" s="1"/>
  <c r="Q28" i="21"/>
  <c r="S33" i="21"/>
  <c r="S33" i="20"/>
  <c r="AI39" i="20"/>
  <c r="AQ39" i="22" s="1"/>
  <c r="O39" i="28" s="1"/>
  <c r="Q39" i="23" s="1"/>
  <c r="AI39" i="21"/>
  <c r="Q44" i="20"/>
  <c r="Q44" i="21"/>
  <c r="AM49" i="20"/>
  <c r="AU49" i="22" s="1"/>
  <c r="S49" i="28" s="1"/>
  <c r="U49" i="23" s="1"/>
  <c r="AM49" i="21"/>
  <c r="O55" i="21"/>
  <c r="O55" i="20"/>
  <c r="Q60" i="20"/>
  <c r="Q60" i="22" s="1"/>
  <c r="Q60" i="21"/>
  <c r="S65" i="21"/>
  <c r="S65" i="20"/>
  <c r="S65" i="22" s="1"/>
  <c r="O71" i="21"/>
  <c r="O71" i="20"/>
  <c r="Q76" i="21"/>
  <c r="Q76" i="20"/>
  <c r="AM81" i="20"/>
  <c r="AU81" i="22" s="1"/>
  <c r="S81" i="28" s="1"/>
  <c r="U81" i="23" s="1"/>
  <c r="AM81" i="21"/>
  <c r="AI87" i="21"/>
  <c r="AI87" i="20"/>
  <c r="AQ87" i="22" s="1"/>
  <c r="O87" i="28" s="1"/>
  <c r="Q87" i="23" s="1"/>
  <c r="Q92" i="20"/>
  <c r="Q92" i="22" s="1"/>
  <c r="Q92" i="21"/>
  <c r="AM97" i="20"/>
  <c r="AU97" i="22" s="1"/>
  <c r="S97" i="28" s="1"/>
  <c r="U97" i="23" s="1"/>
  <c r="AM97" i="21"/>
  <c r="O103" i="20"/>
  <c r="O103" i="22" s="1"/>
  <c r="O103" i="21"/>
  <c r="AK108" i="21"/>
  <c r="AK108" i="20"/>
  <c r="AS108" i="22" s="1"/>
  <c r="Q108" i="28" s="1"/>
  <c r="S108" i="23" s="1"/>
  <c r="S113" i="21"/>
  <c r="S113" i="20"/>
  <c r="AI119" i="20"/>
  <c r="AQ119" i="22" s="1"/>
  <c r="O119" i="28" s="1"/>
  <c r="Q119" i="23" s="1"/>
  <c r="AI119" i="21"/>
  <c r="Q124" i="20"/>
  <c r="Q124" i="22" s="1"/>
  <c r="Q124" i="21"/>
  <c r="AM129" i="21"/>
  <c r="AM129" i="20"/>
  <c r="AU129" i="22" s="1"/>
  <c r="S129" i="28" s="1"/>
  <c r="U129" i="23" s="1"/>
  <c r="I7" i="20"/>
  <c r="I7" i="22" s="1"/>
  <c r="I7" i="21"/>
  <c r="K12" i="20"/>
  <c r="K12" i="22" s="1"/>
  <c r="K12" i="21"/>
  <c r="M17" i="20"/>
  <c r="M17" i="22" s="1"/>
  <c r="M17" i="21"/>
  <c r="AC23" i="21"/>
  <c r="AC23" i="20"/>
  <c r="AK23" i="22" s="1"/>
  <c r="I23" i="28" s="1"/>
  <c r="K23" i="23" s="1"/>
  <c r="K28" i="20"/>
  <c r="K28" i="22" s="1"/>
  <c r="K28" i="21"/>
  <c r="M33" i="21"/>
  <c r="M33" i="20"/>
  <c r="I39" i="21"/>
  <c r="I39" i="20"/>
  <c r="AE44" i="21"/>
  <c r="AE44" i="20"/>
  <c r="AM44" i="22" s="1"/>
  <c r="K44" i="28" s="1"/>
  <c r="M44" i="23" s="1"/>
  <c r="M49" i="20"/>
  <c r="M49" i="22" s="1"/>
  <c r="M49" i="21"/>
  <c r="I55" i="21"/>
  <c r="I55" i="20"/>
  <c r="AE60" i="21"/>
  <c r="AE60" i="20"/>
  <c r="AG65" i="21"/>
  <c r="AG65" i="20"/>
  <c r="AO65" i="22" s="1"/>
  <c r="M65" i="28" s="1"/>
  <c r="O65" i="23" s="1"/>
  <c r="I71" i="20"/>
  <c r="I71" i="22" s="1"/>
  <c r="I71" i="21"/>
  <c r="AE76" i="21"/>
  <c r="AE76" i="20"/>
  <c r="M81" i="20"/>
  <c r="M81" i="22" s="1"/>
  <c r="M81" i="21"/>
  <c r="AC87" i="21"/>
  <c r="AC87" i="20"/>
  <c r="AK87" i="22" s="1"/>
  <c r="I87" i="28" s="1"/>
  <c r="K87" i="23" s="1"/>
  <c r="AE92" i="20"/>
  <c r="AM92" i="22" s="1"/>
  <c r="K92" i="28" s="1"/>
  <c r="M92" i="23" s="1"/>
  <c r="AE92" i="21"/>
  <c r="M97" i="21"/>
  <c r="M97" i="20"/>
  <c r="AC103" i="20"/>
  <c r="AK103" i="22" s="1"/>
  <c r="I103" i="28" s="1"/>
  <c r="K103" i="23" s="1"/>
  <c r="AC103" i="21"/>
  <c r="K108" i="21"/>
  <c r="K108" i="20"/>
  <c r="K108" i="22" s="1"/>
  <c r="M113" i="20"/>
  <c r="M113" i="22" s="1"/>
  <c r="M113" i="21"/>
  <c r="I119" i="20"/>
  <c r="I119" i="22" s="1"/>
  <c r="I119" i="21"/>
  <c r="K124" i="20"/>
  <c r="K124" i="22" s="1"/>
  <c r="K124" i="21"/>
  <c r="M129" i="21"/>
  <c r="M129" i="20"/>
  <c r="M129" i="22" s="1"/>
  <c r="B7" i="18"/>
  <c r="B7" i="19" s="1"/>
  <c r="V7" i="18"/>
  <c r="V7" i="19" s="1"/>
  <c r="B11" i="18"/>
  <c r="B11" i="19" s="1"/>
  <c r="V11" i="18"/>
  <c r="V11" i="19" s="1"/>
  <c r="D20" i="18"/>
  <c r="D20" i="19" s="1"/>
  <c r="X20" i="18"/>
  <c r="X20" i="19" s="1"/>
  <c r="F25" i="18"/>
  <c r="F25" i="19" s="1"/>
  <c r="Z25" i="18"/>
  <c r="Z25" i="19" s="1"/>
  <c r="B39" i="18"/>
  <c r="B39" i="19" s="1"/>
  <c r="V39" i="18"/>
  <c r="V39" i="19" s="1"/>
  <c r="V43" i="18"/>
  <c r="V43" i="19" s="1"/>
  <c r="B43" i="18"/>
  <c r="B43" i="19" s="1"/>
  <c r="D48" i="18"/>
  <c r="D48" i="19" s="1"/>
  <c r="X48" i="18"/>
  <c r="X48" i="19" s="1"/>
  <c r="F57" i="18"/>
  <c r="F57" i="19" s="1"/>
  <c r="Z57" i="18"/>
  <c r="Z57" i="19" s="1"/>
  <c r="I66" i="5"/>
  <c r="I70" i="5"/>
  <c r="X76" i="18"/>
  <c r="X76" i="19" s="1"/>
  <c r="D76" i="18"/>
  <c r="D76" i="19" s="1"/>
  <c r="D80" i="18"/>
  <c r="D80" i="19" s="1"/>
  <c r="X80" i="18"/>
  <c r="X80" i="19" s="1"/>
  <c r="F85" i="18"/>
  <c r="F85" i="19" s="1"/>
  <c r="Z85" i="18"/>
  <c r="Z85" i="19" s="1"/>
  <c r="I94" i="5"/>
  <c r="B99" i="18"/>
  <c r="B99" i="19" s="1"/>
  <c r="V99" i="18"/>
  <c r="V99" i="19" s="1"/>
  <c r="F113" i="18"/>
  <c r="F113" i="19" s="1"/>
  <c r="Z113" i="18"/>
  <c r="Z113" i="19" s="1"/>
  <c r="B127" i="18"/>
  <c r="B127" i="19" s="1"/>
  <c r="V127" i="18"/>
  <c r="V127" i="19" s="1"/>
  <c r="I130" i="5"/>
  <c r="E84" i="18"/>
  <c r="E84" i="19" s="1"/>
  <c r="Y84" i="18"/>
  <c r="Y84" i="19" s="1"/>
  <c r="Y124" i="18"/>
  <c r="Y124" i="19" s="1"/>
  <c r="E124" i="18"/>
  <c r="E124" i="19" s="1"/>
  <c r="AH10" i="18"/>
  <c r="AH10" i="19" s="1"/>
  <c r="N10" i="18"/>
  <c r="N10" i="19" s="1"/>
  <c r="P15" i="21"/>
  <c r="P15" i="20"/>
  <c r="P15" i="22" s="1"/>
  <c r="AL20" i="21"/>
  <c r="AL20" i="20"/>
  <c r="N26" i="18"/>
  <c r="N26" i="19" s="1"/>
  <c r="AH26" i="18"/>
  <c r="AH26" i="19" s="1"/>
  <c r="AJ31" i="21"/>
  <c r="AJ31" i="20"/>
  <c r="AL36" i="21"/>
  <c r="AL36" i="20"/>
  <c r="AT36" i="22" s="1"/>
  <c r="R36" i="28" s="1"/>
  <c r="T36" i="23" s="1"/>
  <c r="N42" i="18"/>
  <c r="N42" i="19" s="1"/>
  <c r="AH42" i="18"/>
  <c r="AH42" i="19" s="1"/>
  <c r="P47" i="21"/>
  <c r="P47" i="20"/>
  <c r="AL52" i="21"/>
  <c r="AL52" i="20"/>
  <c r="N58" i="18"/>
  <c r="N58" i="19" s="1"/>
  <c r="AH58" i="18"/>
  <c r="AH58" i="19" s="1"/>
  <c r="P63" i="21"/>
  <c r="P63" i="20"/>
  <c r="R68" i="21"/>
  <c r="R68" i="20"/>
  <c r="N74" i="18"/>
  <c r="N74" i="19" s="1"/>
  <c r="AH74" i="18"/>
  <c r="AH74" i="19" s="1"/>
  <c r="P79" i="21"/>
  <c r="P79" i="20"/>
  <c r="P79" i="22" s="1"/>
  <c r="R84" i="21"/>
  <c r="R84" i="20"/>
  <c r="N90" i="18"/>
  <c r="N90" i="19" s="1"/>
  <c r="AH90" i="18"/>
  <c r="AH90" i="19" s="1"/>
  <c r="P95" i="21"/>
  <c r="P95" i="20"/>
  <c r="AL100" i="21"/>
  <c r="AL100" i="20"/>
  <c r="AT100" i="22" s="1"/>
  <c r="R100" i="28" s="1"/>
  <c r="T100" i="23" s="1"/>
  <c r="N106" i="18"/>
  <c r="N106" i="19" s="1"/>
  <c r="AH106" i="18"/>
  <c r="AH106" i="19" s="1"/>
  <c r="P111" i="20"/>
  <c r="P111" i="22" s="1"/>
  <c r="P111" i="21"/>
  <c r="R116" i="21"/>
  <c r="R116" i="20"/>
  <c r="AH122" i="18"/>
  <c r="AH122" i="19" s="1"/>
  <c r="N122" i="18"/>
  <c r="N122" i="19" s="1"/>
  <c r="AJ127" i="20"/>
  <c r="AR127" i="22" s="1"/>
  <c r="P127" i="28" s="1"/>
  <c r="R127" i="23" s="1"/>
  <c r="AJ127" i="21"/>
  <c r="S4" i="20"/>
  <c r="S4" i="22" s="1"/>
  <c r="S4" i="21"/>
  <c r="H10" i="18"/>
  <c r="H10" i="19" s="1"/>
  <c r="AB10" i="18"/>
  <c r="AB10" i="19" s="1"/>
  <c r="J15" i="21"/>
  <c r="J15" i="20"/>
  <c r="J15" i="22" s="1"/>
  <c r="L20" i="21"/>
  <c r="L20" i="20"/>
  <c r="H26" i="18"/>
  <c r="H26" i="19" s="1"/>
  <c r="AB26" i="18"/>
  <c r="AB26" i="19" s="1"/>
  <c r="AD31" i="21"/>
  <c r="AD31" i="20"/>
  <c r="L36" i="20"/>
  <c r="L36" i="21"/>
  <c r="H42" i="18"/>
  <c r="H42" i="19" s="1"/>
  <c r="AB42" i="18"/>
  <c r="AB42" i="19" s="1"/>
  <c r="AD47" i="20"/>
  <c r="AL47" i="22" s="1"/>
  <c r="J47" i="28" s="1"/>
  <c r="L47" i="23" s="1"/>
  <c r="AD47" i="21"/>
  <c r="AF52" i="21"/>
  <c r="AF52" i="20"/>
  <c r="H58" i="18"/>
  <c r="H58" i="19" s="1"/>
  <c r="AB58" i="18"/>
  <c r="AB58" i="19" s="1"/>
  <c r="AD63" i="20"/>
  <c r="AL63" i="22" s="1"/>
  <c r="J63" i="28" s="1"/>
  <c r="L63" i="23" s="1"/>
  <c r="AD63" i="21"/>
  <c r="AF68" i="21"/>
  <c r="AF68" i="20"/>
  <c r="H74" i="18"/>
  <c r="H74" i="19" s="1"/>
  <c r="AB74" i="18"/>
  <c r="AB74" i="19" s="1"/>
  <c r="AD79" i="21"/>
  <c r="AD79" i="20"/>
  <c r="AL79" i="22" s="1"/>
  <c r="J79" i="28" s="1"/>
  <c r="L79" i="23" s="1"/>
  <c r="AF84" i="21"/>
  <c r="AF84" i="20"/>
  <c r="H90" i="18"/>
  <c r="H90" i="19" s="1"/>
  <c r="AB90" i="18"/>
  <c r="AB90" i="19" s="1"/>
  <c r="J95" i="21"/>
  <c r="J95" i="20"/>
  <c r="AF100" i="20"/>
  <c r="AF100" i="21"/>
  <c r="H106" i="18"/>
  <c r="H106" i="19" s="1"/>
  <c r="AB106" i="18"/>
  <c r="AB106" i="19" s="1"/>
  <c r="J111" i="21"/>
  <c r="J111" i="20"/>
  <c r="AF116" i="21"/>
  <c r="AF116" i="20"/>
  <c r="H122" i="18"/>
  <c r="H122" i="19" s="1"/>
  <c r="AB122" i="18"/>
  <c r="AB122" i="19" s="1"/>
  <c r="J127" i="21"/>
  <c r="J127" i="20"/>
  <c r="M4" i="20"/>
  <c r="M4" i="22" s="1"/>
  <c r="M4" i="21"/>
  <c r="C15" i="18"/>
  <c r="C15" i="19" s="1"/>
  <c r="W15" i="18"/>
  <c r="W15" i="19" s="1"/>
  <c r="W35" i="18"/>
  <c r="W35" i="19" s="1"/>
  <c r="C35" i="18"/>
  <c r="C35" i="19" s="1"/>
  <c r="C51" i="18"/>
  <c r="C51" i="19" s="1"/>
  <c r="W51" i="18"/>
  <c r="W51" i="19" s="1"/>
  <c r="E56" i="18"/>
  <c r="E56" i="19" s="1"/>
  <c r="Y56" i="18"/>
  <c r="Y56" i="19" s="1"/>
  <c r="C75" i="18"/>
  <c r="C75" i="19" s="1"/>
  <c r="W75" i="18"/>
  <c r="W75" i="19" s="1"/>
  <c r="C107" i="18"/>
  <c r="C107" i="19" s="1"/>
  <c r="W107" i="18"/>
  <c r="W107" i="19" s="1"/>
  <c r="AK7" i="20"/>
  <c r="AS7" i="22" s="1"/>
  <c r="Q7" i="28" s="1"/>
  <c r="S7" i="23" s="1"/>
  <c r="AK7" i="21"/>
  <c r="Q87" i="21"/>
  <c r="Q87" i="20"/>
  <c r="S20" i="21"/>
  <c r="S20" i="20"/>
  <c r="AI42" i="21"/>
  <c r="AI42" i="20"/>
  <c r="AQ42" i="22" s="1"/>
  <c r="O42" i="28" s="1"/>
  <c r="Q42" i="23" s="1"/>
  <c r="O58" i="21"/>
  <c r="O58" i="20"/>
  <c r="AK79" i="20"/>
  <c r="AS79" i="22" s="1"/>
  <c r="Q79" i="28" s="1"/>
  <c r="S79" i="23" s="1"/>
  <c r="AK79" i="21"/>
  <c r="AK95" i="21"/>
  <c r="AK95" i="20"/>
  <c r="O122" i="21"/>
  <c r="O122" i="20"/>
  <c r="O122" i="22" s="1"/>
  <c r="K15" i="21"/>
  <c r="K15" i="20"/>
  <c r="AE31" i="20"/>
  <c r="AM31" i="22" s="1"/>
  <c r="K31" i="28" s="1"/>
  <c r="M31" i="23" s="1"/>
  <c r="AE31" i="21"/>
  <c r="M36" i="21"/>
  <c r="M36" i="20"/>
  <c r="M52" i="21"/>
  <c r="M52" i="20"/>
  <c r="M52" i="22" s="1"/>
  <c r="I58" i="20"/>
  <c r="I58" i="22" s="1"/>
  <c r="I58" i="21"/>
  <c r="K63" i="21"/>
  <c r="K63" i="20"/>
  <c r="AG68" i="21"/>
  <c r="AG68" i="20"/>
  <c r="AC74" i="20"/>
  <c r="AC74" i="21"/>
  <c r="K79" i="21"/>
  <c r="K79" i="20"/>
  <c r="AG84" i="21"/>
  <c r="AG84" i="20"/>
  <c r="I90" i="20"/>
  <c r="I90" i="22" s="1"/>
  <c r="I90" i="21"/>
  <c r="AG100" i="20"/>
  <c r="AG100" i="21"/>
  <c r="AE111" i="21"/>
  <c r="AE111" i="20"/>
  <c r="AG116" i="21"/>
  <c r="AG116" i="20"/>
  <c r="I122" i="21"/>
  <c r="I122" i="20"/>
  <c r="K127" i="20"/>
  <c r="K127" i="21"/>
  <c r="D27" i="18"/>
  <c r="D27" i="19" s="1"/>
  <c r="X27" i="18"/>
  <c r="X27" i="19" s="1"/>
  <c r="Z36" i="18"/>
  <c r="Z36" i="19" s="1"/>
  <c r="F36" i="18"/>
  <c r="F36" i="19" s="1"/>
  <c r="Z40" i="18"/>
  <c r="Z40" i="19" s="1"/>
  <c r="F40" i="18"/>
  <c r="F40" i="19" s="1"/>
  <c r="D59" i="18"/>
  <c r="D59" i="19" s="1"/>
  <c r="X59" i="18"/>
  <c r="X59" i="19" s="1"/>
  <c r="F68" i="18"/>
  <c r="F68" i="19" s="1"/>
  <c r="Z68" i="18"/>
  <c r="Z68" i="19" s="1"/>
  <c r="B110" i="18"/>
  <c r="B110" i="19" s="1"/>
  <c r="V110" i="18"/>
  <c r="V110" i="19" s="1"/>
  <c r="X115" i="18"/>
  <c r="X115" i="19" s="1"/>
  <c r="D115" i="18"/>
  <c r="D115" i="19" s="1"/>
  <c r="AA33" i="18"/>
  <c r="AA33" i="19" s="1"/>
  <c r="G33" i="18"/>
  <c r="G33" i="19" s="1"/>
  <c r="P14" i="20"/>
  <c r="P14" i="22" s="1"/>
  <c r="P14" i="21"/>
  <c r="AL19" i="20"/>
  <c r="AT19" i="22" s="1"/>
  <c r="R19" i="28" s="1"/>
  <c r="T19" i="23" s="1"/>
  <c r="AL19" i="21"/>
  <c r="AJ30" i="20"/>
  <c r="AR30" i="22" s="1"/>
  <c r="P30" i="28" s="1"/>
  <c r="R30" i="23" s="1"/>
  <c r="AJ30" i="21"/>
  <c r="AL35" i="20"/>
  <c r="AL35" i="21"/>
  <c r="AJ46" i="20"/>
  <c r="AR46" i="22" s="1"/>
  <c r="P46" i="28" s="1"/>
  <c r="R46" i="23" s="1"/>
  <c r="AJ46" i="21"/>
  <c r="AL51" i="21"/>
  <c r="AL51" i="20"/>
  <c r="P62" i="20"/>
  <c r="P62" i="22" s="1"/>
  <c r="P62" i="21"/>
  <c r="AL67" i="21"/>
  <c r="AL67" i="20"/>
  <c r="AT67" i="22" s="1"/>
  <c r="R67" i="28" s="1"/>
  <c r="T67" i="23" s="1"/>
  <c r="AJ78" i="21"/>
  <c r="AJ78" i="20"/>
  <c r="R83" i="20"/>
  <c r="R83" i="22" s="1"/>
  <c r="R83" i="21"/>
  <c r="P94" i="21"/>
  <c r="P94" i="20"/>
  <c r="AL99" i="21"/>
  <c r="AL99" i="20"/>
  <c r="AT99" i="22" s="1"/>
  <c r="R99" i="28" s="1"/>
  <c r="T99" i="23" s="1"/>
  <c r="P110" i="20"/>
  <c r="P110" i="22" s="1"/>
  <c r="P110" i="21"/>
  <c r="R115" i="20"/>
  <c r="R115" i="22" s="1"/>
  <c r="R115" i="21"/>
  <c r="P126" i="20"/>
  <c r="P126" i="22" s="1"/>
  <c r="P126" i="21"/>
  <c r="AL131" i="20"/>
  <c r="AL131" i="21"/>
  <c r="AD14" i="21"/>
  <c r="AD14" i="20"/>
  <c r="L19" i="21"/>
  <c r="L19" i="20"/>
  <c r="J30" i="21"/>
  <c r="J30" i="20"/>
  <c r="AF35" i="20"/>
  <c r="AF35" i="21"/>
  <c r="AD46" i="20"/>
  <c r="AL46" i="22" s="1"/>
  <c r="J46" i="28" s="1"/>
  <c r="L46" i="23" s="1"/>
  <c r="AD46" i="21"/>
  <c r="AF51" i="21"/>
  <c r="AF51" i="20"/>
  <c r="J62" i="21"/>
  <c r="J62" i="20"/>
  <c r="AF67" i="21"/>
  <c r="AF67" i="20"/>
  <c r="AN67" i="22" s="1"/>
  <c r="L67" i="28" s="1"/>
  <c r="N67" i="23" s="1"/>
  <c r="AD78" i="20"/>
  <c r="AL78" i="22" s="1"/>
  <c r="J78" i="28" s="1"/>
  <c r="L78" i="23" s="1"/>
  <c r="AD78" i="21"/>
  <c r="AF83" i="20"/>
  <c r="AN83" i="22" s="1"/>
  <c r="L83" i="28" s="1"/>
  <c r="N83" i="23" s="1"/>
  <c r="AF83" i="21"/>
  <c r="J94" i="20"/>
  <c r="J94" i="22" s="1"/>
  <c r="J94" i="21"/>
  <c r="AF99" i="21"/>
  <c r="AF99" i="20"/>
  <c r="AN99" i="22" s="1"/>
  <c r="L99" i="28" s="1"/>
  <c r="N99" i="23" s="1"/>
  <c r="J110" i="20"/>
  <c r="J110" i="22" s="1"/>
  <c r="J110" i="21"/>
  <c r="AF115" i="21"/>
  <c r="AF115" i="20"/>
  <c r="J126" i="21"/>
  <c r="J126" i="20"/>
  <c r="L131" i="21"/>
  <c r="L131" i="20"/>
  <c r="L131" i="22" s="1"/>
  <c r="W10" i="18"/>
  <c r="W10" i="19" s="1"/>
  <c r="C10" i="18"/>
  <c r="C10" i="19" s="1"/>
  <c r="E15" i="18"/>
  <c r="E15" i="19" s="1"/>
  <c r="Y15" i="18"/>
  <c r="Y15" i="19" s="1"/>
  <c r="C42" i="18"/>
  <c r="C42" i="19" s="1"/>
  <c r="W42" i="18"/>
  <c r="W42" i="19" s="1"/>
  <c r="E47" i="18"/>
  <c r="E47" i="19" s="1"/>
  <c r="Y47" i="18"/>
  <c r="Y47" i="19" s="1"/>
  <c r="G52" i="18"/>
  <c r="G52" i="19" s="1"/>
  <c r="AA52" i="18"/>
  <c r="AA52" i="19" s="1"/>
  <c r="W58" i="18"/>
  <c r="W58" i="19" s="1"/>
  <c r="C58" i="18"/>
  <c r="C58" i="19" s="1"/>
  <c r="Y63" i="18"/>
  <c r="Y63" i="19" s="1"/>
  <c r="E63" i="18"/>
  <c r="E63" i="19" s="1"/>
  <c r="G68" i="18"/>
  <c r="G68" i="19" s="1"/>
  <c r="AA68" i="18"/>
  <c r="AA68" i="19" s="1"/>
  <c r="W74" i="18"/>
  <c r="W74" i="19" s="1"/>
  <c r="C74" i="18"/>
  <c r="C74" i="19" s="1"/>
  <c r="E79" i="18"/>
  <c r="E79" i="19" s="1"/>
  <c r="Y79" i="18"/>
  <c r="Y79" i="19" s="1"/>
  <c r="C106" i="18"/>
  <c r="C106" i="19" s="1"/>
  <c r="W106" i="18"/>
  <c r="W106" i="19" s="1"/>
  <c r="G116" i="18"/>
  <c r="G116" i="19" s="1"/>
  <c r="AA116" i="18"/>
  <c r="AA116" i="19" s="1"/>
  <c r="E120" i="18"/>
  <c r="E120" i="19" s="1"/>
  <c r="Y120" i="18"/>
  <c r="Y120" i="19" s="1"/>
  <c r="AM7" i="21"/>
  <c r="AM7" i="20"/>
  <c r="O13" i="20"/>
  <c r="O13" i="22" s="1"/>
  <c r="O13" i="21"/>
  <c r="AK18" i="21"/>
  <c r="AK18" i="20"/>
  <c r="AS18" i="22" s="1"/>
  <c r="Q18" i="28" s="1"/>
  <c r="S18" i="23" s="1"/>
  <c r="AM23" i="20"/>
  <c r="AU23" i="22" s="1"/>
  <c r="S23" i="28" s="1"/>
  <c r="U23" i="23" s="1"/>
  <c r="AM23" i="21"/>
  <c r="AI29" i="21"/>
  <c r="AI29" i="20"/>
  <c r="Q34" i="21"/>
  <c r="Q34" i="20"/>
  <c r="S39" i="21"/>
  <c r="S39" i="20"/>
  <c r="S39" i="22" s="1"/>
  <c r="O45" i="20"/>
  <c r="O45" i="22" s="1"/>
  <c r="O45" i="21"/>
  <c r="Q50" i="20"/>
  <c r="Q50" i="22" s="1"/>
  <c r="Q50" i="21"/>
  <c r="AM55" i="21"/>
  <c r="AM55" i="20"/>
  <c r="AI61" i="21"/>
  <c r="AI61" i="20"/>
  <c r="AQ61" i="22" s="1"/>
  <c r="O61" i="28" s="1"/>
  <c r="Q61" i="23" s="1"/>
  <c r="AK66" i="21"/>
  <c r="AK66" i="20"/>
  <c r="AM71" i="21"/>
  <c r="AM71" i="20"/>
  <c r="O77" i="20"/>
  <c r="O77" i="22" s="1"/>
  <c r="O77" i="21"/>
  <c r="Q82" i="20"/>
  <c r="Q82" i="21"/>
  <c r="S87" i="21"/>
  <c r="S87" i="20"/>
  <c r="AI93" i="21"/>
  <c r="AI93" i="20"/>
  <c r="AK98" i="20"/>
  <c r="AS98" i="22" s="1"/>
  <c r="Q98" i="28" s="1"/>
  <c r="S98" i="23" s="1"/>
  <c r="AK98" i="21"/>
  <c r="AM103" i="21"/>
  <c r="AM103" i="20"/>
  <c r="AU103" i="22" s="1"/>
  <c r="S103" i="28" s="1"/>
  <c r="U103" i="23" s="1"/>
  <c r="O109" i="20"/>
  <c r="O109" i="22" s="1"/>
  <c r="O109" i="21"/>
  <c r="Q114" i="20"/>
  <c r="Q114" i="22" s="1"/>
  <c r="Q114" i="21"/>
  <c r="AM119" i="21"/>
  <c r="AM119" i="20"/>
  <c r="AI125" i="21"/>
  <c r="AI125" i="20"/>
  <c r="AQ125" i="22" s="1"/>
  <c r="O125" i="28" s="1"/>
  <c r="Q125" i="23" s="1"/>
  <c r="Q130" i="21"/>
  <c r="Q130" i="20"/>
  <c r="AG7" i="20"/>
  <c r="AO7" i="22" s="1"/>
  <c r="M7" i="28" s="1"/>
  <c r="O7" i="23" s="1"/>
  <c r="AG7" i="21"/>
  <c r="I13" i="20"/>
  <c r="I13" i="22" s="1"/>
  <c r="I13" i="21"/>
  <c r="K18" i="20"/>
  <c r="K18" i="21"/>
  <c r="M23" i="20"/>
  <c r="M23" i="22" s="1"/>
  <c r="M23" i="21"/>
  <c r="AC29" i="20"/>
  <c r="AK29" i="22" s="1"/>
  <c r="I29" i="28" s="1"/>
  <c r="K29" i="23" s="1"/>
  <c r="AC29" i="21"/>
  <c r="AE34" i="21"/>
  <c r="AE34" i="20"/>
  <c r="M39" i="21"/>
  <c r="M39" i="20"/>
  <c r="M39" i="22" s="1"/>
  <c r="I45" i="21"/>
  <c r="I45" i="20"/>
  <c r="AE50" i="21"/>
  <c r="AE50" i="20"/>
  <c r="M55" i="21"/>
  <c r="M55" i="20"/>
  <c r="AC61" i="21"/>
  <c r="AC61" i="20"/>
  <c r="AK61" i="22" s="1"/>
  <c r="I61" i="28" s="1"/>
  <c r="K61" i="23" s="1"/>
  <c r="AE66" i="21"/>
  <c r="AE66" i="20"/>
  <c r="M71" i="20"/>
  <c r="M71" i="22" s="1"/>
  <c r="M71" i="21"/>
  <c r="I77" i="20"/>
  <c r="I77" i="22" s="1"/>
  <c r="I77" i="21"/>
  <c r="K82" i="21"/>
  <c r="K82" i="20"/>
  <c r="K82" i="22" s="1"/>
  <c r="AG87" i="21"/>
  <c r="AG87" i="20"/>
  <c r="I93" i="20"/>
  <c r="I93" i="22" s="1"/>
  <c r="I93" i="21"/>
  <c r="AE98" i="21"/>
  <c r="AE98" i="20"/>
  <c r="M103" i="21"/>
  <c r="M103" i="20"/>
  <c r="M103" i="22" s="1"/>
  <c r="AC109" i="20"/>
  <c r="AK109" i="22" s="1"/>
  <c r="I109" i="28" s="1"/>
  <c r="K109" i="23" s="1"/>
  <c r="AC109" i="21"/>
  <c r="AE114" i="21"/>
  <c r="AE114" i="20"/>
  <c r="M119" i="21"/>
  <c r="M119" i="20"/>
  <c r="AC125" i="21"/>
  <c r="AC125" i="20"/>
  <c r="AK125" i="22" s="1"/>
  <c r="I125" i="28" s="1"/>
  <c r="K125" i="23" s="1"/>
  <c r="K130" i="21"/>
  <c r="K130" i="20"/>
  <c r="D26" i="18"/>
  <c r="D26" i="19" s="1"/>
  <c r="X26" i="18"/>
  <c r="X26" i="19" s="1"/>
  <c r="Z35" i="18"/>
  <c r="Z35" i="19" s="1"/>
  <c r="F35" i="18"/>
  <c r="F35" i="19" s="1"/>
  <c r="Z39" i="18"/>
  <c r="Z39" i="19" s="1"/>
  <c r="F39" i="18"/>
  <c r="F39" i="19" s="1"/>
  <c r="V49" i="18"/>
  <c r="V49" i="19" s="1"/>
  <c r="B49" i="18"/>
  <c r="B49" i="19" s="1"/>
  <c r="V53" i="18"/>
  <c r="V53" i="19" s="1"/>
  <c r="B53" i="18"/>
  <c r="B53" i="19" s="1"/>
  <c r="D58" i="18"/>
  <c r="D58" i="19" s="1"/>
  <c r="X58" i="18"/>
  <c r="X58" i="19" s="1"/>
  <c r="F67" i="18"/>
  <c r="F67" i="19" s="1"/>
  <c r="Z67" i="18"/>
  <c r="Z67" i="19" s="1"/>
  <c r="Z71" i="18"/>
  <c r="Z71" i="19" s="1"/>
  <c r="F71" i="18"/>
  <c r="F71" i="19" s="1"/>
  <c r="B81" i="18"/>
  <c r="B81" i="19" s="1"/>
  <c r="V81" i="18"/>
  <c r="V81" i="19" s="1"/>
  <c r="B85" i="18"/>
  <c r="B85" i="19" s="1"/>
  <c r="V85" i="18"/>
  <c r="V85" i="19" s="1"/>
  <c r="X90" i="18"/>
  <c r="X90" i="19" s="1"/>
  <c r="D90" i="18"/>
  <c r="D90" i="19" s="1"/>
  <c r="D94" i="18"/>
  <c r="D94" i="19" s="1"/>
  <c r="X94" i="18"/>
  <c r="X94" i="19" s="1"/>
  <c r="F99" i="18"/>
  <c r="F99" i="19" s="1"/>
  <c r="Z99" i="18"/>
  <c r="Z99" i="19" s="1"/>
  <c r="F103" i="18"/>
  <c r="F103" i="19" s="1"/>
  <c r="Z103" i="18"/>
  <c r="Z103" i="19" s="1"/>
  <c r="B113" i="18"/>
  <c r="B113" i="19" s="1"/>
  <c r="V113" i="18"/>
  <c r="V113" i="19" s="1"/>
  <c r="W95" i="18"/>
  <c r="W95" i="19" s="1"/>
  <c r="C95" i="18"/>
  <c r="C95" i="19" s="1"/>
  <c r="AJ5" i="21"/>
  <c r="AJ5" i="20"/>
  <c r="AL10" i="21"/>
  <c r="AL10" i="20"/>
  <c r="P21" i="20"/>
  <c r="P21" i="21"/>
  <c r="R26" i="21"/>
  <c r="R26" i="20"/>
  <c r="P37" i="21"/>
  <c r="P37" i="20"/>
  <c r="AL42" i="21"/>
  <c r="AL42" i="20"/>
  <c r="AJ53" i="20"/>
  <c r="AJ53" i="21"/>
  <c r="R58" i="20"/>
  <c r="R58" i="22" s="1"/>
  <c r="R58" i="21"/>
  <c r="P69" i="20"/>
  <c r="P69" i="22" s="1"/>
  <c r="P69" i="21"/>
  <c r="AL74" i="21"/>
  <c r="AL74" i="20"/>
  <c r="P85" i="21"/>
  <c r="P85" i="20"/>
  <c r="P85" i="22" s="1"/>
  <c r="AL90" i="20"/>
  <c r="AT90" i="22" s="1"/>
  <c r="R90" i="28" s="1"/>
  <c r="T90" i="23" s="1"/>
  <c r="AL90" i="21"/>
  <c r="P101" i="20"/>
  <c r="P101" i="22" s="1"/>
  <c r="P101" i="21"/>
  <c r="R106" i="20"/>
  <c r="R106" i="22" s="1"/>
  <c r="R106" i="21"/>
  <c r="P117" i="21"/>
  <c r="P117" i="20"/>
  <c r="P117" i="22" s="1"/>
  <c r="AL122" i="20"/>
  <c r="AT122" i="22" s="1"/>
  <c r="R122" i="28" s="1"/>
  <c r="T122" i="23" s="1"/>
  <c r="AL122" i="21"/>
  <c r="AD5" i="21"/>
  <c r="AD5" i="20"/>
  <c r="L10" i="21"/>
  <c r="L10" i="20"/>
  <c r="J21" i="20"/>
  <c r="J21" i="21"/>
  <c r="AF26" i="20"/>
  <c r="AN26" i="22" s="1"/>
  <c r="L26" i="28" s="1"/>
  <c r="N26" i="23" s="1"/>
  <c r="AF26" i="21"/>
  <c r="AD37" i="21"/>
  <c r="AD37" i="20"/>
  <c r="AF42" i="20"/>
  <c r="AN42" i="22" s="1"/>
  <c r="L42" i="28" s="1"/>
  <c r="N42" i="23" s="1"/>
  <c r="AF42" i="21"/>
  <c r="AD53" i="20"/>
  <c r="AD53" i="21"/>
  <c r="L58" i="20"/>
  <c r="L58" i="22" s="1"/>
  <c r="L58" i="21"/>
  <c r="J69" i="21"/>
  <c r="J69" i="20"/>
  <c r="L74" i="21"/>
  <c r="L74" i="20"/>
  <c r="AD85" i="20"/>
  <c r="AD85" i="21"/>
  <c r="L90" i="21"/>
  <c r="L90" i="20"/>
  <c r="J101" i="21"/>
  <c r="J101" i="20"/>
  <c r="L106" i="20"/>
  <c r="L106" i="22" s="1"/>
  <c r="L106" i="21"/>
  <c r="AD117" i="20"/>
  <c r="AD117" i="21"/>
  <c r="AF122" i="20"/>
  <c r="AN122" i="22" s="1"/>
  <c r="L122" i="28" s="1"/>
  <c r="N122" i="23" s="1"/>
  <c r="AF122" i="21"/>
  <c r="W5" i="18"/>
  <c r="W5" i="19" s="1"/>
  <c r="C5" i="18"/>
  <c r="C5" i="19" s="1"/>
  <c r="E10" i="18"/>
  <c r="E10" i="19" s="1"/>
  <c r="Y10" i="18"/>
  <c r="Y10" i="19" s="1"/>
  <c r="W21" i="18"/>
  <c r="W21" i="19" s="1"/>
  <c r="C21" i="18"/>
  <c r="C21" i="19" s="1"/>
  <c r="Y26" i="18"/>
  <c r="Y26" i="19" s="1"/>
  <c r="E26" i="18"/>
  <c r="E26" i="19" s="1"/>
  <c r="G31" i="18"/>
  <c r="G31" i="19" s="1"/>
  <c r="AA31" i="18"/>
  <c r="AA31" i="19" s="1"/>
  <c r="W37" i="18"/>
  <c r="W37" i="19" s="1"/>
  <c r="C37" i="18"/>
  <c r="C37" i="19" s="1"/>
  <c r="Y42" i="18"/>
  <c r="Y42" i="19" s="1"/>
  <c r="E42" i="18"/>
  <c r="E42" i="19" s="1"/>
  <c r="G47" i="18"/>
  <c r="G47" i="19" s="1"/>
  <c r="AA47" i="18"/>
  <c r="AA47" i="19" s="1"/>
  <c r="Y58" i="18"/>
  <c r="Y58" i="19" s="1"/>
  <c r="E58" i="18"/>
  <c r="E58" i="19" s="1"/>
  <c r="G63" i="18"/>
  <c r="G63" i="19" s="1"/>
  <c r="AA63" i="18"/>
  <c r="AA63" i="19" s="1"/>
  <c r="C69" i="18"/>
  <c r="C69" i="19" s="1"/>
  <c r="W69" i="18"/>
  <c r="W69" i="19" s="1"/>
  <c r="E74" i="18"/>
  <c r="E74" i="19" s="1"/>
  <c r="Y74" i="18"/>
  <c r="Y74" i="19" s="1"/>
  <c r="G79" i="18"/>
  <c r="G79" i="19" s="1"/>
  <c r="AA79" i="18"/>
  <c r="AA79" i="19" s="1"/>
  <c r="C85" i="18"/>
  <c r="C85" i="19" s="1"/>
  <c r="W85" i="18"/>
  <c r="W85" i="19" s="1"/>
  <c r="Y90" i="18"/>
  <c r="Y90" i="19" s="1"/>
  <c r="E90" i="18"/>
  <c r="E90" i="19" s="1"/>
  <c r="G95" i="18"/>
  <c r="G95" i="19" s="1"/>
  <c r="AA95" i="18"/>
  <c r="AA95" i="19" s="1"/>
  <c r="W101" i="18"/>
  <c r="W101" i="19" s="1"/>
  <c r="C101" i="18"/>
  <c r="C101" i="19" s="1"/>
  <c r="E106" i="18"/>
  <c r="E106" i="19" s="1"/>
  <c r="Y106" i="18"/>
  <c r="Y106" i="19" s="1"/>
  <c r="G111" i="18"/>
  <c r="G111" i="19" s="1"/>
  <c r="AA111" i="18"/>
  <c r="AA111" i="19" s="1"/>
  <c r="C117" i="18"/>
  <c r="C117" i="19" s="1"/>
  <c r="W117" i="18"/>
  <c r="W117" i="19" s="1"/>
  <c r="E122" i="18"/>
  <c r="E122" i="19" s="1"/>
  <c r="Y122" i="18"/>
  <c r="Y122" i="19" s="1"/>
  <c r="AA101" i="18"/>
  <c r="AA101" i="19" s="1"/>
  <c r="G101" i="18"/>
  <c r="G101" i="19" s="1"/>
  <c r="AM6" i="21"/>
  <c r="AM6" i="20"/>
  <c r="AU6" i="22" s="1"/>
  <c r="S6" i="28" s="1"/>
  <c r="U6" i="23" s="1"/>
  <c r="O12" i="21"/>
  <c r="O12" i="20"/>
  <c r="Q17" i="21"/>
  <c r="Q17" i="20"/>
  <c r="AM22" i="20"/>
  <c r="AU22" i="22" s="1"/>
  <c r="S22" i="28" s="1"/>
  <c r="U22" i="23" s="1"/>
  <c r="AM22" i="21"/>
  <c r="O28" i="21"/>
  <c r="O28" i="20"/>
  <c r="O28" i="22" s="1"/>
  <c r="Q33" i="21"/>
  <c r="Q33" i="20"/>
  <c r="AM38" i="21"/>
  <c r="AM38" i="20"/>
  <c r="O44" i="21"/>
  <c r="O44" i="20"/>
  <c r="AK49" i="20"/>
  <c r="AK49" i="21"/>
  <c r="AM54" i="20"/>
  <c r="AU54" i="22" s="1"/>
  <c r="S54" i="28" s="1"/>
  <c r="U54" i="23" s="1"/>
  <c r="AM54" i="21"/>
  <c r="O60" i="20"/>
  <c r="O60" i="22" s="1"/>
  <c r="O60" i="21"/>
  <c r="AK65" i="20"/>
  <c r="AS65" i="22" s="1"/>
  <c r="Q65" i="28" s="1"/>
  <c r="S65" i="23" s="1"/>
  <c r="AK65" i="21"/>
  <c r="AM70" i="20"/>
  <c r="AM70" i="21"/>
  <c r="O76" i="21"/>
  <c r="O76" i="20"/>
  <c r="Q81" i="21"/>
  <c r="Q81" i="20"/>
  <c r="AM86" i="21"/>
  <c r="AM86" i="20"/>
  <c r="AI92" i="20"/>
  <c r="AI92" i="21"/>
  <c r="Q97" i="21"/>
  <c r="Q97" i="20"/>
  <c r="AM102" i="21"/>
  <c r="AM102" i="20"/>
  <c r="AI108" i="21"/>
  <c r="AI108" i="20"/>
  <c r="AK113" i="20"/>
  <c r="AK113" i="21"/>
  <c r="AM118" i="21"/>
  <c r="AM118" i="20"/>
  <c r="AI124" i="20"/>
  <c r="AQ124" i="22" s="1"/>
  <c r="O124" i="28" s="1"/>
  <c r="Q124" i="23" s="1"/>
  <c r="AI124" i="21"/>
  <c r="AK129" i="20"/>
  <c r="AS129" i="22" s="1"/>
  <c r="Q129" i="28" s="1"/>
  <c r="S129" i="23" s="1"/>
  <c r="AK129" i="21"/>
  <c r="AG6" i="21"/>
  <c r="AG6" i="20"/>
  <c r="AO6" i="22" s="1"/>
  <c r="M6" i="28" s="1"/>
  <c r="O6" i="23" s="1"/>
  <c r="I12" i="21"/>
  <c r="I12" i="20"/>
  <c r="AE17" i="20"/>
  <c r="AM17" i="22" s="1"/>
  <c r="K17" i="28" s="1"/>
  <c r="M17" i="23" s="1"/>
  <c r="AE17" i="21"/>
  <c r="AG22" i="21"/>
  <c r="AG22" i="20"/>
  <c r="I28" i="21"/>
  <c r="I28" i="20"/>
  <c r="I28" i="22" s="1"/>
  <c r="AE33" i="20"/>
  <c r="AM33" i="22" s="1"/>
  <c r="K33" i="28" s="1"/>
  <c r="M33" i="23" s="1"/>
  <c r="AE33" i="21"/>
  <c r="M38" i="21"/>
  <c r="M38" i="20"/>
  <c r="I44" i="21"/>
  <c r="I44" i="20"/>
  <c r="AE49" i="20"/>
  <c r="AE49" i="21"/>
  <c r="AG54" i="20"/>
  <c r="AO54" i="22" s="1"/>
  <c r="M54" i="28" s="1"/>
  <c r="O54" i="23" s="1"/>
  <c r="AG54" i="21"/>
  <c r="I60" i="20"/>
  <c r="I60" i="22" s="1"/>
  <c r="I60" i="21"/>
  <c r="K65" i="20"/>
  <c r="K65" i="22" s="1"/>
  <c r="K65" i="21"/>
  <c r="AG70" i="20"/>
  <c r="AG70" i="21"/>
  <c r="AC76" i="21"/>
  <c r="AC76" i="20"/>
  <c r="AE81" i="20"/>
  <c r="AM81" i="22" s="1"/>
  <c r="K81" i="28" s="1"/>
  <c r="M81" i="23" s="1"/>
  <c r="AE81" i="21"/>
  <c r="AG86" i="20"/>
  <c r="AO86" i="22" s="1"/>
  <c r="M86" i="28" s="1"/>
  <c r="O86" i="23" s="1"/>
  <c r="AG86" i="21"/>
  <c r="AC92" i="21"/>
  <c r="AC92" i="20"/>
  <c r="AK92" i="22" s="1"/>
  <c r="I92" i="28" s="1"/>
  <c r="K92" i="23" s="1"/>
  <c r="K97" i="21"/>
  <c r="K97" i="20"/>
  <c r="AG102" i="21"/>
  <c r="AG102" i="20"/>
  <c r="AC108" i="20"/>
  <c r="AK108" i="22" s="1"/>
  <c r="I108" i="28" s="1"/>
  <c r="K108" i="23" s="1"/>
  <c r="AC108" i="21"/>
  <c r="AE113" i="20"/>
  <c r="AE113" i="21"/>
  <c r="M118" i="20"/>
  <c r="M118" i="22" s="1"/>
  <c r="M118" i="21"/>
  <c r="AC124" i="21"/>
  <c r="AC124" i="20"/>
  <c r="K129" i="21"/>
  <c r="K129" i="20"/>
  <c r="F6" i="18"/>
  <c r="F6" i="19" s="1"/>
  <c r="Z6" i="18"/>
  <c r="Z6" i="19" s="1"/>
  <c r="Z10" i="18"/>
  <c r="Z10" i="19" s="1"/>
  <c r="F10" i="18"/>
  <c r="F10" i="19" s="1"/>
  <c r="I19" i="5"/>
  <c r="B24" i="18"/>
  <c r="B24" i="19" s="1"/>
  <c r="V24" i="18"/>
  <c r="V24" i="19" s="1"/>
  <c r="D29" i="18"/>
  <c r="D29" i="19" s="1"/>
  <c r="X29" i="18"/>
  <c r="X29" i="19" s="1"/>
  <c r="X33" i="18"/>
  <c r="X33" i="19" s="1"/>
  <c r="D33" i="18"/>
  <c r="D33" i="19" s="1"/>
  <c r="F38" i="18"/>
  <c r="F38" i="19" s="1"/>
  <c r="Z38" i="18"/>
  <c r="Z38" i="19" s="1"/>
  <c r="I51" i="5"/>
  <c r="B56" i="18"/>
  <c r="B56" i="19" s="1"/>
  <c r="V56" i="18"/>
  <c r="V56" i="19" s="1"/>
  <c r="D61" i="18"/>
  <c r="D61" i="19" s="1"/>
  <c r="X61" i="18"/>
  <c r="X61" i="19" s="1"/>
  <c r="D65" i="18"/>
  <c r="D65" i="19" s="1"/>
  <c r="X65" i="18"/>
  <c r="X65" i="19" s="1"/>
  <c r="F70" i="18"/>
  <c r="F70" i="19" s="1"/>
  <c r="Z70" i="18"/>
  <c r="Z70" i="19" s="1"/>
  <c r="I83" i="5"/>
  <c r="B88" i="18"/>
  <c r="B88" i="19" s="1"/>
  <c r="V88" i="18"/>
  <c r="V88" i="19" s="1"/>
  <c r="D93" i="18"/>
  <c r="D93" i="19" s="1"/>
  <c r="X93" i="18"/>
  <c r="X93" i="19" s="1"/>
  <c r="D97" i="18"/>
  <c r="D97" i="19" s="1"/>
  <c r="X97" i="18"/>
  <c r="X97" i="19" s="1"/>
  <c r="F106" i="18"/>
  <c r="F106" i="19" s="1"/>
  <c r="Z106" i="18"/>
  <c r="Z106" i="19" s="1"/>
  <c r="I111" i="5"/>
  <c r="V116" i="18"/>
  <c r="V116" i="19" s="1"/>
  <c r="B116" i="18"/>
  <c r="B116" i="19" s="1"/>
  <c r="G77" i="18"/>
  <c r="G77" i="19" s="1"/>
  <c r="AA77" i="18"/>
  <c r="AA77" i="19" s="1"/>
  <c r="C119" i="18"/>
  <c r="C119" i="19" s="1"/>
  <c r="W119" i="18"/>
  <c r="W119" i="19" s="1"/>
  <c r="AJ8" i="20"/>
  <c r="AR8" i="22" s="1"/>
  <c r="P8" i="28" s="1"/>
  <c r="R8" i="23" s="1"/>
  <c r="AJ8" i="21"/>
  <c r="AL13" i="21"/>
  <c r="AL13" i="20"/>
  <c r="AT13" i="22" s="1"/>
  <c r="R13" i="28" s="1"/>
  <c r="T13" i="23" s="1"/>
  <c r="P24" i="20"/>
  <c r="P24" i="22" s="1"/>
  <c r="P24" i="21"/>
  <c r="R29" i="21"/>
  <c r="R29" i="20"/>
  <c r="P40" i="20"/>
  <c r="P40" i="22" s="1"/>
  <c r="P40" i="21"/>
  <c r="AL45" i="20"/>
  <c r="AL45" i="21"/>
  <c r="N51" i="20"/>
  <c r="N51" i="22" s="1"/>
  <c r="N51" i="21"/>
  <c r="P56" i="21"/>
  <c r="P56" i="20"/>
  <c r="R61" i="20"/>
  <c r="R61" i="22" s="1"/>
  <c r="R61" i="21"/>
  <c r="AJ72" i="21"/>
  <c r="AJ72" i="20"/>
  <c r="AR72" i="22" s="1"/>
  <c r="P72" i="28" s="1"/>
  <c r="R72" i="23" s="1"/>
  <c r="R77" i="21"/>
  <c r="R77" i="20"/>
  <c r="AJ88" i="20"/>
  <c r="AR88" i="22" s="1"/>
  <c r="P88" i="28" s="1"/>
  <c r="R88" i="23" s="1"/>
  <c r="AJ88" i="21"/>
  <c r="AL93" i="21"/>
  <c r="AL93" i="20"/>
  <c r="AJ104" i="21"/>
  <c r="AJ104" i="20"/>
  <c r="AR104" i="22" s="1"/>
  <c r="P104" i="28" s="1"/>
  <c r="R104" i="23" s="1"/>
  <c r="R109" i="21"/>
  <c r="R109" i="20"/>
  <c r="AJ120" i="20"/>
  <c r="AR120" i="22" s="1"/>
  <c r="P120" i="28" s="1"/>
  <c r="R120" i="23" s="1"/>
  <c r="AJ120" i="21"/>
  <c r="R125" i="21"/>
  <c r="R125" i="20"/>
  <c r="AD8" i="21"/>
  <c r="AD8" i="20"/>
  <c r="AL8" i="22" s="1"/>
  <c r="J8" i="28" s="1"/>
  <c r="L8" i="23" s="1"/>
  <c r="AF13" i="21"/>
  <c r="AF13" i="20"/>
  <c r="J24" i="20"/>
  <c r="J24" i="22" s="1"/>
  <c r="J24" i="21"/>
  <c r="L29" i="21"/>
  <c r="L29" i="20"/>
  <c r="AD40" i="21"/>
  <c r="AD40" i="20"/>
  <c r="AL40" i="22" s="1"/>
  <c r="J40" i="28" s="1"/>
  <c r="L40" i="23" s="1"/>
  <c r="L45" i="21"/>
  <c r="L45" i="20"/>
  <c r="AD56" i="21"/>
  <c r="AD56" i="20"/>
  <c r="L61" i="20"/>
  <c r="L61" i="22" s="1"/>
  <c r="L61" i="21"/>
  <c r="AD72" i="20"/>
  <c r="AD72" i="21"/>
  <c r="L77" i="20"/>
  <c r="L77" i="22" s="1"/>
  <c r="L77" i="21"/>
  <c r="J88" i="21"/>
  <c r="J88" i="20"/>
  <c r="AF93" i="21"/>
  <c r="AF93" i="20"/>
  <c r="J104" i="20"/>
  <c r="J104" i="21"/>
  <c r="L109" i="21"/>
  <c r="L109" i="20"/>
  <c r="J120" i="21"/>
  <c r="J120" i="20"/>
  <c r="L125" i="21"/>
  <c r="L125" i="20"/>
  <c r="G18" i="18"/>
  <c r="G18" i="19" s="1"/>
  <c r="AA18" i="18"/>
  <c r="AA18" i="19" s="1"/>
  <c r="W24" i="18"/>
  <c r="W24" i="19" s="1"/>
  <c r="C24" i="18"/>
  <c r="C24" i="19" s="1"/>
  <c r="E61" i="18"/>
  <c r="E61" i="19" s="1"/>
  <c r="Y61" i="18"/>
  <c r="Y61" i="19" s="1"/>
  <c r="AA82" i="18"/>
  <c r="AA82" i="19" s="1"/>
  <c r="G82" i="18"/>
  <c r="G82" i="19" s="1"/>
  <c r="Y93" i="18"/>
  <c r="Y93" i="19" s="1"/>
  <c r="E93" i="18"/>
  <c r="E93" i="19" s="1"/>
  <c r="W104" i="18"/>
  <c r="W104" i="19" s="1"/>
  <c r="C104" i="18"/>
  <c r="C104" i="19" s="1"/>
  <c r="Y109" i="18"/>
  <c r="Y109" i="19" s="1"/>
  <c r="E109" i="18"/>
  <c r="E109" i="19" s="1"/>
  <c r="AA114" i="18"/>
  <c r="AA114" i="19" s="1"/>
  <c r="G114" i="18"/>
  <c r="G114" i="19" s="1"/>
  <c r="AA130" i="18"/>
  <c r="AA130" i="19" s="1"/>
  <c r="G130" i="18"/>
  <c r="G130" i="19" s="1"/>
  <c r="E80" i="18"/>
  <c r="E80" i="19" s="1"/>
  <c r="Y80" i="18"/>
  <c r="Y80" i="19" s="1"/>
  <c r="Q8" i="21"/>
  <c r="Q8" i="20"/>
  <c r="AM13" i="20"/>
  <c r="AU13" i="22" s="1"/>
  <c r="S13" i="28" s="1"/>
  <c r="U13" i="23" s="1"/>
  <c r="AM13" i="21"/>
  <c r="O19" i="21"/>
  <c r="O19" i="20"/>
  <c r="O19" i="22" s="1"/>
  <c r="AK24" i="21"/>
  <c r="AK24" i="20"/>
  <c r="AM29" i="21"/>
  <c r="AM29" i="20"/>
  <c r="O35" i="20"/>
  <c r="O35" i="22" s="1"/>
  <c r="O35" i="21"/>
  <c r="AK40" i="20"/>
  <c r="AK40" i="21"/>
  <c r="AM45" i="20"/>
  <c r="AU45" i="22" s="1"/>
  <c r="S45" i="28" s="1"/>
  <c r="U45" i="23" s="1"/>
  <c r="AM45" i="21"/>
  <c r="AI51" i="21"/>
  <c r="AI51" i="20"/>
  <c r="AK56" i="20"/>
  <c r="AS56" i="22" s="1"/>
  <c r="Q56" i="28" s="1"/>
  <c r="S56" i="23" s="1"/>
  <c r="AK56" i="21"/>
  <c r="AM61" i="20"/>
  <c r="AM61" i="21"/>
  <c r="O67" i="21"/>
  <c r="O67" i="20"/>
  <c r="Q72" i="21"/>
  <c r="Q72" i="20"/>
  <c r="AM77" i="21"/>
  <c r="AM77" i="20"/>
  <c r="O83" i="21"/>
  <c r="O83" i="20"/>
  <c r="O83" i="22" s="1"/>
  <c r="Q88" i="21"/>
  <c r="Q88" i="20"/>
  <c r="AM93" i="20"/>
  <c r="AU93" i="22" s="1"/>
  <c r="S93" i="28" s="1"/>
  <c r="U93" i="23" s="1"/>
  <c r="AM93" i="21"/>
  <c r="AI99" i="21"/>
  <c r="AI99" i="20"/>
  <c r="AK104" i="20"/>
  <c r="AK104" i="21"/>
  <c r="AM109" i="20"/>
  <c r="AU109" i="22" s="1"/>
  <c r="S109" i="28" s="1"/>
  <c r="U109" i="23" s="1"/>
  <c r="AM109" i="21"/>
  <c r="AI115" i="20"/>
  <c r="AQ115" i="22" s="1"/>
  <c r="O115" i="28" s="1"/>
  <c r="Q115" i="23" s="1"/>
  <c r="AI115" i="21"/>
  <c r="AK120" i="20"/>
  <c r="AS120" i="22" s="1"/>
  <c r="Q120" i="28" s="1"/>
  <c r="S120" i="23" s="1"/>
  <c r="AK120" i="21"/>
  <c r="AM125" i="20"/>
  <c r="AM125" i="21"/>
  <c r="O131" i="21"/>
  <c r="O131" i="20"/>
  <c r="AE8" i="20"/>
  <c r="AM8" i="22" s="1"/>
  <c r="K8" i="28" s="1"/>
  <c r="M8" i="23" s="1"/>
  <c r="AE8" i="21"/>
  <c r="AG13" i="20"/>
  <c r="AO13" i="22" s="1"/>
  <c r="M13" i="28" s="1"/>
  <c r="O13" i="23" s="1"/>
  <c r="AG13" i="21"/>
  <c r="AC19" i="20"/>
  <c r="AC19" i="21"/>
  <c r="K24" i="20"/>
  <c r="K24" i="22" s="1"/>
  <c r="K24" i="21"/>
  <c r="AG29" i="21"/>
  <c r="AG29" i="20"/>
  <c r="AC35" i="20"/>
  <c r="AK35" i="22" s="1"/>
  <c r="I35" i="28" s="1"/>
  <c r="K35" i="23" s="1"/>
  <c r="AC35" i="21"/>
  <c r="AE40" i="20"/>
  <c r="AE40" i="21"/>
  <c r="M45" i="20"/>
  <c r="M45" i="22" s="1"/>
  <c r="M45" i="21"/>
  <c r="I51" i="21"/>
  <c r="I51" i="20"/>
  <c r="AE56" i="20"/>
  <c r="AM56" i="22" s="1"/>
  <c r="K56" i="28" s="1"/>
  <c r="M56" i="23" s="1"/>
  <c r="AE56" i="21"/>
  <c r="AG61" i="20"/>
  <c r="AG61" i="21"/>
  <c r="AC67" i="21"/>
  <c r="AC67" i="20"/>
  <c r="K72" i="21"/>
  <c r="K72" i="20"/>
  <c r="AG77" i="20"/>
  <c r="AO77" i="22" s="1"/>
  <c r="M77" i="28" s="1"/>
  <c r="O77" i="23" s="1"/>
  <c r="AG77" i="21"/>
  <c r="I83" i="20"/>
  <c r="I83" i="21"/>
  <c r="AE88" i="20"/>
  <c r="AM88" i="22" s="1"/>
  <c r="K88" i="28" s="1"/>
  <c r="M88" i="23" s="1"/>
  <c r="AE88" i="21"/>
  <c r="AG93" i="21"/>
  <c r="AG93" i="20"/>
  <c r="AC99" i="21"/>
  <c r="AC99" i="20"/>
  <c r="AE104" i="20"/>
  <c r="AE104" i="21"/>
  <c r="AG109" i="20"/>
  <c r="AO109" i="22" s="1"/>
  <c r="M109" i="28" s="1"/>
  <c r="O109" i="23" s="1"/>
  <c r="AG109" i="21"/>
  <c r="AC115" i="20"/>
  <c r="AK115" i="22" s="1"/>
  <c r="I115" i="28" s="1"/>
  <c r="K115" i="23" s="1"/>
  <c r="AC115" i="21"/>
  <c r="K120" i="21"/>
  <c r="K120" i="20"/>
  <c r="AG125" i="20"/>
  <c r="AG125" i="21"/>
  <c r="AC131" i="21"/>
  <c r="AC131" i="20"/>
  <c r="I6" i="5"/>
  <c r="D12" i="18"/>
  <c r="D12" i="19" s="1"/>
  <c r="X12" i="18"/>
  <c r="X12" i="19" s="1"/>
  <c r="D16" i="18"/>
  <c r="D16" i="19" s="1"/>
  <c r="X16" i="18"/>
  <c r="X16" i="19" s="1"/>
  <c r="F21" i="18"/>
  <c r="F21" i="19" s="1"/>
  <c r="Z21" i="18"/>
  <c r="Z21" i="19" s="1"/>
  <c r="I34" i="5"/>
  <c r="I38" i="5"/>
  <c r="X44" i="18"/>
  <c r="X44" i="19" s="1"/>
  <c r="D44" i="18"/>
  <c r="D44" i="19" s="1"/>
  <c r="F53" i="18"/>
  <c r="F53" i="19" s="1"/>
  <c r="Z53" i="18"/>
  <c r="Z53" i="19" s="1"/>
  <c r="I62" i="5"/>
  <c r="B67" i="18"/>
  <c r="B67" i="19" s="1"/>
  <c r="V67" i="18"/>
  <c r="V67" i="19" s="1"/>
  <c r="D72" i="18"/>
  <c r="D72" i="19" s="1"/>
  <c r="X72" i="18"/>
  <c r="X72" i="19" s="1"/>
  <c r="F81" i="18"/>
  <c r="F81" i="19" s="1"/>
  <c r="Z81" i="18"/>
  <c r="Z81" i="19" s="1"/>
  <c r="I90" i="5"/>
  <c r="B95" i="18"/>
  <c r="B95" i="19" s="1"/>
  <c r="V95" i="18"/>
  <c r="V95" i="19" s="1"/>
  <c r="X100" i="18"/>
  <c r="X100" i="19" s="1"/>
  <c r="D100" i="18"/>
  <c r="D100" i="19" s="1"/>
  <c r="X104" i="18"/>
  <c r="X104" i="19" s="1"/>
  <c r="D104" i="18"/>
  <c r="D104" i="19" s="1"/>
  <c r="Z109" i="18"/>
  <c r="Z109" i="19" s="1"/>
  <c r="F109" i="18"/>
  <c r="F109" i="19" s="1"/>
  <c r="I122" i="5"/>
  <c r="I126" i="5"/>
  <c r="Y4" i="18"/>
  <c r="Y4" i="19" s="1"/>
  <c r="E4" i="18"/>
  <c r="E4" i="19" s="1"/>
  <c r="G93" i="18"/>
  <c r="G93" i="19" s="1"/>
  <c r="AA93" i="18"/>
  <c r="AA93" i="19" s="1"/>
  <c r="P11" i="20"/>
  <c r="P11" i="21"/>
  <c r="AL16" i="21"/>
  <c r="AL16" i="20"/>
  <c r="AJ27" i="21"/>
  <c r="AJ27" i="20"/>
  <c r="AR27" i="22" s="1"/>
  <c r="P27" i="28" s="1"/>
  <c r="R27" i="23" s="1"/>
  <c r="AL32" i="20"/>
  <c r="AL32" i="21"/>
  <c r="AJ43" i="21"/>
  <c r="AJ43" i="20"/>
  <c r="AL48" i="21"/>
  <c r="AL48" i="20"/>
  <c r="AJ59" i="20"/>
  <c r="AJ59" i="21"/>
  <c r="AL64" i="20"/>
  <c r="AL64" i="21"/>
  <c r="AJ75" i="21"/>
  <c r="AJ75" i="20"/>
  <c r="AL80" i="21"/>
  <c r="AL80" i="20"/>
  <c r="AJ91" i="20"/>
  <c r="AJ91" i="21"/>
  <c r="AL96" i="21"/>
  <c r="AL96" i="20"/>
  <c r="AT96" i="22" s="1"/>
  <c r="R96" i="28" s="1"/>
  <c r="T96" i="23" s="1"/>
  <c r="P107" i="21"/>
  <c r="P107" i="20"/>
  <c r="R112" i="21"/>
  <c r="R112" i="20"/>
  <c r="P123" i="21"/>
  <c r="P123" i="20"/>
  <c r="P123" i="22" s="1"/>
  <c r="R128" i="21"/>
  <c r="R128" i="20"/>
  <c r="R128" i="22" s="1"/>
  <c r="AD11" i="21"/>
  <c r="AD11" i="20"/>
  <c r="L16" i="21"/>
  <c r="L16" i="20"/>
  <c r="J27" i="20"/>
  <c r="J27" i="21"/>
  <c r="AF32" i="21"/>
  <c r="AF32" i="20"/>
  <c r="AN32" i="22" s="1"/>
  <c r="L32" i="28" s="1"/>
  <c r="N32" i="23" s="1"/>
  <c r="AD43" i="21"/>
  <c r="AD43" i="20"/>
  <c r="L48" i="21"/>
  <c r="L48" i="20"/>
  <c r="AD59" i="20"/>
  <c r="AD59" i="21"/>
  <c r="AF64" i="21"/>
  <c r="AF64" i="20"/>
  <c r="AN64" i="22" s="1"/>
  <c r="L64" i="28" s="1"/>
  <c r="N64" i="23" s="1"/>
  <c r="AD75" i="21"/>
  <c r="AD75" i="20"/>
  <c r="AF80" i="20"/>
  <c r="AN80" i="22" s="1"/>
  <c r="L80" i="28" s="1"/>
  <c r="N80" i="23" s="1"/>
  <c r="AF80" i="21"/>
  <c r="AD91" i="21"/>
  <c r="AD91" i="20"/>
  <c r="AL91" i="22" s="1"/>
  <c r="J91" i="28" s="1"/>
  <c r="L91" i="23" s="1"/>
  <c r="L96" i="20"/>
  <c r="L96" i="21"/>
  <c r="J107" i="21"/>
  <c r="J107" i="20"/>
  <c r="L112" i="20"/>
  <c r="L112" i="22" s="1"/>
  <c r="L112" i="21"/>
  <c r="AD123" i="21"/>
  <c r="AD123" i="20"/>
  <c r="AL123" i="22" s="1"/>
  <c r="J123" i="28" s="1"/>
  <c r="L123" i="23" s="1"/>
  <c r="AF128" i="21"/>
  <c r="AF128" i="20"/>
  <c r="AN128" i="22" s="1"/>
  <c r="L128" i="28" s="1"/>
  <c r="N128" i="23" s="1"/>
  <c r="E16" i="18"/>
  <c r="E16" i="19" s="1"/>
  <c r="Y16" i="18"/>
  <c r="Y16" i="19" s="1"/>
  <c r="Y36" i="18"/>
  <c r="Y36" i="19" s="1"/>
  <c r="E36" i="18"/>
  <c r="E36" i="19" s="1"/>
  <c r="AA41" i="18"/>
  <c r="AA41" i="19" s="1"/>
  <c r="G41" i="18"/>
  <c r="G41" i="19" s="1"/>
  <c r="G57" i="18"/>
  <c r="G57" i="19" s="1"/>
  <c r="AA57" i="18"/>
  <c r="AA57" i="19" s="1"/>
  <c r="C63" i="18"/>
  <c r="C63" i="19" s="1"/>
  <c r="W63" i="18"/>
  <c r="W63" i="19" s="1"/>
  <c r="Y76" i="18"/>
  <c r="Y76" i="19" s="1"/>
  <c r="E76" i="18"/>
  <c r="E76" i="19" s="1"/>
  <c r="G117" i="18"/>
  <c r="G117" i="19" s="1"/>
  <c r="AA117" i="18"/>
  <c r="AA117" i="19" s="1"/>
  <c r="Q55" i="20"/>
  <c r="Q55" i="21"/>
  <c r="AI26" i="20"/>
  <c r="AI26" i="21"/>
  <c r="AK47" i="20"/>
  <c r="AS47" i="22" s="1"/>
  <c r="Q47" i="28" s="1"/>
  <c r="S47" i="23" s="1"/>
  <c r="AK47" i="21"/>
  <c r="Q63" i="21"/>
  <c r="Q63" i="20"/>
  <c r="Q63" i="22" s="1"/>
  <c r="O74" i="20"/>
  <c r="O74" i="21"/>
  <c r="O90" i="20"/>
  <c r="O90" i="21"/>
  <c r="AI106" i="21"/>
  <c r="AI106" i="20"/>
  <c r="AK127" i="20"/>
  <c r="AK127" i="21"/>
  <c r="I10" i="21"/>
  <c r="I10" i="20"/>
  <c r="I10" i="22" s="1"/>
  <c r="AC26" i="20"/>
  <c r="AK26" i="22" s="1"/>
  <c r="I26" i="28" s="1"/>
  <c r="K26" i="23" s="1"/>
  <c r="AC26" i="21"/>
  <c r="AE47" i="21"/>
  <c r="AE47" i="20"/>
  <c r="AE95" i="21"/>
  <c r="AE95" i="20"/>
  <c r="AM95" i="22" s="1"/>
  <c r="K95" i="28" s="1"/>
  <c r="M95" i="23" s="1"/>
  <c r="Q15" i="20"/>
  <c r="Q15" i="21"/>
  <c r="AM20" i="20"/>
  <c r="AM20" i="21"/>
  <c r="O26" i="20"/>
  <c r="O26" i="22" s="1"/>
  <c r="O26" i="21"/>
  <c r="AK31" i="21"/>
  <c r="AK31" i="20"/>
  <c r="AS31" i="22" s="1"/>
  <c r="Q31" i="28" s="1"/>
  <c r="S31" i="23" s="1"/>
  <c r="S36" i="21"/>
  <c r="S36" i="20"/>
  <c r="S36" i="22" s="1"/>
  <c r="O42" i="20"/>
  <c r="O42" i="21"/>
  <c r="Q47" i="21"/>
  <c r="Q47" i="20"/>
  <c r="S52" i="21"/>
  <c r="S52" i="20"/>
  <c r="S52" i="22" s="1"/>
  <c r="AI58" i="20"/>
  <c r="AI58" i="21"/>
  <c r="AK63" i="21"/>
  <c r="AK63" i="20"/>
  <c r="S68" i="21"/>
  <c r="S68" i="20"/>
  <c r="AI74" i="21"/>
  <c r="AI74" i="20"/>
  <c r="AQ74" i="22" s="1"/>
  <c r="O74" i="28" s="1"/>
  <c r="Q74" i="23" s="1"/>
  <c r="Q79" i="21"/>
  <c r="Q79" i="20"/>
  <c r="Q79" i="22" s="1"/>
  <c r="S84" i="20"/>
  <c r="S84" i="21"/>
  <c r="AI90" i="21"/>
  <c r="AI90" i="20"/>
  <c r="Q95" i="20"/>
  <c r="Q95" i="21"/>
  <c r="S100" i="20"/>
  <c r="S100" i="21"/>
  <c r="O106" i="21"/>
  <c r="O106" i="20"/>
  <c r="AK111" i="21"/>
  <c r="AK111" i="20"/>
  <c r="S116" i="20"/>
  <c r="S116" i="21"/>
  <c r="AI122" i="20"/>
  <c r="AI122" i="21"/>
  <c r="Q127" i="21"/>
  <c r="Q127" i="20"/>
  <c r="N4" i="18"/>
  <c r="N4" i="19" s="1"/>
  <c r="AH4" i="18"/>
  <c r="AH4" i="19" s="1"/>
  <c r="AC10" i="21"/>
  <c r="AC10" i="20"/>
  <c r="AK10" i="22" s="1"/>
  <c r="I10" i="28" s="1"/>
  <c r="K10" i="23" s="1"/>
  <c r="AE15" i="21"/>
  <c r="AE15" i="20"/>
  <c r="AM15" i="22" s="1"/>
  <c r="K15" i="28" s="1"/>
  <c r="M15" i="23" s="1"/>
  <c r="M20" i="21"/>
  <c r="M20" i="20"/>
  <c r="I26" i="20"/>
  <c r="I26" i="22" s="1"/>
  <c r="I26" i="21"/>
  <c r="K31" i="21"/>
  <c r="K31" i="20"/>
  <c r="K31" i="22" s="1"/>
  <c r="AG36" i="21"/>
  <c r="AG36" i="20"/>
  <c r="AO36" i="22" s="1"/>
  <c r="M36" i="28" s="1"/>
  <c r="O36" i="23" s="1"/>
  <c r="I42" i="20"/>
  <c r="I42" i="22" s="1"/>
  <c r="I42" i="21"/>
  <c r="K47" i="20"/>
  <c r="K47" i="22" s="1"/>
  <c r="K47" i="21"/>
  <c r="AG52" i="21"/>
  <c r="AG52" i="20"/>
  <c r="AO52" i="22" s="1"/>
  <c r="M52" i="28" s="1"/>
  <c r="O52" i="23" s="1"/>
  <c r="AC58" i="21"/>
  <c r="AC58" i="20"/>
  <c r="AK58" i="22" s="1"/>
  <c r="I58" i="28" s="1"/>
  <c r="K58" i="23" s="1"/>
  <c r="AE63" i="20"/>
  <c r="AM63" i="22" s="1"/>
  <c r="K63" i="28" s="1"/>
  <c r="M63" i="23" s="1"/>
  <c r="AE63" i="21"/>
  <c r="M68" i="21"/>
  <c r="M68" i="20"/>
  <c r="I74" i="20"/>
  <c r="I74" i="21"/>
  <c r="AE79" i="20"/>
  <c r="AE79" i="21"/>
  <c r="M84" i="21"/>
  <c r="M84" i="20"/>
  <c r="AC90" i="21"/>
  <c r="AC90" i="20"/>
  <c r="K95" i="21"/>
  <c r="K95" i="20"/>
  <c r="K95" i="22" s="1"/>
  <c r="M100" i="21"/>
  <c r="M100" i="20"/>
  <c r="M100" i="22" s="1"/>
  <c r="AC106" i="20"/>
  <c r="AK106" i="22" s="1"/>
  <c r="I106" i="28" s="1"/>
  <c r="K106" i="23" s="1"/>
  <c r="AC106" i="21"/>
  <c r="K111" i="20"/>
  <c r="K111" i="22" s="1"/>
  <c r="K111" i="21"/>
  <c r="M116" i="20"/>
  <c r="M116" i="21"/>
  <c r="AC122" i="20"/>
  <c r="AC122" i="21"/>
  <c r="AE127" i="21"/>
  <c r="AE127" i="20"/>
  <c r="H4" i="18"/>
  <c r="H4" i="19" s="1"/>
  <c r="AB4" i="18"/>
  <c r="AB4" i="19" s="1"/>
  <c r="B18" i="18"/>
  <c r="B18" i="19" s="1"/>
  <c r="V18" i="18"/>
  <c r="V18" i="19" s="1"/>
  <c r="B50" i="18"/>
  <c r="B50" i="19" s="1"/>
  <c r="V50" i="18"/>
  <c r="V50" i="19" s="1"/>
  <c r="F64" i="18"/>
  <c r="F64" i="19" s="1"/>
  <c r="Z64" i="18"/>
  <c r="Z64" i="19" s="1"/>
  <c r="B78" i="18"/>
  <c r="B78" i="19" s="1"/>
  <c r="V78" i="18"/>
  <c r="V78" i="19" s="1"/>
  <c r="B82" i="18"/>
  <c r="B82" i="19" s="1"/>
  <c r="V82" i="18"/>
  <c r="V82" i="19" s="1"/>
  <c r="X87" i="18"/>
  <c r="X87" i="19" s="1"/>
  <c r="D87" i="18"/>
  <c r="D87" i="19" s="1"/>
  <c r="Z96" i="18"/>
  <c r="Z96" i="19" s="1"/>
  <c r="F96" i="18"/>
  <c r="F96" i="19" s="1"/>
  <c r="V106" i="18"/>
  <c r="V106" i="19" s="1"/>
  <c r="B106" i="18"/>
  <c r="B106" i="19" s="1"/>
  <c r="D111" i="18"/>
  <c r="D111" i="19" s="1"/>
  <c r="X111" i="18"/>
  <c r="X111" i="19" s="1"/>
  <c r="Z120" i="18"/>
  <c r="Z120" i="19" s="1"/>
  <c r="F120" i="18"/>
  <c r="F120" i="19" s="1"/>
  <c r="F124" i="18"/>
  <c r="F124" i="19" s="1"/>
  <c r="Z124" i="18"/>
  <c r="Z124" i="19" s="1"/>
  <c r="W127" i="18"/>
  <c r="W127" i="19" s="1"/>
  <c r="C127" i="18"/>
  <c r="C127" i="19" s="1"/>
  <c r="AH9" i="18"/>
  <c r="AH9" i="19" s="1"/>
  <c r="N9" i="18"/>
  <c r="N9" i="19" s="1"/>
  <c r="AJ14" i="20"/>
  <c r="AJ14" i="21"/>
  <c r="R19" i="20"/>
  <c r="R19" i="21"/>
  <c r="N25" i="18"/>
  <c r="N25" i="19" s="1"/>
  <c r="AH25" i="18"/>
  <c r="AH25" i="19" s="1"/>
  <c r="P30" i="21"/>
  <c r="P30" i="20"/>
  <c r="P30" i="22" s="1"/>
  <c r="R35" i="21"/>
  <c r="R35" i="20"/>
  <c r="R35" i="22" s="1"/>
  <c r="N41" i="18"/>
  <c r="N41" i="19" s="1"/>
  <c r="AH41" i="18"/>
  <c r="AH41" i="19" s="1"/>
  <c r="P46" i="21"/>
  <c r="P46" i="20"/>
  <c r="R51" i="20"/>
  <c r="R51" i="21"/>
  <c r="N57" i="18"/>
  <c r="N57" i="19" s="1"/>
  <c r="AH57" i="18"/>
  <c r="AH57" i="19" s="1"/>
  <c r="AJ62" i="21"/>
  <c r="AJ62" i="20"/>
  <c r="R67" i="20"/>
  <c r="R67" i="22" s="1"/>
  <c r="R67" i="21"/>
  <c r="AH73" i="18"/>
  <c r="AH73" i="19" s="1"/>
  <c r="N73" i="18"/>
  <c r="N73" i="19" s="1"/>
  <c r="P78" i="21"/>
  <c r="P78" i="20"/>
  <c r="P78" i="22" s="1"/>
  <c r="AL83" i="21"/>
  <c r="AL83" i="20"/>
  <c r="AH89" i="18"/>
  <c r="AH89" i="19" s="1"/>
  <c r="N89" i="18"/>
  <c r="N89" i="19" s="1"/>
  <c r="AJ94" i="20"/>
  <c r="AJ94" i="21"/>
  <c r="R99" i="20"/>
  <c r="R99" i="21"/>
  <c r="AH105" i="18"/>
  <c r="AH105" i="19" s="1"/>
  <c r="N105" i="18"/>
  <c r="N105" i="19" s="1"/>
  <c r="AJ110" i="20"/>
  <c r="AR110" i="22" s="1"/>
  <c r="P110" i="28" s="1"/>
  <c r="R110" i="23" s="1"/>
  <c r="AJ110" i="21"/>
  <c r="AL115" i="21"/>
  <c r="AL115" i="20"/>
  <c r="AT115" i="22" s="1"/>
  <c r="R115" i="28" s="1"/>
  <c r="T115" i="23" s="1"/>
  <c r="N121" i="18"/>
  <c r="N121" i="19" s="1"/>
  <c r="AH121" i="18"/>
  <c r="AH121" i="19" s="1"/>
  <c r="AJ126" i="21"/>
  <c r="AJ126" i="20"/>
  <c r="R131" i="20"/>
  <c r="R131" i="22" s="1"/>
  <c r="R131" i="21"/>
  <c r="AB9" i="18"/>
  <c r="AB9" i="19" s="1"/>
  <c r="H9" i="18"/>
  <c r="H9" i="19" s="1"/>
  <c r="J14" i="21"/>
  <c r="J14" i="20"/>
  <c r="J14" i="22" s="1"/>
  <c r="AF19" i="21"/>
  <c r="AF19" i="20"/>
  <c r="AB25" i="18"/>
  <c r="AB25" i="19" s="1"/>
  <c r="H25" i="18"/>
  <c r="H25" i="19" s="1"/>
  <c r="AD30" i="21"/>
  <c r="AD30" i="20"/>
  <c r="AL30" i="22" s="1"/>
  <c r="J30" i="28" s="1"/>
  <c r="L30" i="23" s="1"/>
  <c r="L35" i="21"/>
  <c r="L35" i="20"/>
  <c r="L35" i="22" s="1"/>
  <c r="H41" i="18"/>
  <c r="H41" i="19" s="1"/>
  <c r="AB41" i="18"/>
  <c r="AB41" i="19" s="1"/>
  <c r="J46" i="20"/>
  <c r="J46" i="22" s="1"/>
  <c r="J46" i="21"/>
  <c r="L51" i="21"/>
  <c r="L51" i="20"/>
  <c r="L51" i="22" s="1"/>
  <c r="AB57" i="18"/>
  <c r="AB57" i="19" s="1"/>
  <c r="H57" i="18"/>
  <c r="H57" i="19" s="1"/>
  <c r="AD62" i="20"/>
  <c r="AL62" i="22" s="1"/>
  <c r="J62" i="28" s="1"/>
  <c r="L62" i="23" s="1"/>
  <c r="AD62" i="21"/>
  <c r="L67" i="20"/>
  <c r="L67" i="22" s="1"/>
  <c r="L67" i="21"/>
  <c r="AB73" i="18"/>
  <c r="AB73" i="19" s="1"/>
  <c r="H73" i="18"/>
  <c r="H73" i="19" s="1"/>
  <c r="J78" i="21"/>
  <c r="J78" i="20"/>
  <c r="J78" i="22" s="1"/>
  <c r="L83" i="20"/>
  <c r="L83" i="22" s="1"/>
  <c r="L83" i="21"/>
  <c r="AB89" i="18"/>
  <c r="AB89" i="19" s="1"/>
  <c r="H89" i="18"/>
  <c r="H89" i="19" s="1"/>
  <c r="AD94" i="21"/>
  <c r="AD94" i="20"/>
  <c r="AL94" i="22" s="1"/>
  <c r="J94" i="28" s="1"/>
  <c r="L94" i="23" s="1"/>
  <c r="L99" i="21"/>
  <c r="L99" i="20"/>
  <c r="L99" i="22" s="1"/>
  <c r="H105" i="18"/>
  <c r="H105" i="19" s="1"/>
  <c r="AB105" i="18"/>
  <c r="AB105" i="19" s="1"/>
  <c r="AD110" i="21"/>
  <c r="AD110" i="20"/>
  <c r="L115" i="21"/>
  <c r="L115" i="20"/>
  <c r="L115" i="22" s="1"/>
  <c r="H121" i="18"/>
  <c r="H121" i="19" s="1"/>
  <c r="AB121" i="18"/>
  <c r="AB121" i="19" s="1"/>
  <c r="AD126" i="21"/>
  <c r="AD126" i="20"/>
  <c r="AF131" i="21"/>
  <c r="AF131" i="20"/>
  <c r="AA20" i="18"/>
  <c r="AA20" i="19" s="1"/>
  <c r="G20" i="18"/>
  <c r="G20" i="19" s="1"/>
  <c r="W26" i="18"/>
  <c r="W26" i="19" s="1"/>
  <c r="C26" i="18"/>
  <c r="C26" i="19" s="1"/>
  <c r="E31" i="18"/>
  <c r="E31" i="19" s="1"/>
  <c r="Y31" i="18"/>
  <c r="Y31" i="19" s="1"/>
  <c r="G36" i="18"/>
  <c r="G36" i="19" s="1"/>
  <c r="AA36" i="18"/>
  <c r="AA36" i="19" s="1"/>
  <c r="G84" i="18"/>
  <c r="G84" i="19" s="1"/>
  <c r="AA84" i="18"/>
  <c r="AA84" i="19" s="1"/>
  <c r="W90" i="18"/>
  <c r="W90" i="19" s="1"/>
  <c r="C90" i="18"/>
  <c r="C90" i="19" s="1"/>
  <c r="E95" i="18"/>
  <c r="E95" i="19" s="1"/>
  <c r="Y95" i="18"/>
  <c r="Y95" i="19" s="1"/>
  <c r="AA100" i="18"/>
  <c r="AA100" i="19" s="1"/>
  <c r="G100" i="18"/>
  <c r="G100" i="19" s="1"/>
  <c r="E111" i="18"/>
  <c r="E111" i="19" s="1"/>
  <c r="Y111" i="18"/>
  <c r="Y111" i="19" s="1"/>
  <c r="C122" i="18"/>
  <c r="C122" i="19" s="1"/>
  <c r="W122" i="18"/>
  <c r="W122" i="19" s="1"/>
  <c r="E127" i="18"/>
  <c r="E127" i="19" s="1"/>
  <c r="Y127" i="18"/>
  <c r="Y127" i="19" s="1"/>
  <c r="I3" i="5"/>
  <c r="W131" i="18"/>
  <c r="W131" i="19" s="1"/>
  <c r="C131" i="18"/>
  <c r="C131" i="19" s="1"/>
  <c r="AI9" i="20"/>
  <c r="AQ9" i="22" s="1"/>
  <c r="O9" i="28" s="1"/>
  <c r="Q9" i="23" s="1"/>
  <c r="AI9" i="21"/>
  <c r="Q14" i="21"/>
  <c r="Q14" i="20"/>
  <c r="AM19" i="20"/>
  <c r="AM19" i="21"/>
  <c r="AI25" i="20"/>
  <c r="AQ25" i="22" s="1"/>
  <c r="O25" i="28" s="1"/>
  <c r="Q25" i="23" s="1"/>
  <c r="AI25" i="21"/>
  <c r="AK30" i="20"/>
  <c r="AS30" i="22" s="1"/>
  <c r="Q30" i="28" s="1"/>
  <c r="S30" i="23" s="1"/>
  <c r="AK30" i="21"/>
  <c r="AM35" i="21"/>
  <c r="AM35" i="20"/>
  <c r="AI41" i="20"/>
  <c r="AI41" i="21"/>
  <c r="AK46" i="20"/>
  <c r="AS46" i="22" s="1"/>
  <c r="Q46" i="28" s="1"/>
  <c r="S46" i="23" s="1"/>
  <c r="AK46" i="21"/>
  <c r="S51" i="20"/>
  <c r="S51" i="22" s="1"/>
  <c r="S51" i="21"/>
  <c r="AI57" i="20"/>
  <c r="AQ57" i="22" s="1"/>
  <c r="O57" i="28" s="1"/>
  <c r="Q57" i="23" s="1"/>
  <c r="AI57" i="21"/>
  <c r="AK62" i="20"/>
  <c r="AK62" i="21"/>
  <c r="AM67" i="21"/>
  <c r="AM67" i="20"/>
  <c r="O73" i="21"/>
  <c r="O73" i="20"/>
  <c r="Q78" i="21"/>
  <c r="Q78" i="20"/>
  <c r="S83" i="21"/>
  <c r="S83" i="20"/>
  <c r="S83" i="22" s="1"/>
  <c r="O89" i="21"/>
  <c r="O89" i="20"/>
  <c r="AK94" i="20"/>
  <c r="AS94" i="22" s="1"/>
  <c r="Q94" i="28" s="1"/>
  <c r="S94" i="23" s="1"/>
  <c r="AK94" i="21"/>
  <c r="S99" i="21"/>
  <c r="S99" i="20"/>
  <c r="O105" i="20"/>
  <c r="O105" i="21"/>
  <c r="Q110" i="21"/>
  <c r="Q110" i="20"/>
  <c r="AM115" i="21"/>
  <c r="AM115" i="20"/>
  <c r="O121" i="20"/>
  <c r="O121" i="22" s="1"/>
  <c r="O121" i="21"/>
  <c r="Q126" i="20"/>
  <c r="Q126" i="21"/>
  <c r="AM131" i="21"/>
  <c r="AM131" i="20"/>
  <c r="AC9" i="20"/>
  <c r="AK9" i="22" s="1"/>
  <c r="I9" i="28" s="1"/>
  <c r="K9" i="23" s="1"/>
  <c r="AC9" i="21"/>
  <c r="K14" i="20"/>
  <c r="K14" i="22" s="1"/>
  <c r="K14" i="21"/>
  <c r="M19" i="20"/>
  <c r="M19" i="21"/>
  <c r="AC25" i="21"/>
  <c r="AC25" i="20"/>
  <c r="K30" i="21"/>
  <c r="K30" i="20"/>
  <c r="M35" i="20"/>
  <c r="M35" i="22" s="1"/>
  <c r="M35" i="21"/>
  <c r="AC41" i="20"/>
  <c r="AC41" i="21"/>
  <c r="K46" i="21"/>
  <c r="K46" i="20"/>
  <c r="AG51" i="20"/>
  <c r="AO51" i="22" s="1"/>
  <c r="M51" i="28" s="1"/>
  <c r="O51" i="23" s="1"/>
  <c r="AG51" i="21"/>
  <c r="AC57" i="21"/>
  <c r="AC57" i="20"/>
  <c r="AE62" i="20"/>
  <c r="AE62" i="21"/>
  <c r="AG67" i="21"/>
  <c r="AG67" i="20"/>
  <c r="AC73" i="21"/>
  <c r="AC73" i="20"/>
  <c r="AE78" i="20"/>
  <c r="AM78" i="22" s="1"/>
  <c r="K78" i="28" s="1"/>
  <c r="M78" i="23" s="1"/>
  <c r="AE78" i="21"/>
  <c r="AG83" i="20"/>
  <c r="AG83" i="21"/>
  <c r="AC89" i="21"/>
  <c r="AC89" i="20"/>
  <c r="K94" i="21"/>
  <c r="K94" i="20"/>
  <c r="AG99" i="21"/>
  <c r="AG99" i="20"/>
  <c r="I105" i="20"/>
  <c r="I105" i="21"/>
  <c r="AE110" i="21"/>
  <c r="AE110" i="20"/>
  <c r="AG115" i="21"/>
  <c r="AG115" i="20"/>
  <c r="I121" i="21"/>
  <c r="I121" i="20"/>
  <c r="K126" i="20"/>
  <c r="K126" i="21"/>
  <c r="AG131" i="21"/>
  <c r="AG131" i="20"/>
  <c r="Z7" i="18"/>
  <c r="Z7" i="19" s="1"/>
  <c r="F7" i="18"/>
  <c r="F7" i="19" s="1"/>
  <c r="Z31" i="18"/>
  <c r="Z31" i="19" s="1"/>
  <c r="F31" i="18"/>
  <c r="F31" i="19" s="1"/>
  <c r="X54" i="18"/>
  <c r="X54" i="19" s="1"/>
  <c r="D54" i="18"/>
  <c r="D54" i="19" s="1"/>
  <c r="Z63" i="18"/>
  <c r="Z63" i="19" s="1"/>
  <c r="F63" i="18"/>
  <c r="F63" i="19" s="1"/>
  <c r="I76" i="5"/>
  <c r="D86" i="18"/>
  <c r="D86" i="19" s="1"/>
  <c r="X86" i="18"/>
  <c r="X86" i="19" s="1"/>
  <c r="Z95" i="18"/>
  <c r="Z95" i="19" s="1"/>
  <c r="F95" i="18"/>
  <c r="F95" i="19" s="1"/>
  <c r="V109" i="18"/>
  <c r="V109" i="19" s="1"/>
  <c r="B109" i="18"/>
  <c r="B109" i="19" s="1"/>
  <c r="D118" i="18"/>
  <c r="D118" i="19" s="1"/>
  <c r="X118" i="18"/>
  <c r="X118" i="19" s="1"/>
  <c r="D122" i="18"/>
  <c r="D122" i="19" s="1"/>
  <c r="X122" i="18"/>
  <c r="X122" i="19" s="1"/>
  <c r="F131" i="18"/>
  <c r="F131" i="19" s="1"/>
  <c r="Z131" i="18"/>
  <c r="Z131" i="19" s="1"/>
  <c r="P5" i="21"/>
  <c r="P5" i="20"/>
  <c r="R10" i="20"/>
  <c r="R10" i="21"/>
  <c r="N16" i="18"/>
  <c r="N16" i="19" s="1"/>
  <c r="AH16" i="18"/>
  <c r="AH16" i="19" s="1"/>
  <c r="AJ21" i="21"/>
  <c r="AJ21" i="20"/>
  <c r="AL26" i="20"/>
  <c r="AT26" i="22" s="1"/>
  <c r="R26" i="28" s="1"/>
  <c r="T26" i="23" s="1"/>
  <c r="AL26" i="21"/>
  <c r="N32" i="18"/>
  <c r="N32" i="19" s="1"/>
  <c r="AH32" i="18"/>
  <c r="AH32" i="19" s="1"/>
  <c r="AJ37" i="21"/>
  <c r="AJ37" i="20"/>
  <c r="AR37" i="22" s="1"/>
  <c r="P37" i="28" s="1"/>
  <c r="R37" i="23" s="1"/>
  <c r="R42" i="21"/>
  <c r="R42" i="20"/>
  <c r="AH48" i="18"/>
  <c r="AH48" i="19" s="1"/>
  <c r="N48" i="18"/>
  <c r="N48" i="19" s="1"/>
  <c r="P53" i="20"/>
  <c r="P53" i="21"/>
  <c r="AL58" i="21"/>
  <c r="AL58" i="20"/>
  <c r="AT58" i="22" s="1"/>
  <c r="R58" i="28" s="1"/>
  <c r="T58" i="23" s="1"/>
  <c r="N64" i="18"/>
  <c r="N64" i="19" s="1"/>
  <c r="AH64" i="18"/>
  <c r="AH64" i="19" s="1"/>
  <c r="AJ69" i="21"/>
  <c r="AJ69" i="20"/>
  <c r="R74" i="21"/>
  <c r="R74" i="20"/>
  <c r="R74" i="22" s="1"/>
  <c r="AH80" i="18"/>
  <c r="AH80" i="19" s="1"/>
  <c r="N80" i="18"/>
  <c r="N80" i="19" s="1"/>
  <c r="AJ85" i="20"/>
  <c r="AJ85" i="21"/>
  <c r="R90" i="21"/>
  <c r="R90" i="20"/>
  <c r="N96" i="18"/>
  <c r="N96" i="19" s="1"/>
  <c r="AH96" i="18"/>
  <c r="AH96" i="19" s="1"/>
  <c r="AJ101" i="21"/>
  <c r="AJ101" i="20"/>
  <c r="AR101" i="22" s="1"/>
  <c r="P101" i="28" s="1"/>
  <c r="R101" i="23" s="1"/>
  <c r="AL106" i="21"/>
  <c r="AL106" i="20"/>
  <c r="N112" i="18"/>
  <c r="N112" i="19" s="1"/>
  <c r="AH112" i="18"/>
  <c r="AH112" i="19" s="1"/>
  <c r="AJ117" i="20"/>
  <c r="AJ117" i="21"/>
  <c r="R122" i="21"/>
  <c r="R122" i="20"/>
  <c r="R122" i="22" s="1"/>
  <c r="N128" i="18"/>
  <c r="N128" i="19" s="1"/>
  <c r="AH128" i="18"/>
  <c r="AH128" i="19" s="1"/>
  <c r="J5" i="21"/>
  <c r="J5" i="20"/>
  <c r="AF10" i="21"/>
  <c r="AF10" i="20"/>
  <c r="AN10" i="22" s="1"/>
  <c r="L10" i="28" s="1"/>
  <c r="N10" i="23" s="1"/>
  <c r="H16" i="18"/>
  <c r="H16" i="19" s="1"/>
  <c r="AB16" i="18"/>
  <c r="AB16" i="19" s="1"/>
  <c r="AD21" i="21"/>
  <c r="AD21" i="20"/>
  <c r="L26" i="20"/>
  <c r="L26" i="22" s="1"/>
  <c r="L26" i="21"/>
  <c r="H32" i="18"/>
  <c r="H32" i="19" s="1"/>
  <c r="AB32" i="18"/>
  <c r="AB32" i="19" s="1"/>
  <c r="J37" i="21"/>
  <c r="J37" i="20"/>
  <c r="J37" i="22" s="1"/>
  <c r="L42" i="21"/>
  <c r="L42" i="20"/>
  <c r="H48" i="18"/>
  <c r="H48" i="19" s="1"/>
  <c r="AB48" i="18"/>
  <c r="AB48" i="19" s="1"/>
  <c r="J53" i="20"/>
  <c r="J53" i="21"/>
  <c r="AF58" i="20"/>
  <c r="AF58" i="21"/>
  <c r="AB64" i="18"/>
  <c r="AB64" i="19" s="1"/>
  <c r="H64" i="18"/>
  <c r="H64" i="19" s="1"/>
  <c r="AD69" i="21"/>
  <c r="AD69" i="20"/>
  <c r="AF74" i="21"/>
  <c r="AF74" i="20"/>
  <c r="AN74" i="22" s="1"/>
  <c r="L74" i="28" s="1"/>
  <c r="N74" i="23" s="1"/>
  <c r="H80" i="18"/>
  <c r="H80" i="19" s="1"/>
  <c r="AB80" i="18"/>
  <c r="AB80" i="19" s="1"/>
  <c r="J85" i="21"/>
  <c r="J85" i="20"/>
  <c r="AF90" i="20"/>
  <c r="AN90" i="22" s="1"/>
  <c r="L90" i="28" s="1"/>
  <c r="N90" i="23" s="1"/>
  <c r="AF90" i="21"/>
  <c r="H96" i="18"/>
  <c r="H96" i="19" s="1"/>
  <c r="AB96" i="18"/>
  <c r="AB96" i="19" s="1"/>
  <c r="AD101" i="21"/>
  <c r="AD101" i="20"/>
  <c r="AL101" i="22" s="1"/>
  <c r="J101" i="28" s="1"/>
  <c r="L101" i="23" s="1"/>
  <c r="AF106" i="21"/>
  <c r="AF106" i="20"/>
  <c r="H112" i="18"/>
  <c r="H112" i="19" s="1"/>
  <c r="AB112" i="18"/>
  <c r="AB112" i="19" s="1"/>
  <c r="J117" i="21"/>
  <c r="J117" i="20"/>
  <c r="J117" i="22" s="1"/>
  <c r="L122" i="20"/>
  <c r="L122" i="21"/>
  <c r="H128" i="18"/>
  <c r="H128" i="19" s="1"/>
  <c r="AB128" i="18"/>
  <c r="AB128" i="19" s="1"/>
  <c r="G15" i="18"/>
  <c r="G15" i="19" s="1"/>
  <c r="AA15" i="18"/>
  <c r="AA15" i="19" s="1"/>
  <c r="W53" i="18"/>
  <c r="W53" i="19" s="1"/>
  <c r="C53" i="18"/>
  <c r="C53" i="19" s="1"/>
  <c r="AA127" i="18"/>
  <c r="AA127" i="19" s="1"/>
  <c r="G127" i="18"/>
  <c r="G127" i="19" s="1"/>
  <c r="C31" i="18"/>
  <c r="C31" i="19" s="1"/>
  <c r="W31" i="18"/>
  <c r="W31" i="19" s="1"/>
  <c r="S6" i="21"/>
  <c r="S6" i="20"/>
  <c r="AI12" i="20"/>
  <c r="AI12" i="21"/>
  <c r="AK17" i="20"/>
  <c r="AK17" i="21"/>
  <c r="S22" i="21"/>
  <c r="S22" i="20"/>
  <c r="AI28" i="21"/>
  <c r="AI28" i="20"/>
  <c r="AK33" i="21"/>
  <c r="AK33" i="20"/>
  <c r="AS33" i="22" s="1"/>
  <c r="Q33" i="28" s="1"/>
  <c r="S33" i="23" s="1"/>
  <c r="S38" i="20"/>
  <c r="S38" i="21"/>
  <c r="AI44" i="21"/>
  <c r="AI44" i="20"/>
  <c r="Q49" i="21"/>
  <c r="Q49" i="20"/>
  <c r="S54" i="20"/>
  <c r="S54" i="21"/>
  <c r="AI60" i="20"/>
  <c r="AI60" i="21"/>
  <c r="Q65" i="20"/>
  <c r="Q65" i="21"/>
  <c r="S70" i="21"/>
  <c r="S70" i="20"/>
  <c r="AI76" i="20"/>
  <c r="AI76" i="21"/>
  <c r="AK81" i="20"/>
  <c r="AK81" i="21"/>
  <c r="S86" i="21"/>
  <c r="S86" i="20"/>
  <c r="O92" i="21"/>
  <c r="O92" i="20"/>
  <c r="AK97" i="21"/>
  <c r="AK97" i="20"/>
  <c r="AS97" i="22" s="1"/>
  <c r="Q97" i="28" s="1"/>
  <c r="S97" i="23" s="1"/>
  <c r="S102" i="20"/>
  <c r="S102" i="21"/>
  <c r="O108" i="21"/>
  <c r="O108" i="20"/>
  <c r="Q113" i="21"/>
  <c r="Q113" i="20"/>
  <c r="S118" i="20"/>
  <c r="S118" i="21"/>
  <c r="O124" i="20"/>
  <c r="O124" i="21"/>
  <c r="Q129" i="20"/>
  <c r="Q129" i="21"/>
  <c r="M6" i="20"/>
  <c r="M6" i="22" s="1"/>
  <c r="M6" i="21"/>
  <c r="AC12" i="21"/>
  <c r="AC12" i="20"/>
  <c r="AK12" i="22" s="1"/>
  <c r="I12" i="28" s="1"/>
  <c r="K12" i="23" s="1"/>
  <c r="K17" i="20"/>
  <c r="K17" i="21"/>
  <c r="M22" i="21"/>
  <c r="M22" i="20"/>
  <c r="AC28" i="20"/>
  <c r="AK28" i="22" s="1"/>
  <c r="I28" i="28" s="1"/>
  <c r="K28" i="23" s="1"/>
  <c r="AC28" i="21"/>
  <c r="K33" i="20"/>
  <c r="K33" i="21"/>
  <c r="AG38" i="20"/>
  <c r="AG38" i="21"/>
  <c r="AC44" i="21"/>
  <c r="AC44" i="20"/>
  <c r="K49" i="21"/>
  <c r="K49" i="20"/>
  <c r="M54" i="21"/>
  <c r="M54" i="20"/>
  <c r="M54" i="22" s="1"/>
  <c r="AC60" i="20"/>
  <c r="AC60" i="21"/>
  <c r="AE65" i="21"/>
  <c r="AE65" i="20"/>
  <c r="M70" i="21"/>
  <c r="M70" i="20"/>
  <c r="I76" i="21"/>
  <c r="I76" i="20"/>
  <c r="I76" i="22" s="1"/>
  <c r="K81" i="20"/>
  <c r="K81" i="21"/>
  <c r="M86" i="21"/>
  <c r="M86" i="20"/>
  <c r="I92" i="20"/>
  <c r="I92" i="22" s="1"/>
  <c r="I92" i="21"/>
  <c r="AE97" i="20"/>
  <c r="AE97" i="21"/>
  <c r="M102" i="21"/>
  <c r="M102" i="20"/>
  <c r="M102" i="22" s="1"/>
  <c r="I108" i="20"/>
  <c r="I108" i="22" s="1"/>
  <c r="I108" i="21"/>
  <c r="K113" i="21"/>
  <c r="K113" i="20"/>
  <c r="AG118" i="21"/>
  <c r="AG118" i="20"/>
  <c r="AO118" i="22" s="1"/>
  <c r="M118" i="28" s="1"/>
  <c r="O118" i="23" s="1"/>
  <c r="I124" i="20"/>
  <c r="I124" i="21"/>
  <c r="AE129" i="21"/>
  <c r="AE129" i="20"/>
  <c r="V16" i="18"/>
  <c r="V16" i="19" s="1"/>
  <c r="B16" i="18"/>
  <c r="B16" i="19" s="1"/>
  <c r="B20" i="18"/>
  <c r="B20" i="19" s="1"/>
  <c r="V20" i="18"/>
  <c r="V20" i="19" s="1"/>
  <c r="Z34" i="18"/>
  <c r="Z34" i="19" s="1"/>
  <c r="F34" i="18"/>
  <c r="F34" i="19" s="1"/>
  <c r="I47" i="5"/>
  <c r="B52" i="18"/>
  <c r="B52" i="19" s="1"/>
  <c r="V52" i="18"/>
  <c r="V52" i="19" s="1"/>
  <c r="Z66" i="18"/>
  <c r="Z66" i="19" s="1"/>
  <c r="F66" i="18"/>
  <c r="F66" i="19" s="1"/>
  <c r="I79" i="5"/>
  <c r="V84" i="18"/>
  <c r="V84" i="19" s="1"/>
  <c r="B84" i="18"/>
  <c r="B84" i="19" s="1"/>
  <c r="D89" i="18"/>
  <c r="D89" i="19" s="1"/>
  <c r="X89" i="18"/>
  <c r="X89" i="19" s="1"/>
  <c r="F98" i="18"/>
  <c r="F98" i="19" s="1"/>
  <c r="Z98" i="18"/>
  <c r="Z98" i="19" s="1"/>
  <c r="Z102" i="18"/>
  <c r="Z102" i="19" s="1"/>
  <c r="F102" i="18"/>
  <c r="F102" i="19" s="1"/>
  <c r="I107" i="5"/>
  <c r="V112" i="18"/>
  <c r="V112" i="19" s="1"/>
  <c r="B112" i="18"/>
  <c r="B112" i="19" s="1"/>
  <c r="D117" i="18"/>
  <c r="D117" i="19" s="1"/>
  <c r="X117" i="18"/>
  <c r="X117" i="19" s="1"/>
  <c r="X121" i="18"/>
  <c r="X121" i="19" s="1"/>
  <c r="D121" i="18"/>
  <c r="D121" i="19" s="1"/>
  <c r="Z126" i="18"/>
  <c r="Z126" i="19" s="1"/>
  <c r="F126" i="18"/>
  <c r="F126" i="19" s="1"/>
  <c r="Z130" i="18"/>
  <c r="Z130" i="19" s="1"/>
  <c r="F130" i="18"/>
  <c r="F130" i="19" s="1"/>
  <c r="P8" i="21"/>
  <c r="P8" i="20"/>
  <c r="P8" i="22" s="1"/>
  <c r="R13" i="21"/>
  <c r="R13" i="20"/>
  <c r="N19" i="18"/>
  <c r="N19" i="19" s="1"/>
  <c r="AH19" i="18"/>
  <c r="AH19" i="19" s="1"/>
  <c r="AJ24" i="21"/>
  <c r="AJ24" i="20"/>
  <c r="AL29" i="20"/>
  <c r="AL29" i="21"/>
  <c r="N35" i="18"/>
  <c r="N35" i="19" s="1"/>
  <c r="AH35" i="18"/>
  <c r="AH35" i="19" s="1"/>
  <c r="AJ40" i="20"/>
  <c r="AR40" i="22" s="1"/>
  <c r="P40" i="28" s="1"/>
  <c r="R40" i="23" s="1"/>
  <c r="AJ40" i="21"/>
  <c r="R45" i="21"/>
  <c r="R45" i="20"/>
  <c r="AH51" i="21"/>
  <c r="AH51" i="20"/>
  <c r="AP51" i="22" s="1"/>
  <c r="AJ56" i="21"/>
  <c r="AJ56" i="20"/>
  <c r="AL61" i="21"/>
  <c r="AL61" i="20"/>
  <c r="AH67" i="18"/>
  <c r="AH67" i="19" s="1"/>
  <c r="N67" i="18"/>
  <c r="N67" i="19" s="1"/>
  <c r="P72" i="20"/>
  <c r="P72" i="21"/>
  <c r="AL77" i="20"/>
  <c r="AT77" i="22" s="1"/>
  <c r="R77" i="28" s="1"/>
  <c r="T77" i="23" s="1"/>
  <c r="AL77" i="21"/>
  <c r="AH83" i="18"/>
  <c r="AH83" i="19" s="1"/>
  <c r="N83" i="18"/>
  <c r="N83" i="19" s="1"/>
  <c r="P88" i="21"/>
  <c r="P88" i="20"/>
  <c r="R93" i="20"/>
  <c r="R93" i="21"/>
  <c r="N99" i="18"/>
  <c r="N99" i="19" s="1"/>
  <c r="AH99" i="18"/>
  <c r="AH99" i="19" s="1"/>
  <c r="P104" i="20"/>
  <c r="P104" i="22" s="1"/>
  <c r="P104" i="21"/>
  <c r="AL109" i="20"/>
  <c r="AT109" i="22" s="1"/>
  <c r="R109" i="28" s="1"/>
  <c r="T109" i="23" s="1"/>
  <c r="AL109" i="21"/>
  <c r="AH115" i="18"/>
  <c r="AH115" i="19" s="1"/>
  <c r="N115" i="18"/>
  <c r="N115" i="19" s="1"/>
  <c r="P120" i="21"/>
  <c r="P120" i="20"/>
  <c r="AL125" i="20"/>
  <c r="AT125" i="22" s="1"/>
  <c r="R125" i="28" s="1"/>
  <c r="T125" i="23" s="1"/>
  <c r="AL125" i="21"/>
  <c r="N131" i="18"/>
  <c r="N131" i="19" s="1"/>
  <c r="AH131" i="18"/>
  <c r="AH131" i="19" s="1"/>
  <c r="J8" i="20"/>
  <c r="J8" i="21"/>
  <c r="L13" i="20"/>
  <c r="L13" i="22" s="1"/>
  <c r="L13" i="21"/>
  <c r="AB19" i="18"/>
  <c r="AB19" i="19" s="1"/>
  <c r="H19" i="18"/>
  <c r="H19" i="19" s="1"/>
  <c r="AD24" i="21"/>
  <c r="AD24" i="20"/>
  <c r="AF29" i="20"/>
  <c r="AF29" i="21"/>
  <c r="H35" i="18"/>
  <c r="H35" i="19" s="1"/>
  <c r="AB35" i="18"/>
  <c r="AB35" i="19" s="1"/>
  <c r="J40" i="21"/>
  <c r="J40" i="20"/>
  <c r="AF45" i="21"/>
  <c r="AF45" i="20"/>
  <c r="H51" i="18"/>
  <c r="H51" i="19" s="1"/>
  <c r="AB51" i="18"/>
  <c r="AB51" i="19" s="1"/>
  <c r="J56" i="21"/>
  <c r="J56" i="20"/>
  <c r="AF61" i="20"/>
  <c r="AN61" i="22" s="1"/>
  <c r="L61" i="28" s="1"/>
  <c r="N61" i="23" s="1"/>
  <c r="AF61" i="21"/>
  <c r="AB67" i="18"/>
  <c r="AB67" i="19" s="1"/>
  <c r="H67" i="18"/>
  <c r="H67" i="19" s="1"/>
  <c r="J72" i="20"/>
  <c r="J72" i="21"/>
  <c r="AF77" i="21"/>
  <c r="AF77" i="20"/>
  <c r="H83" i="18"/>
  <c r="H83" i="19" s="1"/>
  <c r="AB83" i="18"/>
  <c r="AB83" i="19" s="1"/>
  <c r="AD88" i="20"/>
  <c r="AL88" i="22" s="1"/>
  <c r="J88" i="28" s="1"/>
  <c r="L88" i="23" s="1"/>
  <c r="AD88" i="21"/>
  <c r="L93" i="21"/>
  <c r="L93" i="20"/>
  <c r="L93" i="22" s="1"/>
  <c r="AB99" i="18"/>
  <c r="AB99" i="19" s="1"/>
  <c r="H99" i="18"/>
  <c r="H99" i="19" s="1"/>
  <c r="AD104" i="21"/>
  <c r="AD104" i="20"/>
  <c r="AF109" i="20"/>
  <c r="AN109" i="22" s="1"/>
  <c r="L109" i="28" s="1"/>
  <c r="N109" i="23" s="1"/>
  <c r="AF109" i="21"/>
  <c r="AB115" i="18"/>
  <c r="AB115" i="19" s="1"/>
  <c r="H115" i="18"/>
  <c r="H115" i="19" s="1"/>
  <c r="AD120" i="21"/>
  <c r="AD120" i="20"/>
  <c r="AF125" i="20"/>
  <c r="AN125" i="22" s="1"/>
  <c r="L125" i="28" s="1"/>
  <c r="N125" i="23" s="1"/>
  <c r="AF125" i="21"/>
  <c r="AB131" i="18"/>
  <c r="AB131" i="19" s="1"/>
  <c r="H131" i="18"/>
  <c r="H131" i="19" s="1"/>
  <c r="W8" i="18"/>
  <c r="W8" i="19" s="1"/>
  <c r="C8" i="18"/>
  <c r="C8" i="19" s="1"/>
  <c r="E13" i="18"/>
  <c r="E13" i="19" s="1"/>
  <c r="Y13" i="18"/>
  <c r="Y13" i="19" s="1"/>
  <c r="E29" i="18"/>
  <c r="E29" i="19" s="1"/>
  <c r="Y29" i="18"/>
  <c r="Y29" i="19" s="1"/>
  <c r="G34" i="18"/>
  <c r="G34" i="19" s="1"/>
  <c r="AA34" i="18"/>
  <c r="AA34" i="19" s="1"/>
  <c r="C40" i="18"/>
  <c r="C40" i="19" s="1"/>
  <c r="W40" i="18"/>
  <c r="W40" i="19" s="1"/>
  <c r="E45" i="18"/>
  <c r="E45" i="19" s="1"/>
  <c r="Y45" i="18"/>
  <c r="Y45" i="19" s="1"/>
  <c r="G50" i="18"/>
  <c r="G50" i="19" s="1"/>
  <c r="AA50" i="18"/>
  <c r="AA50" i="19" s="1"/>
  <c r="C56" i="18"/>
  <c r="C56" i="19" s="1"/>
  <c r="W56" i="18"/>
  <c r="W56" i="19" s="1"/>
  <c r="G66" i="18"/>
  <c r="G66" i="19" s="1"/>
  <c r="AA66" i="18"/>
  <c r="AA66" i="19" s="1"/>
  <c r="C72" i="18"/>
  <c r="C72" i="19" s="1"/>
  <c r="W72" i="18"/>
  <c r="W72" i="19" s="1"/>
  <c r="Y77" i="18"/>
  <c r="Y77" i="19" s="1"/>
  <c r="E77" i="18"/>
  <c r="E77" i="19" s="1"/>
  <c r="C88" i="18"/>
  <c r="C88" i="19" s="1"/>
  <c r="W88" i="18"/>
  <c r="W88" i="19" s="1"/>
  <c r="G98" i="18"/>
  <c r="G98" i="19" s="1"/>
  <c r="AA98" i="18"/>
  <c r="AA98" i="19" s="1"/>
  <c r="C120" i="18"/>
  <c r="C120" i="19" s="1"/>
  <c r="W120" i="18"/>
  <c r="W120" i="19" s="1"/>
  <c r="E125" i="18"/>
  <c r="E125" i="19" s="1"/>
  <c r="Y125" i="18"/>
  <c r="Y125" i="19" s="1"/>
  <c r="AA121" i="18"/>
  <c r="AA121" i="19" s="1"/>
  <c r="G121" i="18"/>
  <c r="G121" i="19" s="1"/>
  <c r="AK8" i="21"/>
  <c r="AK8" i="20"/>
  <c r="AS8" i="22" s="1"/>
  <c r="Q8" i="28" s="1"/>
  <c r="S8" i="23" s="1"/>
  <c r="S13" i="21"/>
  <c r="S13" i="20"/>
  <c r="AI19" i="20"/>
  <c r="AQ19" i="22" s="1"/>
  <c r="O19" i="28" s="1"/>
  <c r="Q19" i="23" s="1"/>
  <c r="AI19" i="21"/>
  <c r="Q24" i="21"/>
  <c r="Q24" i="20"/>
  <c r="S29" i="20"/>
  <c r="S29" i="21"/>
  <c r="AI35" i="21"/>
  <c r="AI35" i="20"/>
  <c r="Q40" i="21"/>
  <c r="Q40" i="20"/>
  <c r="S45" i="21"/>
  <c r="S45" i="20"/>
  <c r="O51" i="20"/>
  <c r="O51" i="21"/>
  <c r="Q56" i="20"/>
  <c r="Q56" i="22" s="1"/>
  <c r="Q56" i="21"/>
  <c r="S61" i="21"/>
  <c r="S61" i="20"/>
  <c r="AI67" i="20"/>
  <c r="AQ67" i="22" s="1"/>
  <c r="O67" i="28" s="1"/>
  <c r="Q67" i="23" s="1"/>
  <c r="AI67" i="21"/>
  <c r="AK72" i="21"/>
  <c r="AK72" i="20"/>
  <c r="AS72" i="22" s="1"/>
  <c r="Q72" i="28" s="1"/>
  <c r="S72" i="23" s="1"/>
  <c r="S77" i="21"/>
  <c r="S77" i="20"/>
  <c r="AI83" i="21"/>
  <c r="AI83" i="20"/>
  <c r="AK88" i="20"/>
  <c r="AS88" i="22" s="1"/>
  <c r="Q88" i="28" s="1"/>
  <c r="S88" i="23" s="1"/>
  <c r="AK88" i="21"/>
  <c r="S93" i="21"/>
  <c r="S93" i="20"/>
  <c r="S93" i="22" s="1"/>
  <c r="O99" i="20"/>
  <c r="O99" i="22" s="1"/>
  <c r="O99" i="21"/>
  <c r="Q104" i="21"/>
  <c r="Q104" i="20"/>
  <c r="S109" i="21"/>
  <c r="S109" i="20"/>
  <c r="O115" i="21"/>
  <c r="O115" i="20"/>
  <c r="O115" i="22" s="1"/>
  <c r="Q120" i="20"/>
  <c r="Q120" i="22" s="1"/>
  <c r="Q120" i="21"/>
  <c r="S125" i="21"/>
  <c r="S125" i="20"/>
  <c r="AI131" i="21"/>
  <c r="AI131" i="20"/>
  <c r="K8" i="21"/>
  <c r="K8" i="20"/>
  <c r="K8" i="22" s="1"/>
  <c r="M13" i="20"/>
  <c r="M13" i="22" s="1"/>
  <c r="M13" i="21"/>
  <c r="I19" i="21"/>
  <c r="I19" i="20"/>
  <c r="AE24" i="21"/>
  <c r="AE24" i="20"/>
  <c r="M29" i="21"/>
  <c r="M29" i="20"/>
  <c r="M29" i="22" s="1"/>
  <c r="I35" i="20"/>
  <c r="I35" i="22" s="1"/>
  <c r="I35" i="21"/>
  <c r="K40" i="20"/>
  <c r="K40" i="22" s="1"/>
  <c r="K40" i="21"/>
  <c r="AG45" i="21"/>
  <c r="AG45" i="20"/>
  <c r="AC51" i="20"/>
  <c r="AC51" i="21"/>
  <c r="K56" i="21"/>
  <c r="K56" i="20"/>
  <c r="M61" i="21"/>
  <c r="M61" i="20"/>
  <c r="I67" i="21"/>
  <c r="I67" i="20"/>
  <c r="AE72" i="21"/>
  <c r="AE72" i="20"/>
  <c r="AM72" i="22" s="1"/>
  <c r="K72" i="28" s="1"/>
  <c r="M72" i="23" s="1"/>
  <c r="M77" i="21"/>
  <c r="M77" i="20"/>
  <c r="AC83" i="21"/>
  <c r="AC83" i="20"/>
  <c r="K88" i="21"/>
  <c r="K88" i="20"/>
  <c r="M93" i="20"/>
  <c r="M93" i="21"/>
  <c r="I99" i="21"/>
  <c r="I99" i="20"/>
  <c r="K104" i="20"/>
  <c r="K104" i="22" s="1"/>
  <c r="K104" i="21"/>
  <c r="M109" i="21"/>
  <c r="M109" i="20"/>
  <c r="I115" i="20"/>
  <c r="I115" i="21"/>
  <c r="AE120" i="21"/>
  <c r="AE120" i="20"/>
  <c r="M125" i="21"/>
  <c r="M125" i="20"/>
  <c r="I131" i="20"/>
  <c r="I131" i="22" s="1"/>
  <c r="I131" i="21"/>
  <c r="I30" i="5"/>
  <c r="B35" i="18"/>
  <c r="B35" i="19" s="1"/>
  <c r="V35" i="18"/>
  <c r="V35" i="19" s="1"/>
  <c r="D40" i="18"/>
  <c r="D40" i="19" s="1"/>
  <c r="X40" i="18"/>
  <c r="X40" i="19" s="1"/>
  <c r="I58" i="5"/>
  <c r="V63" i="18"/>
  <c r="V63" i="19" s="1"/>
  <c r="B63" i="18"/>
  <c r="B63" i="19" s="1"/>
  <c r="V87" i="18"/>
  <c r="V87" i="19" s="1"/>
  <c r="B87" i="18"/>
  <c r="B87" i="19" s="1"/>
  <c r="B91" i="18"/>
  <c r="B91" i="19" s="1"/>
  <c r="V91" i="18"/>
  <c r="V91" i="19" s="1"/>
  <c r="D96" i="18"/>
  <c r="D96" i="19" s="1"/>
  <c r="X96" i="18"/>
  <c r="X96" i="19" s="1"/>
  <c r="Z105" i="18"/>
  <c r="Z105" i="19" s="1"/>
  <c r="F105" i="18"/>
  <c r="F105" i="19" s="1"/>
  <c r="V119" i="18"/>
  <c r="V119" i="19" s="1"/>
  <c r="B119" i="18"/>
  <c r="B119" i="19" s="1"/>
  <c r="V123" i="18"/>
  <c r="V123" i="19" s="1"/>
  <c r="B123" i="18"/>
  <c r="B123" i="19" s="1"/>
  <c r="X128" i="18"/>
  <c r="X128" i="19" s="1"/>
  <c r="D128" i="18"/>
  <c r="D128" i="19" s="1"/>
  <c r="N6" i="18"/>
  <c r="N6" i="19" s="1"/>
  <c r="AH6" i="18"/>
  <c r="AH6" i="19" s="1"/>
  <c r="AJ11" i="20"/>
  <c r="AJ11" i="21"/>
  <c r="R16" i="21"/>
  <c r="R16" i="20"/>
  <c r="AH22" i="18"/>
  <c r="AH22" i="19" s="1"/>
  <c r="N22" i="18"/>
  <c r="N22" i="19" s="1"/>
  <c r="P27" i="21"/>
  <c r="P27" i="20"/>
  <c r="R32" i="20"/>
  <c r="R32" i="21"/>
  <c r="N38" i="18"/>
  <c r="N38" i="19" s="1"/>
  <c r="AH38" i="18"/>
  <c r="AH38" i="19" s="1"/>
  <c r="P43" i="21"/>
  <c r="P43" i="20"/>
  <c r="R48" i="21"/>
  <c r="R48" i="20"/>
  <c r="N54" i="18"/>
  <c r="N54" i="19" s="1"/>
  <c r="AH54" i="18"/>
  <c r="AH54" i="19" s="1"/>
  <c r="P59" i="20"/>
  <c r="P59" i="22" s="1"/>
  <c r="P59" i="21"/>
  <c r="R64" i="21"/>
  <c r="R64" i="20"/>
  <c r="N70" i="18"/>
  <c r="N70" i="19" s="1"/>
  <c r="AH70" i="18"/>
  <c r="AH70" i="19" s="1"/>
  <c r="P75" i="21"/>
  <c r="P75" i="20"/>
  <c r="P75" i="22" s="1"/>
  <c r="R80" i="21"/>
  <c r="R80" i="20"/>
  <c r="AH86" i="18"/>
  <c r="AH86" i="19" s="1"/>
  <c r="N86" i="18"/>
  <c r="N86" i="19" s="1"/>
  <c r="P91" i="21"/>
  <c r="P91" i="20"/>
  <c r="R96" i="21"/>
  <c r="R96" i="20"/>
  <c r="R96" i="22" s="1"/>
  <c r="AH102" i="18"/>
  <c r="AH102" i="19" s="1"/>
  <c r="N102" i="18"/>
  <c r="N102" i="19" s="1"/>
  <c r="AJ107" i="21"/>
  <c r="AJ107" i="20"/>
  <c r="AL112" i="21"/>
  <c r="AL112" i="20"/>
  <c r="N118" i="18"/>
  <c r="N118" i="19" s="1"/>
  <c r="AH118" i="18"/>
  <c r="AH118" i="19" s="1"/>
  <c r="AJ123" i="21"/>
  <c r="AJ123" i="20"/>
  <c r="AL128" i="21"/>
  <c r="AL128" i="20"/>
  <c r="H6" i="18"/>
  <c r="H6" i="19" s="1"/>
  <c r="AB6" i="18"/>
  <c r="AB6" i="19" s="1"/>
  <c r="J11" i="20"/>
  <c r="J11" i="21"/>
  <c r="AF16" i="20"/>
  <c r="AN16" i="22" s="1"/>
  <c r="L16" i="28" s="1"/>
  <c r="N16" i="23" s="1"/>
  <c r="AF16" i="21"/>
  <c r="AB22" i="18"/>
  <c r="AB22" i="19" s="1"/>
  <c r="H22" i="18"/>
  <c r="H22" i="19" s="1"/>
  <c r="AD27" i="21"/>
  <c r="AD27" i="20"/>
  <c r="L32" i="20"/>
  <c r="L32" i="21"/>
  <c r="H38" i="18"/>
  <c r="H38" i="19" s="1"/>
  <c r="AB38" i="18"/>
  <c r="AB38" i="19" s="1"/>
  <c r="J43" i="21"/>
  <c r="J43" i="20"/>
  <c r="AF48" i="21"/>
  <c r="AF48" i="20"/>
  <c r="H54" i="18"/>
  <c r="H54" i="19" s="1"/>
  <c r="AB54" i="18"/>
  <c r="AB54" i="19" s="1"/>
  <c r="J59" i="20"/>
  <c r="J59" i="22" s="1"/>
  <c r="J59" i="21"/>
  <c r="L64" i="21"/>
  <c r="L64" i="20"/>
  <c r="H70" i="18"/>
  <c r="H70" i="19" s="1"/>
  <c r="AB70" i="18"/>
  <c r="AB70" i="19" s="1"/>
  <c r="J75" i="20"/>
  <c r="J75" i="21"/>
  <c r="L80" i="20"/>
  <c r="L80" i="22" s="1"/>
  <c r="L80" i="21"/>
  <c r="H86" i="18"/>
  <c r="H86" i="19" s="1"/>
  <c r="AB86" i="18"/>
  <c r="AB86" i="19" s="1"/>
  <c r="J91" i="20"/>
  <c r="J91" i="22" s="1"/>
  <c r="J91" i="21"/>
  <c r="AF96" i="20"/>
  <c r="AF96" i="21"/>
  <c r="AB102" i="18"/>
  <c r="AB102" i="19" s="1"/>
  <c r="H102" i="18"/>
  <c r="H102" i="19" s="1"/>
  <c r="AD107" i="21"/>
  <c r="AD107" i="20"/>
  <c r="AF112" i="21"/>
  <c r="AF112" i="20"/>
  <c r="AB118" i="18"/>
  <c r="AB118" i="19" s="1"/>
  <c r="H118" i="18"/>
  <c r="H118" i="19" s="1"/>
  <c r="J123" i="21"/>
  <c r="J123" i="20"/>
  <c r="L128" i="20"/>
  <c r="L128" i="22" s="1"/>
  <c r="L128" i="21"/>
  <c r="G5" i="18"/>
  <c r="G5" i="19" s="1"/>
  <c r="AA5" i="18"/>
  <c r="AA5" i="19" s="1"/>
  <c r="C11" i="18"/>
  <c r="C11" i="19" s="1"/>
  <c r="W11" i="18"/>
  <c r="W11" i="19" s="1"/>
  <c r="G21" i="18"/>
  <c r="G21" i="19" s="1"/>
  <c r="AA21" i="18"/>
  <c r="AA21" i="19" s="1"/>
  <c r="C47" i="18"/>
  <c r="C47" i="19" s="1"/>
  <c r="W47" i="18"/>
  <c r="W47" i="19" s="1"/>
  <c r="E52" i="18"/>
  <c r="E52" i="19" s="1"/>
  <c r="Y52" i="18"/>
  <c r="Y52" i="19" s="1"/>
  <c r="AI50" i="21"/>
  <c r="AI50" i="20"/>
  <c r="AQ50" i="22" s="1"/>
  <c r="O50" i="28" s="1"/>
  <c r="Q50" i="23" s="1"/>
  <c r="AK15" i="20"/>
  <c r="AS15" i="22" s="1"/>
  <c r="Q15" i="28" s="1"/>
  <c r="S15" i="23" s="1"/>
  <c r="AK15" i="21"/>
  <c r="Q31" i="21"/>
  <c r="Q31" i="20"/>
  <c r="AM52" i="21"/>
  <c r="AM52" i="20"/>
  <c r="AM68" i="21"/>
  <c r="AM68" i="20"/>
  <c r="AU68" i="22" s="1"/>
  <c r="S68" i="28" s="1"/>
  <c r="U68" i="23" s="1"/>
  <c r="AM84" i="21"/>
  <c r="AM84" i="20"/>
  <c r="AM100" i="21"/>
  <c r="AM100" i="20"/>
  <c r="Q111" i="20"/>
  <c r="Q111" i="22" s="1"/>
  <c r="Q111" i="21"/>
  <c r="AG20" i="20"/>
  <c r="AG20" i="21"/>
  <c r="AC42" i="20"/>
  <c r="AK42" i="22" s="1"/>
  <c r="I42" i="28" s="1"/>
  <c r="K42" i="23" s="1"/>
  <c r="AC42" i="21"/>
  <c r="I106" i="21"/>
  <c r="I106" i="20"/>
  <c r="AI10" i="21"/>
  <c r="AI10" i="20"/>
  <c r="AI6" i="21"/>
  <c r="AI6" i="20"/>
  <c r="AQ6" i="22" s="1"/>
  <c r="O6" i="28" s="1"/>
  <c r="Q6" i="23" s="1"/>
  <c r="Q11" i="20"/>
  <c r="Q11" i="22" s="1"/>
  <c r="Q11" i="21"/>
  <c r="S16" i="20"/>
  <c r="S16" i="22" s="1"/>
  <c r="S16" i="21"/>
  <c r="O22" i="21"/>
  <c r="O22" i="20"/>
  <c r="Q27" i="20"/>
  <c r="Q27" i="21"/>
  <c r="S32" i="21"/>
  <c r="S32" i="20"/>
  <c r="AI38" i="21"/>
  <c r="AI38" i="20"/>
  <c r="Q43" i="20"/>
  <c r="Q43" i="22" s="1"/>
  <c r="Q43" i="21"/>
  <c r="S48" i="20"/>
  <c r="S48" i="21"/>
  <c r="O54" i="21"/>
  <c r="O54" i="20"/>
  <c r="Q59" i="21"/>
  <c r="Q59" i="20"/>
  <c r="S64" i="21"/>
  <c r="S64" i="20"/>
  <c r="O70" i="21"/>
  <c r="O70" i="20"/>
  <c r="O70" i="22" s="1"/>
  <c r="Q75" i="20"/>
  <c r="Q75" i="22" s="1"/>
  <c r="Q75" i="21"/>
  <c r="S80" i="21"/>
  <c r="S80" i="20"/>
  <c r="O86" i="20"/>
  <c r="O86" i="22" s="1"/>
  <c r="O86" i="21"/>
  <c r="Q91" i="21"/>
  <c r="Q91" i="20"/>
  <c r="Q91" i="22" s="1"/>
  <c r="S96" i="21"/>
  <c r="S96" i="20"/>
  <c r="O102" i="21"/>
  <c r="O102" i="20"/>
  <c r="AK107" i="21"/>
  <c r="AK107" i="20"/>
  <c r="AM112" i="21"/>
  <c r="AM112" i="20"/>
  <c r="AU112" i="22" s="1"/>
  <c r="S112" i="28" s="1"/>
  <c r="U112" i="23" s="1"/>
  <c r="AI118" i="20"/>
  <c r="AQ118" i="22" s="1"/>
  <c r="O118" i="28" s="1"/>
  <c r="Q118" i="23" s="1"/>
  <c r="AI118" i="21"/>
  <c r="Q123" i="20"/>
  <c r="Q123" i="22" s="1"/>
  <c r="Q123" i="21"/>
  <c r="AM128" i="20"/>
  <c r="AU128" i="22" s="1"/>
  <c r="S128" i="28" s="1"/>
  <c r="U128" i="23" s="1"/>
  <c r="AM128" i="21"/>
  <c r="I6" i="20"/>
  <c r="I6" i="21"/>
  <c r="K11" i="20"/>
  <c r="K11" i="22" s="1"/>
  <c r="K11" i="21"/>
  <c r="M16" i="21"/>
  <c r="M16" i="20"/>
  <c r="AC22" i="20"/>
  <c r="AK22" i="22" s="1"/>
  <c r="I22" i="28" s="1"/>
  <c r="K22" i="23" s="1"/>
  <c r="AC22" i="21"/>
  <c r="AE27" i="21"/>
  <c r="AE27" i="20"/>
  <c r="AM27" i="22" s="1"/>
  <c r="K27" i="28" s="1"/>
  <c r="M27" i="23" s="1"/>
  <c r="AG32" i="21"/>
  <c r="AG32" i="20"/>
  <c r="I38" i="21"/>
  <c r="I38" i="20"/>
  <c r="AE43" i="21"/>
  <c r="AE43" i="20"/>
  <c r="M48" i="21"/>
  <c r="M48" i="20"/>
  <c r="M48" i="22" s="1"/>
  <c r="I54" i="21"/>
  <c r="I54" i="20"/>
  <c r="AE59" i="20"/>
  <c r="AM59" i="22" s="1"/>
  <c r="K59" i="28" s="1"/>
  <c r="M59" i="23" s="1"/>
  <c r="AE59" i="21"/>
  <c r="AG64" i="21"/>
  <c r="AG64" i="20"/>
  <c r="I70" i="20"/>
  <c r="I70" i="21"/>
  <c r="AE75" i="20"/>
  <c r="AM75" i="22" s="1"/>
  <c r="K75" i="28" s="1"/>
  <c r="M75" i="23" s="1"/>
  <c r="AE75" i="21"/>
  <c r="AG80" i="21"/>
  <c r="AG80" i="20"/>
  <c r="I86" i="21"/>
  <c r="I86" i="20"/>
  <c r="K91" i="21"/>
  <c r="K91" i="20"/>
  <c r="K91" i="22" s="1"/>
  <c r="AG96" i="21"/>
  <c r="AG96" i="20"/>
  <c r="I102" i="20"/>
  <c r="I102" i="22" s="1"/>
  <c r="I102" i="21"/>
  <c r="K107" i="21"/>
  <c r="K107" i="20"/>
  <c r="M112" i="21"/>
  <c r="M112" i="20"/>
  <c r="M112" i="22" s="1"/>
  <c r="I118" i="20"/>
  <c r="I118" i="22" s="1"/>
  <c r="I118" i="21"/>
  <c r="K123" i="20"/>
  <c r="K123" i="22" s="1"/>
  <c r="K123" i="21"/>
  <c r="M128" i="21"/>
  <c r="M128" i="20"/>
  <c r="V14" i="18"/>
  <c r="V14" i="19" s="1"/>
  <c r="B14" i="18"/>
  <c r="B14" i="19" s="1"/>
  <c r="D19" i="18"/>
  <c r="D19" i="19" s="1"/>
  <c r="X19" i="18"/>
  <c r="X19" i="19" s="1"/>
  <c r="X23" i="18"/>
  <c r="X23" i="19" s="1"/>
  <c r="D23" i="18"/>
  <c r="D23" i="19" s="1"/>
  <c r="F32" i="18"/>
  <c r="F32" i="19" s="1"/>
  <c r="Z32" i="18"/>
  <c r="Z32" i="19" s="1"/>
  <c r="B42" i="18"/>
  <c r="B42" i="19" s="1"/>
  <c r="V42" i="18"/>
  <c r="V42" i="19" s="1"/>
  <c r="V46" i="18"/>
  <c r="V46" i="19" s="1"/>
  <c r="B46" i="18"/>
  <c r="B46" i="19" s="1"/>
  <c r="D55" i="18"/>
  <c r="D55" i="19" s="1"/>
  <c r="X55" i="18"/>
  <c r="X55" i="19" s="1"/>
  <c r="B74" i="18"/>
  <c r="B74" i="19" s="1"/>
  <c r="V74" i="18"/>
  <c r="V74" i="19" s="1"/>
  <c r="Z92" i="18"/>
  <c r="Z92" i="19" s="1"/>
  <c r="F92" i="18"/>
  <c r="F92" i="19" s="1"/>
  <c r="V98" i="18"/>
  <c r="V98" i="19" s="1"/>
  <c r="B98" i="18"/>
  <c r="B98" i="19" s="1"/>
  <c r="B102" i="18"/>
  <c r="B102" i="19" s="1"/>
  <c r="V102" i="18"/>
  <c r="V102" i="19" s="1"/>
  <c r="I129" i="5"/>
  <c r="W87" i="18"/>
  <c r="W87" i="19" s="1"/>
  <c r="C87" i="18"/>
  <c r="C87" i="19" s="1"/>
  <c r="AJ10" i="21"/>
  <c r="AJ10" i="20"/>
  <c r="AL15" i="21"/>
  <c r="AL15" i="20"/>
  <c r="AT15" i="22" s="1"/>
  <c r="R15" i="28" s="1"/>
  <c r="T15" i="23" s="1"/>
  <c r="P26" i="20"/>
  <c r="P26" i="21"/>
  <c r="R31" i="20"/>
  <c r="R31" i="21"/>
  <c r="P42" i="21"/>
  <c r="P42" i="20"/>
  <c r="AL47" i="21"/>
  <c r="AL47" i="20"/>
  <c r="AT47" i="22" s="1"/>
  <c r="R47" i="28" s="1"/>
  <c r="T47" i="23" s="1"/>
  <c r="AJ58" i="21"/>
  <c r="AJ58" i="20"/>
  <c r="AR58" i="22" s="1"/>
  <c r="P58" i="28" s="1"/>
  <c r="R58" i="23" s="1"/>
  <c r="R63" i="20"/>
  <c r="R63" i="21"/>
  <c r="AJ74" i="21"/>
  <c r="AJ74" i="20"/>
  <c r="AL79" i="20"/>
  <c r="AL79" i="21"/>
  <c r="P90" i="20"/>
  <c r="P90" i="21"/>
  <c r="R95" i="21"/>
  <c r="R95" i="20"/>
  <c r="P106" i="20"/>
  <c r="P106" i="21"/>
  <c r="AL111" i="21"/>
  <c r="AL111" i="20"/>
  <c r="AT111" i="22" s="1"/>
  <c r="R111" i="28" s="1"/>
  <c r="T111" i="23" s="1"/>
  <c r="AJ122" i="21"/>
  <c r="AJ122" i="20"/>
  <c r="AR122" i="22" s="1"/>
  <c r="P122" i="28" s="1"/>
  <c r="R122" i="23" s="1"/>
  <c r="AL127" i="21"/>
  <c r="AL127" i="20"/>
  <c r="J10" i="20"/>
  <c r="J10" i="22" s="1"/>
  <c r="J10" i="21"/>
  <c r="AF15" i="20"/>
  <c r="AF15" i="21"/>
  <c r="AD26" i="20"/>
  <c r="AD26" i="21"/>
  <c r="AF31" i="20"/>
  <c r="AN31" i="22" s="1"/>
  <c r="L31" i="28" s="1"/>
  <c r="N31" i="23" s="1"/>
  <c r="AF31" i="21"/>
  <c r="J42" i="21"/>
  <c r="J42" i="20"/>
  <c r="L47" i="21"/>
  <c r="L47" i="20"/>
  <c r="L47" i="22" s="1"/>
  <c r="AD58" i="21"/>
  <c r="AD58" i="20"/>
  <c r="AL58" i="22" s="1"/>
  <c r="J58" i="28" s="1"/>
  <c r="L58" i="23" s="1"/>
  <c r="L63" i="21"/>
  <c r="L63" i="20"/>
  <c r="J74" i="21"/>
  <c r="J74" i="20"/>
  <c r="AF79" i="21"/>
  <c r="AF79" i="20"/>
  <c r="AN79" i="22" s="1"/>
  <c r="L79" i="28" s="1"/>
  <c r="N79" i="23" s="1"/>
  <c r="AD90" i="21"/>
  <c r="AD90" i="20"/>
  <c r="AL90" i="22" s="1"/>
  <c r="J90" i="28" s="1"/>
  <c r="L90" i="23" s="1"/>
  <c r="L95" i="20"/>
  <c r="L95" i="22" s="1"/>
  <c r="L95" i="21"/>
  <c r="J106" i="21"/>
  <c r="J106" i="20"/>
  <c r="AF111" i="21"/>
  <c r="AF111" i="20"/>
  <c r="AN111" i="22" s="1"/>
  <c r="L111" i="28" s="1"/>
  <c r="N111" i="23" s="1"/>
  <c r="J122" i="21"/>
  <c r="J122" i="20"/>
  <c r="J122" i="22" s="1"/>
  <c r="L127" i="20"/>
  <c r="L127" i="22" s="1"/>
  <c r="L127" i="21"/>
  <c r="W54" i="18"/>
  <c r="W54" i="19" s="1"/>
  <c r="C54" i="18"/>
  <c r="C54" i="19" s="1"/>
  <c r="G64" i="18"/>
  <c r="G64" i="19" s="1"/>
  <c r="AA64" i="18"/>
  <c r="AA64" i="19" s="1"/>
  <c r="C70" i="18"/>
  <c r="C70" i="19" s="1"/>
  <c r="W70" i="18"/>
  <c r="W70" i="19" s="1"/>
  <c r="Y75" i="18"/>
  <c r="Y75" i="19" s="1"/>
  <c r="E75" i="18"/>
  <c r="E75" i="19" s="1"/>
  <c r="AA80" i="18"/>
  <c r="AA80" i="19" s="1"/>
  <c r="G80" i="18"/>
  <c r="G80" i="19" s="1"/>
  <c r="C86" i="18"/>
  <c r="C86" i="19" s="1"/>
  <c r="W86" i="18"/>
  <c r="W86" i="19" s="1"/>
  <c r="Y91" i="18"/>
  <c r="Y91" i="19" s="1"/>
  <c r="E91" i="18"/>
  <c r="E91" i="19" s="1"/>
  <c r="G96" i="18"/>
  <c r="G96" i="19" s="1"/>
  <c r="AA96" i="18"/>
  <c r="AA96" i="19" s="1"/>
  <c r="C102" i="18"/>
  <c r="C102" i="19" s="1"/>
  <c r="W102" i="18"/>
  <c r="W102" i="19" s="1"/>
  <c r="E107" i="18"/>
  <c r="E107" i="19" s="1"/>
  <c r="Y107" i="18"/>
  <c r="Y107" i="19" s="1"/>
  <c r="G112" i="18"/>
  <c r="G112" i="19" s="1"/>
  <c r="AA112" i="18"/>
  <c r="AA112" i="19" s="1"/>
  <c r="E123" i="18"/>
  <c r="E123" i="19" s="1"/>
  <c r="Y123" i="18"/>
  <c r="Y123" i="19" s="1"/>
  <c r="AA128" i="18"/>
  <c r="AA128" i="19" s="1"/>
  <c r="G128" i="18"/>
  <c r="G128" i="19" s="1"/>
  <c r="B4" i="18"/>
  <c r="B4" i="19" s="1"/>
  <c r="V4" i="18"/>
  <c r="V4" i="19" s="1"/>
  <c r="W91" i="18"/>
  <c r="W91" i="19" s="1"/>
  <c r="C91" i="18"/>
  <c r="C91" i="19" s="1"/>
  <c r="O9" i="20"/>
  <c r="O9" i="21"/>
  <c r="AK14" i="20"/>
  <c r="AK14" i="21"/>
  <c r="S19" i="20"/>
  <c r="S19" i="21"/>
  <c r="O25" i="21"/>
  <c r="O25" i="20"/>
  <c r="O25" i="22" s="1"/>
  <c r="Q30" i="20"/>
  <c r="Q30" i="21"/>
  <c r="S35" i="21"/>
  <c r="S35" i="20"/>
  <c r="O41" i="21"/>
  <c r="O41" i="20"/>
  <c r="O41" i="22" s="1"/>
  <c r="Q46" i="21"/>
  <c r="Q46" i="20"/>
  <c r="Q46" i="22" s="1"/>
  <c r="AM51" i="20"/>
  <c r="AM51" i="21"/>
  <c r="O57" i="21"/>
  <c r="O57" i="20"/>
  <c r="Q62" i="21"/>
  <c r="Q62" i="20"/>
  <c r="Q62" i="22" s="1"/>
  <c r="S67" i="21"/>
  <c r="S67" i="20"/>
  <c r="S67" i="22" s="1"/>
  <c r="AI73" i="21"/>
  <c r="AI73" i="20"/>
  <c r="AK78" i="21"/>
  <c r="AK78" i="20"/>
  <c r="AM83" i="21"/>
  <c r="AM83" i="20"/>
  <c r="AU83" i="22" s="1"/>
  <c r="S83" i="28" s="1"/>
  <c r="U83" i="23" s="1"/>
  <c r="AI89" i="21"/>
  <c r="AI89" i="20"/>
  <c r="AQ89" i="22" s="1"/>
  <c r="O89" i="28" s="1"/>
  <c r="Q89" i="23" s="1"/>
  <c r="Q94" i="21"/>
  <c r="Q94" i="20"/>
  <c r="AM99" i="21"/>
  <c r="AM99" i="20"/>
  <c r="AI105" i="21"/>
  <c r="AI105" i="20"/>
  <c r="AQ105" i="22" s="1"/>
  <c r="O105" i="28" s="1"/>
  <c r="Q105" i="23" s="1"/>
  <c r="AK110" i="20"/>
  <c r="AK110" i="21"/>
  <c r="S115" i="21"/>
  <c r="S115" i="20"/>
  <c r="AI121" i="20"/>
  <c r="AI121" i="21"/>
  <c r="AK126" i="21"/>
  <c r="AK126" i="20"/>
  <c r="AS126" i="22" s="1"/>
  <c r="Q126" i="28" s="1"/>
  <c r="S126" i="23" s="1"/>
  <c r="S131" i="20"/>
  <c r="S131" i="21"/>
  <c r="I9" i="21"/>
  <c r="I9" i="20"/>
  <c r="AE14" i="21"/>
  <c r="AE14" i="20"/>
  <c r="AG19" i="21"/>
  <c r="AG19" i="20"/>
  <c r="AO19" i="22" s="1"/>
  <c r="M19" i="28" s="1"/>
  <c r="O19" i="23" s="1"/>
  <c r="I25" i="21"/>
  <c r="I25" i="20"/>
  <c r="I25" i="22" s="1"/>
  <c r="AE30" i="20"/>
  <c r="AM30" i="22" s="1"/>
  <c r="K30" i="28" s="1"/>
  <c r="M30" i="23" s="1"/>
  <c r="AE30" i="21"/>
  <c r="AG35" i="21"/>
  <c r="AG35" i="20"/>
  <c r="I41" i="21"/>
  <c r="I41" i="20"/>
  <c r="I41" i="22" s="1"/>
  <c r="AE46" i="20"/>
  <c r="AE46" i="21"/>
  <c r="M51" i="20"/>
  <c r="M51" i="22" s="1"/>
  <c r="M51" i="21"/>
  <c r="I57" i="20"/>
  <c r="I57" i="22" s="1"/>
  <c r="I57" i="21"/>
  <c r="K62" i="21"/>
  <c r="K62" i="20"/>
  <c r="K62" i="22" s="1"/>
  <c r="M67" i="20"/>
  <c r="M67" i="21"/>
  <c r="I73" i="20"/>
  <c r="I73" i="22" s="1"/>
  <c r="I73" i="21"/>
  <c r="K78" i="21"/>
  <c r="K78" i="20"/>
  <c r="M83" i="21"/>
  <c r="M83" i="20"/>
  <c r="M83" i="22" s="1"/>
  <c r="I89" i="20"/>
  <c r="I89" i="21"/>
  <c r="AE94" i="20"/>
  <c r="AM94" i="22" s="1"/>
  <c r="K94" i="28" s="1"/>
  <c r="M94" i="23" s="1"/>
  <c r="AE94" i="21"/>
  <c r="M99" i="21"/>
  <c r="M99" i="20"/>
  <c r="AC105" i="20"/>
  <c r="AC105" i="21"/>
  <c r="K110" i="21"/>
  <c r="K110" i="20"/>
  <c r="K110" i="22" s="1"/>
  <c r="M115" i="20"/>
  <c r="M115" i="22" s="1"/>
  <c r="M115" i="21"/>
  <c r="AC121" i="21"/>
  <c r="AC121" i="20"/>
  <c r="AE126" i="20"/>
  <c r="AE126" i="21"/>
  <c r="M131" i="21"/>
  <c r="M131" i="20"/>
  <c r="M131" i="22" s="1"/>
  <c r="B13" i="18"/>
  <c r="B13" i="19" s="1"/>
  <c r="V13" i="18"/>
  <c r="V13" i="19" s="1"/>
  <c r="V17" i="18"/>
  <c r="V17" i="19" s="1"/>
  <c r="B17" i="18"/>
  <c r="B17" i="19" s="1"/>
  <c r="D22" i="18"/>
  <c r="D22" i="19" s="1"/>
  <c r="X22" i="18"/>
  <c r="X22" i="19" s="1"/>
  <c r="V45" i="18"/>
  <c r="V45" i="19" s="1"/>
  <c r="B45" i="18"/>
  <c r="B45" i="19" s="1"/>
  <c r="F59" i="18"/>
  <c r="F59" i="19" s="1"/>
  <c r="Z59" i="18"/>
  <c r="Z59" i="19" s="1"/>
  <c r="B73" i="18"/>
  <c r="B73" i="19" s="1"/>
  <c r="V73" i="18"/>
  <c r="V73" i="19" s="1"/>
  <c r="V77" i="18"/>
  <c r="V77" i="19" s="1"/>
  <c r="B77" i="18"/>
  <c r="B77" i="19" s="1"/>
  <c r="X82" i="18"/>
  <c r="X82" i="19" s="1"/>
  <c r="D82" i="18"/>
  <c r="D82" i="19" s="1"/>
  <c r="Z91" i="18"/>
  <c r="Z91" i="19" s="1"/>
  <c r="F91" i="18"/>
  <c r="F91" i="19" s="1"/>
  <c r="V105" i="18"/>
  <c r="V105" i="19" s="1"/>
  <c r="B105" i="18"/>
  <c r="B105" i="19" s="1"/>
  <c r="D114" i="18"/>
  <c r="D114" i="19" s="1"/>
  <c r="X114" i="18"/>
  <c r="X114" i="19" s="1"/>
  <c r="Z123" i="18"/>
  <c r="Z123" i="19" s="1"/>
  <c r="F123" i="18"/>
  <c r="F123" i="19" s="1"/>
  <c r="F127" i="18"/>
  <c r="F127" i="19" s="1"/>
  <c r="Z127" i="18"/>
  <c r="Z127" i="19" s="1"/>
  <c r="E28" i="18"/>
  <c r="E28" i="19" s="1"/>
  <c r="Y28" i="18"/>
  <c r="Y28" i="19" s="1"/>
  <c r="E104" i="18"/>
  <c r="E104" i="19" s="1"/>
  <c r="Y104" i="18"/>
  <c r="Y104" i="19" s="1"/>
  <c r="AL6" i="20"/>
  <c r="AL6" i="21"/>
  <c r="P17" i="20"/>
  <c r="P17" i="21"/>
  <c r="AL22" i="20"/>
  <c r="AL22" i="21"/>
  <c r="P33" i="20"/>
  <c r="P33" i="21"/>
  <c r="AL38" i="20"/>
  <c r="AL38" i="21"/>
  <c r="AJ49" i="20"/>
  <c r="AJ49" i="21"/>
  <c r="R54" i="20"/>
  <c r="R54" i="21"/>
  <c r="P65" i="21"/>
  <c r="P65" i="20"/>
  <c r="P65" i="22" s="1"/>
  <c r="AL70" i="21"/>
  <c r="AL70" i="20"/>
  <c r="AT70" i="22" s="1"/>
  <c r="R70" i="28" s="1"/>
  <c r="T70" i="23" s="1"/>
  <c r="P81" i="21"/>
  <c r="P81" i="20"/>
  <c r="AL86" i="20"/>
  <c r="AL86" i="21"/>
  <c r="P97" i="21"/>
  <c r="P97" i="20"/>
  <c r="P97" i="22" s="1"/>
  <c r="AL102" i="21"/>
  <c r="AL102" i="20"/>
  <c r="AT102" i="22" s="1"/>
  <c r="R102" i="28" s="1"/>
  <c r="T102" i="23" s="1"/>
  <c r="AJ113" i="21"/>
  <c r="AJ113" i="20"/>
  <c r="AL118" i="20"/>
  <c r="AL118" i="21"/>
  <c r="AJ129" i="21"/>
  <c r="AJ129" i="20"/>
  <c r="AR129" i="22" s="1"/>
  <c r="P129" i="28" s="1"/>
  <c r="R129" i="23" s="1"/>
  <c r="AF6" i="20"/>
  <c r="AF6" i="21"/>
  <c r="AD17" i="21"/>
  <c r="AD17" i="20"/>
  <c r="AF22" i="20"/>
  <c r="AN22" i="22" s="1"/>
  <c r="L22" i="28" s="1"/>
  <c r="N22" i="23" s="1"/>
  <c r="AF22" i="21"/>
  <c r="AD33" i="21"/>
  <c r="AD33" i="20"/>
  <c r="AL33" i="22" s="1"/>
  <c r="J33" i="28" s="1"/>
  <c r="L33" i="23" s="1"/>
  <c r="L38" i="20"/>
  <c r="L38" i="21"/>
  <c r="J49" i="20"/>
  <c r="J49" i="22" s="1"/>
  <c r="J49" i="21"/>
  <c r="AF54" i="21"/>
  <c r="AF54" i="20"/>
  <c r="AD65" i="20"/>
  <c r="AD65" i="21"/>
  <c r="AF70" i="20"/>
  <c r="AF70" i="21"/>
  <c r="J81" i="21"/>
  <c r="J81" i="20"/>
  <c r="AF86" i="20"/>
  <c r="AN86" i="22" s="1"/>
  <c r="L86" i="28" s="1"/>
  <c r="N86" i="23" s="1"/>
  <c r="AF86" i="21"/>
  <c r="J97" i="20"/>
  <c r="J97" i="21"/>
  <c r="AF102" i="20"/>
  <c r="AF102" i="21"/>
  <c r="AD113" i="21"/>
  <c r="AD113" i="20"/>
  <c r="L118" i="21"/>
  <c r="L118" i="20"/>
  <c r="J129" i="20"/>
  <c r="J129" i="21"/>
  <c r="E6" i="18"/>
  <c r="E6" i="19" s="1"/>
  <c r="Y6" i="18"/>
  <c r="Y6" i="19" s="1"/>
  <c r="W17" i="18"/>
  <c r="W17" i="19" s="1"/>
  <c r="C17" i="18"/>
  <c r="C17" i="19" s="1"/>
  <c r="E22" i="18"/>
  <c r="E22" i="19" s="1"/>
  <c r="Y22" i="18"/>
  <c r="Y22" i="19" s="1"/>
  <c r="G27" i="18"/>
  <c r="G27" i="19" s="1"/>
  <c r="AA27" i="18"/>
  <c r="AA27" i="19" s="1"/>
  <c r="Y38" i="18"/>
  <c r="Y38" i="19" s="1"/>
  <c r="E38" i="18"/>
  <c r="E38" i="19" s="1"/>
  <c r="G43" i="18"/>
  <c r="G43" i="19" s="1"/>
  <c r="AA43" i="18"/>
  <c r="AA43" i="19" s="1"/>
  <c r="C49" i="18"/>
  <c r="C49" i="19" s="1"/>
  <c r="W49" i="18"/>
  <c r="W49" i="19" s="1"/>
  <c r="AA59" i="18"/>
  <c r="AA59" i="19" s="1"/>
  <c r="G59" i="18"/>
  <c r="G59" i="19" s="1"/>
  <c r="C65" i="18"/>
  <c r="C65" i="19" s="1"/>
  <c r="W65" i="18"/>
  <c r="W65" i="19" s="1"/>
  <c r="Y70" i="18"/>
  <c r="Y70" i="19" s="1"/>
  <c r="E70" i="18"/>
  <c r="E70" i="19" s="1"/>
  <c r="E86" i="18"/>
  <c r="E86" i="19" s="1"/>
  <c r="Y86" i="18"/>
  <c r="Y86" i="19" s="1"/>
  <c r="E102" i="18"/>
  <c r="E102" i="19" s="1"/>
  <c r="Y102" i="18"/>
  <c r="Y102" i="19" s="1"/>
  <c r="AA123" i="18"/>
  <c r="AA123" i="19" s="1"/>
  <c r="G123" i="18"/>
  <c r="G123" i="19" s="1"/>
  <c r="AA69" i="18"/>
  <c r="AA69" i="19" s="1"/>
  <c r="G69" i="18"/>
  <c r="G69" i="19" s="1"/>
  <c r="Y112" i="18"/>
  <c r="Y112" i="19" s="1"/>
  <c r="E112" i="18"/>
  <c r="E112" i="19" s="1"/>
  <c r="O8" i="21"/>
  <c r="O8" i="20"/>
  <c r="O8" i="22" s="1"/>
  <c r="AK13" i="20"/>
  <c r="AK13" i="21"/>
  <c r="AM18" i="21"/>
  <c r="AM18" i="20"/>
  <c r="O24" i="21"/>
  <c r="O24" i="20"/>
  <c r="AK29" i="20"/>
  <c r="AK29" i="21"/>
  <c r="AM34" i="20"/>
  <c r="AM34" i="21"/>
  <c r="O40" i="21"/>
  <c r="O40" i="20"/>
  <c r="Q45" i="21"/>
  <c r="Q45" i="20"/>
  <c r="AM50" i="20"/>
  <c r="AM50" i="21"/>
  <c r="AI56" i="20"/>
  <c r="AI56" i="21"/>
  <c r="Q61" i="21"/>
  <c r="Q61" i="20"/>
  <c r="S66" i="20"/>
  <c r="S66" i="21"/>
  <c r="O72" i="20"/>
  <c r="O72" i="21"/>
  <c r="Q77" i="21"/>
  <c r="Q77" i="20"/>
  <c r="Q77" i="22" s="1"/>
  <c r="AM82" i="20"/>
  <c r="AM82" i="21"/>
  <c r="AI88" i="21"/>
  <c r="AI88" i="20"/>
  <c r="AK93" i="20"/>
  <c r="AK93" i="21"/>
  <c r="S98" i="20"/>
  <c r="S98" i="21"/>
  <c r="AI104" i="21"/>
  <c r="AI104" i="20"/>
  <c r="AK109" i="21"/>
  <c r="AK109" i="20"/>
  <c r="AM114" i="20"/>
  <c r="AM114" i="21"/>
  <c r="AI120" i="20"/>
  <c r="AI120" i="21"/>
  <c r="AK125" i="20"/>
  <c r="AK125" i="21"/>
  <c r="AM130" i="21"/>
  <c r="AM130" i="20"/>
  <c r="AC8" i="20"/>
  <c r="AC8" i="21"/>
  <c r="K13" i="21"/>
  <c r="K13" i="20"/>
  <c r="K13" i="22" s="1"/>
  <c r="M18" i="21"/>
  <c r="M18" i="20"/>
  <c r="AC24" i="21"/>
  <c r="AC24" i="20"/>
  <c r="K29" i="21"/>
  <c r="K29" i="20"/>
  <c r="K29" i="22" s="1"/>
  <c r="M34" i="20"/>
  <c r="M34" i="21"/>
  <c r="I40" i="20"/>
  <c r="I40" i="22" s="1"/>
  <c r="I40" i="21"/>
  <c r="K45" i="21"/>
  <c r="K45" i="20"/>
  <c r="AG50" i="20"/>
  <c r="AG50" i="21"/>
  <c r="AC56" i="21"/>
  <c r="AC56" i="20"/>
  <c r="AK56" i="22" s="1"/>
  <c r="I56" i="28" s="1"/>
  <c r="K56" i="23" s="1"/>
  <c r="K61" i="20"/>
  <c r="K61" i="22" s="1"/>
  <c r="K61" i="21"/>
  <c r="M66" i="21"/>
  <c r="M66" i="20"/>
  <c r="AC72" i="21"/>
  <c r="AC72" i="20"/>
  <c r="AK72" i="22" s="1"/>
  <c r="I72" i="28" s="1"/>
  <c r="K72" i="23" s="1"/>
  <c r="AE77" i="20"/>
  <c r="AE77" i="21"/>
  <c r="AG82" i="21"/>
  <c r="AG82" i="20"/>
  <c r="AC88" i="21"/>
  <c r="AC88" i="20"/>
  <c r="AE93" i="20"/>
  <c r="AE93" i="21"/>
  <c r="AG98" i="20"/>
  <c r="AG98" i="21"/>
  <c r="AC104" i="21"/>
  <c r="AC104" i="20"/>
  <c r="AE109" i="21"/>
  <c r="AE109" i="20"/>
  <c r="M114" i="20"/>
  <c r="M114" i="21"/>
  <c r="AC120" i="20"/>
  <c r="AC120" i="21"/>
  <c r="AE125" i="20"/>
  <c r="AM125" i="22" s="1"/>
  <c r="K125" i="28" s="1"/>
  <c r="M125" i="23" s="1"/>
  <c r="AE125" i="21"/>
  <c r="AG130" i="20"/>
  <c r="AO130" i="22" s="1"/>
  <c r="M130" i="28" s="1"/>
  <c r="O130" i="23" s="1"/>
  <c r="AG130" i="21"/>
  <c r="V12" i="18"/>
  <c r="V12" i="19" s="1"/>
  <c r="B12" i="18"/>
  <c r="B12" i="19" s="1"/>
  <c r="I15" i="5"/>
  <c r="D21" i="18"/>
  <c r="D21" i="19" s="1"/>
  <c r="X21" i="18"/>
  <c r="X21" i="19" s="1"/>
  <c r="D25" i="18"/>
  <c r="D25" i="19" s="1"/>
  <c r="X25" i="18"/>
  <c r="X25" i="19" s="1"/>
  <c r="F30" i="18"/>
  <c r="F30" i="19" s="1"/>
  <c r="Z30" i="18"/>
  <c r="Z30" i="19" s="1"/>
  <c r="I43" i="5"/>
  <c r="B48" i="18"/>
  <c r="B48" i="19" s="1"/>
  <c r="V48" i="18"/>
  <c r="V48" i="19" s="1"/>
  <c r="X57" i="18"/>
  <c r="X57" i="19" s="1"/>
  <c r="D57" i="18"/>
  <c r="D57" i="19" s="1"/>
  <c r="V76" i="18"/>
  <c r="V76" i="19" s="1"/>
  <c r="B76" i="18"/>
  <c r="B76" i="19" s="1"/>
  <c r="B80" i="18"/>
  <c r="B80" i="19" s="1"/>
  <c r="V80" i="18"/>
  <c r="V80" i="19" s="1"/>
  <c r="X85" i="18"/>
  <c r="X85" i="19" s="1"/>
  <c r="D85" i="18"/>
  <c r="D85" i="19" s="1"/>
  <c r="F94" i="18"/>
  <c r="F94" i="19" s="1"/>
  <c r="Z94" i="18"/>
  <c r="Z94" i="19" s="1"/>
  <c r="V108" i="18"/>
  <c r="V108" i="19" s="1"/>
  <c r="B108" i="18"/>
  <c r="B108" i="19" s="1"/>
  <c r="D113" i="18"/>
  <c r="D113" i="19" s="1"/>
  <c r="X113" i="18"/>
  <c r="X113" i="19" s="1"/>
  <c r="Y88" i="18"/>
  <c r="Y88" i="19" s="1"/>
  <c r="E88" i="18"/>
  <c r="E88" i="19" s="1"/>
  <c r="G129" i="18"/>
  <c r="G129" i="19" s="1"/>
  <c r="AA129" i="18"/>
  <c r="AA129" i="19" s="1"/>
  <c r="AL9" i="21"/>
  <c r="AL9" i="20"/>
  <c r="AJ20" i="21"/>
  <c r="AJ20" i="20"/>
  <c r="AR20" i="22" s="1"/>
  <c r="P20" i="28" s="1"/>
  <c r="R20" i="23" s="1"/>
  <c r="AL25" i="20"/>
  <c r="AL25" i="21"/>
  <c r="P36" i="21"/>
  <c r="P36" i="20"/>
  <c r="AL41" i="20"/>
  <c r="AL41" i="21"/>
  <c r="P52" i="20"/>
  <c r="P52" i="21"/>
  <c r="R57" i="20"/>
  <c r="R57" i="21"/>
  <c r="AJ68" i="21"/>
  <c r="AJ68" i="20"/>
  <c r="AL73" i="20"/>
  <c r="AL73" i="21"/>
  <c r="AJ84" i="21"/>
  <c r="AJ84" i="20"/>
  <c r="AR84" i="22" s="1"/>
  <c r="P84" i="28" s="1"/>
  <c r="R84" i="23" s="1"/>
  <c r="AL89" i="20"/>
  <c r="AL89" i="21"/>
  <c r="AJ100" i="21"/>
  <c r="AJ100" i="20"/>
  <c r="R105" i="21"/>
  <c r="R105" i="20"/>
  <c r="AJ116" i="21"/>
  <c r="AJ116" i="20"/>
  <c r="AR116" i="22" s="1"/>
  <c r="P116" i="28" s="1"/>
  <c r="R116" i="23" s="1"/>
  <c r="R121" i="21"/>
  <c r="R121" i="20"/>
  <c r="R121" i="22" s="1"/>
  <c r="Q4" i="21"/>
  <c r="Q4" i="20"/>
  <c r="AF9" i="21"/>
  <c r="AF9" i="20"/>
  <c r="J20" i="20"/>
  <c r="J20" i="21"/>
  <c r="AF25" i="20"/>
  <c r="AF25" i="21"/>
  <c r="AD36" i="21"/>
  <c r="AD36" i="20"/>
  <c r="AF41" i="20"/>
  <c r="AN41" i="22" s="1"/>
  <c r="L41" i="28" s="1"/>
  <c r="N41" i="23" s="1"/>
  <c r="AF41" i="21"/>
  <c r="J52" i="21"/>
  <c r="J52" i="20"/>
  <c r="J52" i="22" s="1"/>
  <c r="L57" i="21"/>
  <c r="L57" i="20"/>
  <c r="L57" i="22" s="1"/>
  <c r="J68" i="20"/>
  <c r="J68" i="22" s="1"/>
  <c r="J68" i="21"/>
  <c r="AF73" i="20"/>
  <c r="AN73" i="22" s="1"/>
  <c r="L73" i="28" s="1"/>
  <c r="N73" i="23" s="1"/>
  <c r="AF73" i="21"/>
  <c r="J84" i="21"/>
  <c r="J84" i="20"/>
  <c r="J84" i="22" s="1"/>
  <c r="L89" i="21"/>
  <c r="L89" i="20"/>
  <c r="L89" i="22" s="1"/>
  <c r="AD100" i="20"/>
  <c r="AL100" i="22" s="1"/>
  <c r="J100" i="28" s="1"/>
  <c r="L100" i="23" s="1"/>
  <c r="AD100" i="21"/>
  <c r="L105" i="21"/>
  <c r="L105" i="20"/>
  <c r="AD116" i="21"/>
  <c r="AD116" i="20"/>
  <c r="AL116" i="22" s="1"/>
  <c r="J116" i="28" s="1"/>
  <c r="L116" i="23" s="1"/>
  <c r="AF121" i="20"/>
  <c r="AF121" i="21"/>
  <c r="AE4" i="21"/>
  <c r="AE4" i="20"/>
  <c r="W20" i="18"/>
  <c r="W20" i="19" s="1"/>
  <c r="C20" i="18"/>
  <c r="C20" i="19" s="1"/>
  <c r="G30" i="18"/>
  <c r="G30" i="19" s="1"/>
  <c r="AA30" i="18"/>
  <c r="AA30" i="19" s="1"/>
  <c r="W36" i="18"/>
  <c r="W36" i="19" s="1"/>
  <c r="C36" i="18"/>
  <c r="C36" i="19" s="1"/>
  <c r="E41" i="18"/>
  <c r="E41" i="19" s="1"/>
  <c r="Y41" i="18"/>
  <c r="Y41" i="19" s="1"/>
  <c r="C84" i="18"/>
  <c r="C84" i="19" s="1"/>
  <c r="W84" i="18"/>
  <c r="W84" i="19" s="1"/>
  <c r="W116" i="18"/>
  <c r="W116" i="19" s="1"/>
  <c r="C116" i="18"/>
  <c r="C116" i="19" s="1"/>
  <c r="AA126" i="18"/>
  <c r="AA126" i="19" s="1"/>
  <c r="G126" i="18"/>
  <c r="G126" i="19" s="1"/>
  <c r="G89" i="18"/>
  <c r="G89" i="19" s="1"/>
  <c r="AA89" i="18"/>
  <c r="AA89" i="19" s="1"/>
  <c r="F4" i="18"/>
  <c r="F4" i="19" s="1"/>
  <c r="Z4" i="18"/>
  <c r="Z4" i="19" s="1"/>
  <c r="AM9" i="21"/>
  <c r="AM9" i="20"/>
  <c r="AU9" i="22" s="1"/>
  <c r="S9" i="28" s="1"/>
  <c r="U9" i="23" s="1"/>
  <c r="O15" i="20"/>
  <c r="O15" i="21"/>
  <c r="AK20" i="21"/>
  <c r="AK20" i="20"/>
  <c r="S25" i="21"/>
  <c r="S25" i="20"/>
  <c r="AI31" i="21"/>
  <c r="AI31" i="20"/>
  <c r="AQ31" i="22" s="1"/>
  <c r="O31" i="28" s="1"/>
  <c r="Q31" i="23" s="1"/>
  <c r="Q36" i="20"/>
  <c r="Q36" i="21"/>
  <c r="AM41" i="21"/>
  <c r="AM41" i="20"/>
  <c r="AI47" i="20"/>
  <c r="AI47" i="21"/>
  <c r="Q52" i="20"/>
  <c r="Q52" i="21"/>
  <c r="AM57" i="20"/>
  <c r="AM57" i="21"/>
  <c r="O63" i="21"/>
  <c r="O63" i="20"/>
  <c r="Q68" i="20"/>
  <c r="Q68" i="21"/>
  <c r="S73" i="20"/>
  <c r="S73" i="21"/>
  <c r="O79" i="20"/>
  <c r="O79" i="21"/>
  <c r="Q84" i="21"/>
  <c r="Q84" i="20"/>
  <c r="AM89" i="20"/>
  <c r="AM89" i="21"/>
  <c r="O95" i="20"/>
  <c r="O95" i="21"/>
  <c r="Q100" i="20"/>
  <c r="Q100" i="21"/>
  <c r="AM105" i="21"/>
  <c r="AM105" i="20"/>
  <c r="AI111" i="21"/>
  <c r="AI111" i="20"/>
  <c r="AK116" i="21"/>
  <c r="AK116" i="20"/>
  <c r="AS116" i="22" s="1"/>
  <c r="Q116" i="28" s="1"/>
  <c r="S116" i="23" s="1"/>
  <c r="S121" i="20"/>
  <c r="S121" i="21"/>
  <c r="O127" i="21"/>
  <c r="O127" i="20"/>
  <c r="R4" i="21"/>
  <c r="R4" i="20"/>
  <c r="M9" i="21"/>
  <c r="M9" i="20"/>
  <c r="M9" i="22" s="1"/>
  <c r="AC15" i="20"/>
  <c r="AC15" i="21"/>
  <c r="AE20" i="21"/>
  <c r="AE20" i="20"/>
  <c r="AG25" i="21"/>
  <c r="AG25" i="20"/>
  <c r="I31" i="21"/>
  <c r="I31" i="20"/>
  <c r="I31" i="22" s="1"/>
  <c r="K36" i="21"/>
  <c r="K36" i="20"/>
  <c r="K36" i="22" s="1"/>
  <c r="AG41" i="20"/>
  <c r="AO41" i="22" s="1"/>
  <c r="M41" i="28" s="1"/>
  <c r="O41" i="23" s="1"/>
  <c r="AG41" i="21"/>
  <c r="AC47" i="20"/>
  <c r="AK47" i="22" s="1"/>
  <c r="I47" i="28" s="1"/>
  <c r="K47" i="23" s="1"/>
  <c r="AC47" i="21"/>
  <c r="AE52" i="20"/>
  <c r="AE52" i="21"/>
  <c r="AG57" i="20"/>
  <c r="AG57" i="21"/>
  <c r="AC63" i="21"/>
  <c r="AC63" i="20"/>
  <c r="K68" i="20"/>
  <c r="K68" i="22" s="1"/>
  <c r="K68" i="21"/>
  <c r="M73" i="20"/>
  <c r="M73" i="21"/>
  <c r="I79" i="20"/>
  <c r="I79" i="21"/>
  <c r="AE84" i="20"/>
  <c r="AM84" i="22" s="1"/>
  <c r="K84" i="28" s="1"/>
  <c r="M84" i="23" s="1"/>
  <c r="AE84" i="21"/>
  <c r="AG89" i="20"/>
  <c r="AO89" i="22" s="1"/>
  <c r="M89" i="28" s="1"/>
  <c r="O89" i="23" s="1"/>
  <c r="AG89" i="21"/>
  <c r="I95" i="20"/>
  <c r="I95" i="21"/>
  <c r="AE100" i="21"/>
  <c r="AE100" i="20"/>
  <c r="AM100" i="22" s="1"/>
  <c r="K100" i="28" s="1"/>
  <c r="M100" i="23" s="1"/>
  <c r="M105" i="21"/>
  <c r="M105" i="20"/>
  <c r="AC111" i="20"/>
  <c r="AK111" i="22" s="1"/>
  <c r="I111" i="28" s="1"/>
  <c r="K111" i="23" s="1"/>
  <c r="AC111" i="21"/>
  <c r="K116" i="21"/>
  <c r="K116" i="20"/>
  <c r="K116" i="22" s="1"/>
  <c r="M121" i="20"/>
  <c r="M121" i="21"/>
  <c r="I127" i="21"/>
  <c r="I127" i="20"/>
  <c r="L4" i="21"/>
  <c r="L4" i="20"/>
  <c r="D8" i="18"/>
  <c r="D8" i="19" s="1"/>
  <c r="X8" i="18"/>
  <c r="X8" i="19" s="1"/>
  <c r="Z13" i="18"/>
  <c r="Z13" i="19" s="1"/>
  <c r="F13" i="18"/>
  <c r="F13" i="19" s="1"/>
  <c r="Z17" i="18"/>
  <c r="Z17" i="19" s="1"/>
  <c r="F17" i="18"/>
  <c r="F17" i="19" s="1"/>
  <c r="V27" i="18"/>
  <c r="V27" i="19" s="1"/>
  <c r="B27" i="18"/>
  <c r="B27" i="19" s="1"/>
  <c r="B31" i="18"/>
  <c r="B31" i="19" s="1"/>
  <c r="V31" i="18"/>
  <c r="V31" i="19" s="1"/>
  <c r="X36" i="18"/>
  <c r="X36" i="19" s="1"/>
  <c r="D36" i="18"/>
  <c r="D36" i="19" s="1"/>
  <c r="F49" i="18"/>
  <c r="F49" i="19" s="1"/>
  <c r="Z49" i="18"/>
  <c r="Z49" i="19" s="1"/>
  <c r="B55" i="18"/>
  <c r="B55" i="19" s="1"/>
  <c r="V55" i="18"/>
  <c r="V55" i="19" s="1"/>
  <c r="V59" i="18"/>
  <c r="V59" i="19" s="1"/>
  <c r="B59" i="18"/>
  <c r="B59" i="19" s="1"/>
  <c r="D68" i="18"/>
  <c r="D68" i="19" s="1"/>
  <c r="X68" i="18"/>
  <c r="X68" i="19" s="1"/>
  <c r="Z73" i="18"/>
  <c r="Z73" i="19" s="1"/>
  <c r="F73" i="18"/>
  <c r="F73" i="19" s="1"/>
  <c r="Z77" i="18"/>
  <c r="Z77" i="19" s="1"/>
  <c r="F77" i="18"/>
  <c r="F77" i="19" s="1"/>
  <c r="I82" i="5"/>
  <c r="I86" i="5"/>
  <c r="I114" i="5"/>
  <c r="I118" i="5"/>
  <c r="D124" i="18"/>
  <c r="D124" i="19" s="1"/>
  <c r="X124" i="18"/>
  <c r="X124" i="19" s="1"/>
  <c r="G25" i="18"/>
  <c r="G25" i="19" s="1"/>
  <c r="AA25" i="18"/>
  <c r="AA25" i="19" s="1"/>
  <c r="W103" i="18"/>
  <c r="W103" i="19" s="1"/>
  <c r="C103" i="18"/>
  <c r="C103" i="19" s="1"/>
  <c r="AJ7" i="21"/>
  <c r="AJ7" i="20"/>
  <c r="AR7" i="22" s="1"/>
  <c r="P7" i="28" s="1"/>
  <c r="R7" i="23" s="1"/>
  <c r="AL12" i="21"/>
  <c r="AL12" i="20"/>
  <c r="AJ23" i="20"/>
  <c r="AJ23" i="21"/>
  <c r="R28" i="21"/>
  <c r="R28" i="20"/>
  <c r="R28" i="22" s="1"/>
  <c r="N34" i="21"/>
  <c r="N34" i="20"/>
  <c r="N34" i="22" s="1"/>
  <c r="AJ39" i="20"/>
  <c r="AJ39" i="21"/>
  <c r="AL44" i="21"/>
  <c r="AL44" i="20"/>
  <c r="AJ55" i="21"/>
  <c r="AJ55" i="20"/>
  <c r="AR55" i="22" s="1"/>
  <c r="P55" i="28" s="1"/>
  <c r="R55" i="23" s="1"/>
  <c r="AL60" i="21"/>
  <c r="AL60" i="20"/>
  <c r="AT60" i="22" s="1"/>
  <c r="R60" i="28" s="1"/>
  <c r="T60" i="23" s="1"/>
  <c r="AJ71" i="21"/>
  <c r="AJ71" i="20"/>
  <c r="R76" i="20"/>
  <c r="R76" i="21"/>
  <c r="AJ87" i="21"/>
  <c r="AJ87" i="20"/>
  <c r="AR87" i="22" s="1"/>
  <c r="P87" i="28" s="1"/>
  <c r="R87" i="23" s="1"/>
  <c r="AL92" i="20"/>
  <c r="AL92" i="21"/>
  <c r="P103" i="21"/>
  <c r="P103" i="20"/>
  <c r="R108" i="21"/>
  <c r="R108" i="20"/>
  <c r="P119" i="20"/>
  <c r="P119" i="21"/>
  <c r="AL124" i="21"/>
  <c r="AL124" i="20"/>
  <c r="AT124" i="22" s="1"/>
  <c r="R124" i="28" s="1"/>
  <c r="T124" i="23" s="1"/>
  <c r="AD7" i="20"/>
  <c r="AL7" i="22" s="1"/>
  <c r="J7" i="28" s="1"/>
  <c r="L7" i="23" s="1"/>
  <c r="AD7" i="21"/>
  <c r="L12" i="20"/>
  <c r="L12" i="22" s="1"/>
  <c r="L12" i="21"/>
  <c r="AD23" i="20"/>
  <c r="AD23" i="21"/>
  <c r="AF28" i="21"/>
  <c r="AF28" i="20"/>
  <c r="AN28" i="22" s="1"/>
  <c r="L28" i="28" s="1"/>
  <c r="N28" i="23" s="1"/>
  <c r="J39" i="21"/>
  <c r="J39" i="20"/>
  <c r="L44" i="21"/>
  <c r="L44" i="20"/>
  <c r="AD55" i="21"/>
  <c r="AD55" i="20"/>
  <c r="AL55" i="22" s="1"/>
  <c r="J55" i="28" s="1"/>
  <c r="L55" i="23" s="1"/>
  <c r="AF60" i="20"/>
  <c r="AF60" i="21"/>
  <c r="AD71" i="21"/>
  <c r="AD71" i="20"/>
  <c r="AF76" i="21"/>
  <c r="AF76" i="20"/>
  <c r="AD87" i="20"/>
  <c r="AD87" i="21"/>
  <c r="L92" i="21"/>
  <c r="L92" i="20"/>
  <c r="L92" i="22" s="1"/>
  <c r="AD103" i="21"/>
  <c r="AD103" i="20"/>
  <c r="AF108" i="21"/>
  <c r="AF108" i="20"/>
  <c r="J119" i="20"/>
  <c r="J119" i="21"/>
  <c r="AF124" i="21"/>
  <c r="AF124" i="20"/>
  <c r="AN124" i="22" s="1"/>
  <c r="L124" i="28" s="1"/>
  <c r="N124" i="23" s="1"/>
  <c r="C7" i="18"/>
  <c r="C7" i="19" s="1"/>
  <c r="W7" i="18"/>
  <c r="W7" i="19" s="1"/>
  <c r="G17" i="18"/>
  <c r="G17" i="19" s="1"/>
  <c r="AA17" i="18"/>
  <c r="AA17" i="19" s="1"/>
  <c r="W23" i="18"/>
  <c r="W23" i="19" s="1"/>
  <c r="C23" i="18"/>
  <c r="C23" i="19" s="1"/>
  <c r="G37" i="18"/>
  <c r="G37" i="19" s="1"/>
  <c r="AA37" i="18"/>
  <c r="AA37" i="19" s="1"/>
  <c r="E48" i="18"/>
  <c r="E48" i="19" s="1"/>
  <c r="Y48" i="18"/>
  <c r="Y48" i="19" s="1"/>
  <c r="AA53" i="18"/>
  <c r="AA53" i="19" s="1"/>
  <c r="G53" i="18"/>
  <c r="G53" i="19" s="1"/>
  <c r="AI98" i="20"/>
  <c r="AI98" i="21"/>
  <c r="O10" i="20"/>
  <c r="O10" i="21"/>
  <c r="AM36" i="20"/>
  <c r="AM36" i="21"/>
  <c r="AM116" i="21"/>
  <c r="AM116" i="20"/>
  <c r="O6" i="21"/>
  <c r="O6" i="20"/>
  <c r="O6" i="22" s="1"/>
  <c r="AK11" i="21"/>
  <c r="AK11" i="20"/>
  <c r="AS11" i="22" s="1"/>
  <c r="Q11" i="28" s="1"/>
  <c r="S11" i="23" s="1"/>
  <c r="AM16" i="21"/>
  <c r="AM16" i="20"/>
  <c r="AI22" i="21"/>
  <c r="AI22" i="20"/>
  <c r="AK27" i="21"/>
  <c r="AK27" i="20"/>
  <c r="AS27" i="22" s="1"/>
  <c r="Q27" i="28" s="1"/>
  <c r="S27" i="23" s="1"/>
  <c r="AM32" i="20"/>
  <c r="AM32" i="21"/>
  <c r="O38" i="21"/>
  <c r="O38" i="20"/>
  <c r="AK43" i="21"/>
  <c r="AK43" i="20"/>
  <c r="AM48" i="21"/>
  <c r="AM48" i="20"/>
  <c r="AU48" i="22" s="1"/>
  <c r="S48" i="28" s="1"/>
  <c r="U48" i="23" s="1"/>
  <c r="AI54" i="20"/>
  <c r="AI54" i="21"/>
  <c r="AK59" i="21"/>
  <c r="AK59" i="20"/>
  <c r="AM64" i="21"/>
  <c r="AM64" i="20"/>
  <c r="AI70" i="20"/>
  <c r="AI70" i="21"/>
  <c r="AK75" i="21"/>
  <c r="AK75" i="20"/>
  <c r="AS75" i="22" s="1"/>
  <c r="Q75" i="28" s="1"/>
  <c r="S75" i="23" s="1"/>
  <c r="AM80" i="21"/>
  <c r="AM80" i="20"/>
  <c r="AI86" i="21"/>
  <c r="AI86" i="20"/>
  <c r="AK91" i="21"/>
  <c r="AK91" i="20"/>
  <c r="AS91" i="22" s="1"/>
  <c r="Q91" i="28" s="1"/>
  <c r="S91" i="23" s="1"/>
  <c r="AM96" i="21"/>
  <c r="AM96" i="20"/>
  <c r="AU96" i="22" s="1"/>
  <c r="S96" i="28" s="1"/>
  <c r="U96" i="23" s="1"/>
  <c r="AI102" i="21"/>
  <c r="AI102" i="20"/>
  <c r="Q107" i="21"/>
  <c r="Q107" i="20"/>
  <c r="S112" i="21"/>
  <c r="S112" i="20"/>
  <c r="S112" i="22" s="1"/>
  <c r="O118" i="20"/>
  <c r="O118" i="21"/>
  <c r="AK123" i="21"/>
  <c r="AK123" i="20"/>
  <c r="S128" i="21"/>
  <c r="S128" i="20"/>
  <c r="AC6" i="21"/>
  <c r="AC6" i="20"/>
  <c r="AK6" i="22" s="1"/>
  <c r="I6" i="28" s="1"/>
  <c r="K6" i="23" s="1"/>
  <c r="AE11" i="21"/>
  <c r="AE11" i="20"/>
  <c r="AM11" i="22" s="1"/>
  <c r="K11" i="28" s="1"/>
  <c r="M11" i="23" s="1"/>
  <c r="AG16" i="21"/>
  <c r="AG16" i="20"/>
  <c r="I22" i="21"/>
  <c r="I22" i="20"/>
  <c r="K27" i="21"/>
  <c r="K27" i="20"/>
  <c r="K27" i="22" s="1"/>
  <c r="M32" i="21"/>
  <c r="M32" i="20"/>
  <c r="M32" i="22" s="1"/>
  <c r="AC38" i="20"/>
  <c r="AK38" i="22" s="1"/>
  <c r="I38" i="28" s="1"/>
  <c r="K38" i="23" s="1"/>
  <c r="AC38" i="21"/>
  <c r="K43" i="21"/>
  <c r="K43" i="20"/>
  <c r="AG48" i="21"/>
  <c r="AG48" i="20"/>
  <c r="AO48" i="22" s="1"/>
  <c r="M48" i="28" s="1"/>
  <c r="O48" i="23" s="1"/>
  <c r="AC54" i="20"/>
  <c r="AC54" i="21"/>
  <c r="K59" i="21"/>
  <c r="K59" i="20"/>
  <c r="M64" i="21"/>
  <c r="M64" i="20"/>
  <c r="AC70" i="21"/>
  <c r="AC70" i="20"/>
  <c r="AK70" i="22" s="1"/>
  <c r="I70" i="28" s="1"/>
  <c r="K70" i="23" s="1"/>
  <c r="K75" i="21"/>
  <c r="K75" i="20"/>
  <c r="K75" i="22" s="1"/>
  <c r="M80" i="20"/>
  <c r="M80" i="22" s="1"/>
  <c r="M80" i="21"/>
  <c r="AC86" i="20"/>
  <c r="AK86" i="22" s="1"/>
  <c r="I86" i="28" s="1"/>
  <c r="K86" i="23" s="1"/>
  <c r="AC86" i="21"/>
  <c r="AE91" i="20"/>
  <c r="AE91" i="21"/>
  <c r="M96" i="20"/>
  <c r="M96" i="21"/>
  <c r="AC102" i="20"/>
  <c r="AK102" i="22" s="1"/>
  <c r="I102" i="28" s="1"/>
  <c r="K102" i="23" s="1"/>
  <c r="AC102" i="21"/>
  <c r="AE107" i="20"/>
  <c r="AM107" i="22" s="1"/>
  <c r="K107" i="28" s="1"/>
  <c r="M107" i="23" s="1"/>
  <c r="AE107" i="21"/>
  <c r="AG112" i="21"/>
  <c r="AG112" i="20"/>
  <c r="AO112" i="22" s="1"/>
  <c r="M112" i="28" s="1"/>
  <c r="O112" i="23" s="1"/>
  <c r="AC118" i="21"/>
  <c r="AC118" i="20"/>
  <c r="AK118" i="22" s="1"/>
  <c r="I118" i="28" s="1"/>
  <c r="K118" i="23" s="1"/>
  <c r="AE123" i="21"/>
  <c r="AE123" i="20"/>
  <c r="AG128" i="20"/>
  <c r="AO128" i="22" s="1"/>
  <c r="M128" i="28" s="1"/>
  <c r="O128" i="23" s="1"/>
  <c r="AG128" i="21"/>
  <c r="B10" i="18"/>
  <c r="B10" i="19" s="1"/>
  <c r="V10" i="18"/>
  <c r="V10" i="19" s="1"/>
  <c r="F28" i="18"/>
  <c r="F28" i="19" s="1"/>
  <c r="Z28" i="18"/>
  <c r="Z28" i="19" s="1"/>
  <c r="B38" i="18"/>
  <c r="B38" i="19" s="1"/>
  <c r="V38" i="18"/>
  <c r="V38" i="19" s="1"/>
  <c r="D47" i="18"/>
  <c r="D47" i="19" s="1"/>
  <c r="X47" i="18"/>
  <c r="X47" i="19" s="1"/>
  <c r="D51" i="18"/>
  <c r="D51" i="19" s="1"/>
  <c r="X51" i="18"/>
  <c r="X51" i="19" s="1"/>
  <c r="F60" i="18"/>
  <c r="F60" i="19" s="1"/>
  <c r="Z60" i="18"/>
  <c r="Z60" i="19" s="1"/>
  <c r="X79" i="18"/>
  <c r="X79" i="19" s="1"/>
  <c r="D79" i="18"/>
  <c r="D79" i="19" s="1"/>
  <c r="X83" i="18"/>
  <c r="X83" i="19" s="1"/>
  <c r="D83" i="18"/>
  <c r="D83" i="19" s="1"/>
  <c r="Z88" i="18"/>
  <c r="Z88" i="19" s="1"/>
  <c r="F88" i="18"/>
  <c r="F88" i="19" s="1"/>
  <c r="I97" i="5"/>
  <c r="D103" i="18"/>
  <c r="D103" i="19" s="1"/>
  <c r="X103" i="18"/>
  <c r="X103" i="19" s="1"/>
  <c r="D107" i="18"/>
  <c r="D107" i="19" s="1"/>
  <c r="X107" i="18"/>
  <c r="X107" i="19" s="1"/>
  <c r="F112" i="18"/>
  <c r="F112" i="19" s="1"/>
  <c r="Z112" i="18"/>
  <c r="Z112" i="19" s="1"/>
  <c r="Z116" i="18"/>
  <c r="Z116" i="19" s="1"/>
  <c r="F116" i="18"/>
  <c r="F116" i="19" s="1"/>
  <c r="B126" i="18"/>
  <c r="B126" i="19" s="1"/>
  <c r="V126" i="18"/>
  <c r="V126" i="19" s="1"/>
  <c r="B130" i="18"/>
  <c r="B130" i="19" s="1"/>
  <c r="V130" i="18"/>
  <c r="V130" i="19" s="1"/>
  <c r="AH5" i="18"/>
  <c r="AH5" i="19" s="1"/>
  <c r="N5" i="18"/>
  <c r="N5" i="19" s="1"/>
  <c r="P10" i="20"/>
  <c r="P10" i="22" s="1"/>
  <c r="P10" i="21"/>
  <c r="R15" i="20"/>
  <c r="R15" i="22" s="1"/>
  <c r="R15" i="21"/>
  <c r="N21" i="18"/>
  <c r="N21" i="19" s="1"/>
  <c r="AH21" i="18"/>
  <c r="AH21" i="19" s="1"/>
  <c r="AJ26" i="21"/>
  <c r="AJ26" i="20"/>
  <c r="AL31" i="20"/>
  <c r="AT31" i="22" s="1"/>
  <c r="R31" i="28" s="1"/>
  <c r="T31" i="23" s="1"/>
  <c r="AL31" i="21"/>
  <c r="N37" i="18"/>
  <c r="N37" i="19" s="1"/>
  <c r="AH37" i="18"/>
  <c r="AH37" i="19" s="1"/>
  <c r="AJ42" i="21"/>
  <c r="AJ42" i="20"/>
  <c r="AR42" i="22" s="1"/>
  <c r="P42" i="28" s="1"/>
  <c r="R42" i="23" s="1"/>
  <c r="R47" i="21"/>
  <c r="R47" i="20"/>
  <c r="AH53" i="18"/>
  <c r="AH53" i="19" s="1"/>
  <c r="N53" i="18"/>
  <c r="N53" i="19" s="1"/>
  <c r="P58" i="21"/>
  <c r="P58" i="20"/>
  <c r="AL63" i="21"/>
  <c r="AL63" i="20"/>
  <c r="AT63" i="22" s="1"/>
  <c r="R63" i="28" s="1"/>
  <c r="T63" i="23" s="1"/>
  <c r="AH69" i="18"/>
  <c r="AH69" i="19" s="1"/>
  <c r="N69" i="18"/>
  <c r="N69" i="19" s="1"/>
  <c r="P74" i="20"/>
  <c r="P74" i="22" s="1"/>
  <c r="P74" i="21"/>
  <c r="R79" i="21"/>
  <c r="R79" i="20"/>
  <c r="AH85" i="18"/>
  <c r="AH85" i="19" s="1"/>
  <c r="N85" i="18"/>
  <c r="N85" i="19" s="1"/>
  <c r="AJ90" i="21"/>
  <c r="AJ90" i="20"/>
  <c r="AL95" i="20"/>
  <c r="AT95" i="22" s="1"/>
  <c r="R95" i="28" s="1"/>
  <c r="T95" i="23" s="1"/>
  <c r="AL95" i="21"/>
  <c r="N101" i="18"/>
  <c r="N101" i="19" s="1"/>
  <c r="AH101" i="18"/>
  <c r="AH101" i="19" s="1"/>
  <c r="AJ106" i="20"/>
  <c r="AJ106" i="21"/>
  <c r="R111" i="21"/>
  <c r="R111" i="20"/>
  <c r="AH117" i="18"/>
  <c r="AH117" i="19" s="1"/>
  <c r="N117" i="18"/>
  <c r="N117" i="19" s="1"/>
  <c r="P122" i="20"/>
  <c r="P122" i="22" s="1"/>
  <c r="P122" i="21"/>
  <c r="R127" i="20"/>
  <c r="R127" i="21"/>
  <c r="H5" i="18"/>
  <c r="H5" i="19" s="1"/>
  <c r="AB5" i="18"/>
  <c r="AB5" i="19" s="1"/>
  <c r="AD10" i="21"/>
  <c r="AD10" i="20"/>
  <c r="L15" i="20"/>
  <c r="L15" i="22" s="1"/>
  <c r="L15" i="21"/>
  <c r="H21" i="18"/>
  <c r="H21" i="19" s="1"/>
  <c r="AB21" i="18"/>
  <c r="AB21" i="19" s="1"/>
  <c r="J26" i="21"/>
  <c r="J26" i="20"/>
  <c r="L31" i="20"/>
  <c r="L31" i="22" s="1"/>
  <c r="L31" i="21"/>
  <c r="H37" i="18"/>
  <c r="H37" i="19" s="1"/>
  <c r="AB37" i="18"/>
  <c r="AB37" i="19" s="1"/>
  <c r="AD42" i="21"/>
  <c r="AD42" i="20"/>
  <c r="AL42" i="22" s="1"/>
  <c r="J42" i="28" s="1"/>
  <c r="L42" i="23" s="1"/>
  <c r="AF47" i="21"/>
  <c r="AF47" i="20"/>
  <c r="H53" i="18"/>
  <c r="H53" i="19" s="1"/>
  <c r="AB53" i="18"/>
  <c r="AB53" i="19" s="1"/>
  <c r="J58" i="21"/>
  <c r="J58" i="20"/>
  <c r="AF63" i="21"/>
  <c r="AF63" i="20"/>
  <c r="AN63" i="22" s="1"/>
  <c r="L63" i="28" s="1"/>
  <c r="N63" i="23" s="1"/>
  <c r="AB69" i="18"/>
  <c r="AB69" i="19" s="1"/>
  <c r="H69" i="18"/>
  <c r="H69" i="19" s="1"/>
  <c r="AD74" i="20"/>
  <c r="AL74" i="22" s="1"/>
  <c r="J74" i="28" s="1"/>
  <c r="L74" i="23" s="1"/>
  <c r="AD74" i="21"/>
  <c r="L79" i="21"/>
  <c r="L79" i="20"/>
  <c r="H85" i="18"/>
  <c r="H85" i="19" s="1"/>
  <c r="AB85" i="18"/>
  <c r="AB85" i="19" s="1"/>
  <c r="J90" i="21"/>
  <c r="J90" i="20"/>
  <c r="AF95" i="20"/>
  <c r="AN95" i="22" s="1"/>
  <c r="L95" i="28" s="1"/>
  <c r="N95" i="23" s="1"/>
  <c r="AF95" i="21"/>
  <c r="H101" i="18"/>
  <c r="H101" i="19" s="1"/>
  <c r="AB101" i="18"/>
  <c r="AB101" i="19" s="1"/>
  <c r="AD106" i="21"/>
  <c r="AD106" i="20"/>
  <c r="AL106" i="22" s="1"/>
  <c r="J106" i="28" s="1"/>
  <c r="L106" i="23" s="1"/>
  <c r="L111" i="21"/>
  <c r="L111" i="20"/>
  <c r="H117" i="18"/>
  <c r="H117" i="19" s="1"/>
  <c r="AB117" i="18"/>
  <c r="AB117" i="19" s="1"/>
  <c r="AD122" i="21"/>
  <c r="AD122" i="20"/>
  <c r="AF127" i="21"/>
  <c r="AF127" i="20"/>
  <c r="AN127" i="22" s="1"/>
  <c r="L127" i="28" s="1"/>
  <c r="N127" i="23" s="1"/>
  <c r="C6" i="18"/>
  <c r="C6" i="19" s="1"/>
  <c r="W6" i="18"/>
  <c r="W6" i="19" s="1"/>
  <c r="Y11" i="18"/>
  <c r="Y11" i="19" s="1"/>
  <c r="E11" i="18"/>
  <c r="E11" i="19" s="1"/>
  <c r="G16" i="18"/>
  <c r="G16" i="19" s="1"/>
  <c r="AA16" i="18"/>
  <c r="AA16" i="19" s="1"/>
  <c r="C22" i="18"/>
  <c r="C22" i="19" s="1"/>
  <c r="W22" i="18"/>
  <c r="W22" i="19" s="1"/>
  <c r="E27" i="18"/>
  <c r="E27" i="19" s="1"/>
  <c r="Y27" i="18"/>
  <c r="Y27" i="19" s="1"/>
  <c r="AA32" i="18"/>
  <c r="AA32" i="19" s="1"/>
  <c r="G32" i="18"/>
  <c r="G32" i="19" s="1"/>
  <c r="W38" i="18"/>
  <c r="W38" i="19" s="1"/>
  <c r="C38" i="18"/>
  <c r="C38" i="19" s="1"/>
  <c r="E43" i="18"/>
  <c r="E43" i="19" s="1"/>
  <c r="Y43" i="18"/>
  <c r="Y43" i="19" s="1"/>
  <c r="AA48" i="18"/>
  <c r="AA48" i="19" s="1"/>
  <c r="G48" i="18"/>
  <c r="G48" i="19" s="1"/>
  <c r="Y59" i="18"/>
  <c r="Y59" i="19" s="1"/>
  <c r="E59" i="18"/>
  <c r="E59" i="19" s="1"/>
  <c r="W118" i="18"/>
  <c r="W118" i="19" s="1"/>
  <c r="C118" i="18"/>
  <c r="C118" i="19" s="1"/>
  <c r="E32" i="18"/>
  <c r="E32" i="19" s="1"/>
  <c r="Y32" i="18"/>
  <c r="Y32" i="19" s="1"/>
  <c r="E100" i="18"/>
  <c r="E100" i="19" s="1"/>
  <c r="Y100" i="18"/>
  <c r="Y100" i="19" s="1"/>
  <c r="AI5" i="20"/>
  <c r="AQ5" i="22" s="1"/>
  <c r="O5" i="28" s="1"/>
  <c r="Q5" i="23" s="1"/>
  <c r="AI5" i="21"/>
  <c r="Q10" i="21"/>
  <c r="Q10" i="20"/>
  <c r="S15" i="21"/>
  <c r="S15" i="20"/>
  <c r="S15" i="22" s="1"/>
  <c r="O21" i="20"/>
  <c r="O21" i="22" s="1"/>
  <c r="O21" i="21"/>
  <c r="AK26" i="21"/>
  <c r="AK26" i="20"/>
  <c r="AM31" i="20"/>
  <c r="AU31" i="22" s="1"/>
  <c r="S31" i="28" s="1"/>
  <c r="U31" i="23" s="1"/>
  <c r="AM31" i="21"/>
  <c r="AI37" i="21"/>
  <c r="AI37" i="20"/>
  <c r="AQ37" i="22" s="1"/>
  <c r="O37" i="28" s="1"/>
  <c r="Q37" i="23" s="1"/>
  <c r="AK42" i="21"/>
  <c r="AK42" i="20"/>
  <c r="S47" i="20"/>
  <c r="S47" i="22" s="1"/>
  <c r="S47" i="21"/>
  <c r="O53" i="21"/>
  <c r="O53" i="20"/>
  <c r="AK58" i="20"/>
  <c r="AK58" i="21"/>
  <c r="AM63" i="20"/>
  <c r="AU63" i="22" s="1"/>
  <c r="S63" i="28" s="1"/>
  <c r="U63" i="23" s="1"/>
  <c r="AM63" i="21"/>
  <c r="AI69" i="20"/>
  <c r="AQ69" i="22" s="1"/>
  <c r="O69" i="28" s="1"/>
  <c r="Q69" i="23" s="1"/>
  <c r="AI69" i="21"/>
  <c r="AK74" i="20"/>
  <c r="AS74" i="22" s="1"/>
  <c r="Q74" i="28" s="1"/>
  <c r="S74" i="23" s="1"/>
  <c r="AK74" i="21"/>
  <c r="AM79" i="20"/>
  <c r="AM79" i="21"/>
  <c r="O85" i="21"/>
  <c r="O85" i="20"/>
  <c r="AK90" i="21"/>
  <c r="AK90" i="20"/>
  <c r="AM95" i="21"/>
  <c r="AM95" i="20"/>
  <c r="AI101" i="20"/>
  <c r="AI101" i="21"/>
  <c r="Q106" i="21"/>
  <c r="Q106" i="20"/>
  <c r="AM111" i="21"/>
  <c r="AM111" i="20"/>
  <c r="AI117" i="21"/>
  <c r="AI117" i="20"/>
  <c r="AK122" i="20"/>
  <c r="AK122" i="21"/>
  <c r="AM127" i="21"/>
  <c r="AM127" i="20"/>
  <c r="I5" i="20"/>
  <c r="I5" i="22" s="1"/>
  <c r="I5" i="21"/>
  <c r="AE10" i="20"/>
  <c r="AM10" i="22" s="1"/>
  <c r="K10" i="28" s="1"/>
  <c r="M10" i="23" s="1"/>
  <c r="AE10" i="21"/>
  <c r="M15" i="20"/>
  <c r="M15" i="21"/>
  <c r="I21" i="20"/>
  <c r="I21" i="22" s="1"/>
  <c r="I21" i="21"/>
  <c r="AE26" i="21"/>
  <c r="AE26" i="20"/>
  <c r="M31" i="20"/>
  <c r="M31" i="22" s="1"/>
  <c r="M31" i="21"/>
  <c r="I37" i="20"/>
  <c r="I37" i="21"/>
  <c r="AE42" i="21"/>
  <c r="AE42" i="20"/>
  <c r="AG47" i="21"/>
  <c r="AG47" i="20"/>
  <c r="I53" i="20"/>
  <c r="I53" i="22" s="1"/>
  <c r="I53" i="21"/>
  <c r="AE58" i="20"/>
  <c r="AE58" i="21"/>
  <c r="AG63" i="21"/>
  <c r="AG63" i="20"/>
  <c r="I69" i="20"/>
  <c r="I69" i="22" s="1"/>
  <c r="I69" i="21"/>
  <c r="AE74" i="21"/>
  <c r="AE74" i="20"/>
  <c r="AG79" i="20"/>
  <c r="AG79" i="21"/>
  <c r="I85" i="21"/>
  <c r="I85" i="20"/>
  <c r="AE90" i="21"/>
  <c r="AE90" i="20"/>
  <c r="AG95" i="21"/>
  <c r="AG95" i="20"/>
  <c r="I101" i="21"/>
  <c r="I101" i="20"/>
  <c r="I101" i="22" s="1"/>
  <c r="AE106" i="21"/>
  <c r="AE106" i="20"/>
  <c r="AG111" i="21"/>
  <c r="AG111" i="20"/>
  <c r="AC117" i="21"/>
  <c r="AC117" i="20"/>
  <c r="AE122" i="20"/>
  <c r="AE122" i="21"/>
  <c r="M127" i="21"/>
  <c r="M127" i="20"/>
  <c r="Z27" i="18"/>
  <c r="Z27" i="19" s="1"/>
  <c r="F27" i="18"/>
  <c r="F27" i="19" s="1"/>
  <c r="B41" i="18"/>
  <c r="B41" i="19" s="1"/>
  <c r="V41" i="18"/>
  <c r="V41" i="19" s="1"/>
  <c r="D46" i="18"/>
  <c r="D46" i="19" s="1"/>
  <c r="X46" i="18"/>
  <c r="X46" i="19" s="1"/>
  <c r="D50" i="18"/>
  <c r="D50" i="19" s="1"/>
  <c r="X50" i="18"/>
  <c r="X50" i="19" s="1"/>
  <c r="I104" i="5"/>
  <c r="D110" i="18"/>
  <c r="D110" i="19" s="1"/>
  <c r="X110" i="18"/>
  <c r="X110" i="19" s="1"/>
  <c r="F119" i="18"/>
  <c r="F119" i="19" s="1"/>
  <c r="Z119" i="18"/>
  <c r="Z119" i="19" s="1"/>
  <c r="R6" i="20"/>
  <c r="R6" i="21"/>
  <c r="N12" i="18"/>
  <c r="N12" i="19" s="1"/>
  <c r="AH12" i="18"/>
  <c r="AH12" i="19" s="1"/>
  <c r="AJ17" i="21"/>
  <c r="AJ17" i="20"/>
  <c r="AR17" i="22" s="1"/>
  <c r="P17" i="28" s="1"/>
  <c r="R17" i="23" s="1"/>
  <c r="R22" i="21"/>
  <c r="R22" i="20"/>
  <c r="N28" i="18"/>
  <c r="N28" i="19" s="1"/>
  <c r="AH28" i="18"/>
  <c r="AH28" i="19" s="1"/>
  <c r="AJ33" i="21"/>
  <c r="AJ33" i="20"/>
  <c r="AR33" i="22" s="1"/>
  <c r="P33" i="28" s="1"/>
  <c r="R33" i="23" s="1"/>
  <c r="R38" i="20"/>
  <c r="R38" i="21"/>
  <c r="N44" i="18"/>
  <c r="N44" i="19" s="1"/>
  <c r="AH44" i="18"/>
  <c r="AH44" i="19" s="1"/>
  <c r="P49" i="20"/>
  <c r="P49" i="21"/>
  <c r="AL54" i="20"/>
  <c r="AL54" i="21"/>
  <c r="N60" i="18"/>
  <c r="N60" i="19" s="1"/>
  <c r="AH60" i="18"/>
  <c r="AH60" i="19" s="1"/>
  <c r="AJ65" i="21"/>
  <c r="AJ65" i="20"/>
  <c r="R70" i="20"/>
  <c r="R70" i="21"/>
  <c r="N76" i="18"/>
  <c r="N76" i="19" s="1"/>
  <c r="AH76" i="18"/>
  <c r="AH76" i="19" s="1"/>
  <c r="AJ81" i="20"/>
  <c r="AJ81" i="21"/>
  <c r="R86" i="20"/>
  <c r="R86" i="21"/>
  <c r="AH92" i="18"/>
  <c r="AH92" i="19" s="1"/>
  <c r="N92" i="18"/>
  <c r="N92" i="19" s="1"/>
  <c r="AJ97" i="20"/>
  <c r="AJ97" i="21"/>
  <c r="R102" i="21"/>
  <c r="R102" i="20"/>
  <c r="R102" i="22" s="1"/>
  <c r="AH108" i="18"/>
  <c r="AH108" i="19" s="1"/>
  <c r="N108" i="18"/>
  <c r="N108" i="19" s="1"/>
  <c r="P113" i="20"/>
  <c r="P113" i="21"/>
  <c r="R118" i="21"/>
  <c r="R118" i="20"/>
  <c r="R118" i="22" s="1"/>
  <c r="AH124" i="18"/>
  <c r="AH124" i="19" s="1"/>
  <c r="N124" i="18"/>
  <c r="N124" i="19" s="1"/>
  <c r="P129" i="21"/>
  <c r="P129" i="20"/>
  <c r="L6" i="21"/>
  <c r="L6" i="20"/>
  <c r="AB12" i="18"/>
  <c r="AB12" i="19" s="1"/>
  <c r="H12" i="18"/>
  <c r="H12" i="19" s="1"/>
  <c r="J17" i="21"/>
  <c r="J17" i="20"/>
  <c r="J17" i="22" s="1"/>
  <c r="L22" i="20"/>
  <c r="L22" i="22" s="1"/>
  <c r="L22" i="21"/>
  <c r="H28" i="18"/>
  <c r="H28" i="19" s="1"/>
  <c r="AB28" i="18"/>
  <c r="AB28" i="19" s="1"/>
  <c r="J33" i="21"/>
  <c r="J33" i="20"/>
  <c r="J33" i="22" s="1"/>
  <c r="AF38" i="21"/>
  <c r="AF38" i="20"/>
  <c r="AN38" i="22" s="1"/>
  <c r="L38" i="28" s="1"/>
  <c r="N38" i="23" s="1"/>
  <c r="AB44" i="18"/>
  <c r="AB44" i="19" s="1"/>
  <c r="H44" i="18"/>
  <c r="H44" i="19" s="1"/>
  <c r="AD49" i="20"/>
  <c r="AL49" i="22" s="1"/>
  <c r="J49" i="28" s="1"/>
  <c r="L49" i="23" s="1"/>
  <c r="AD49" i="21"/>
  <c r="L54" i="20"/>
  <c r="L54" i="21"/>
  <c r="H60" i="18"/>
  <c r="H60" i="19" s="1"/>
  <c r="AB60" i="18"/>
  <c r="AB60" i="19" s="1"/>
  <c r="J65" i="21"/>
  <c r="J65" i="20"/>
  <c r="L70" i="20"/>
  <c r="L70" i="22" s="1"/>
  <c r="L70" i="21"/>
  <c r="AB76" i="18"/>
  <c r="AB76" i="19" s="1"/>
  <c r="H76" i="18"/>
  <c r="H76" i="19" s="1"/>
  <c r="AD81" i="20"/>
  <c r="AD81" i="21"/>
  <c r="L86" i="20"/>
  <c r="L86" i="22" s="1"/>
  <c r="L86" i="21"/>
  <c r="H92" i="18"/>
  <c r="H92" i="19" s="1"/>
  <c r="AB92" i="18"/>
  <c r="AB92" i="19" s="1"/>
  <c r="AD97" i="21"/>
  <c r="AD97" i="20"/>
  <c r="AL97" i="22" s="1"/>
  <c r="J97" i="28" s="1"/>
  <c r="L97" i="23" s="1"/>
  <c r="L102" i="21"/>
  <c r="L102" i="20"/>
  <c r="L102" i="22" s="1"/>
  <c r="H108" i="18"/>
  <c r="H108" i="19" s="1"/>
  <c r="AB108" i="18"/>
  <c r="AB108" i="19" s="1"/>
  <c r="J113" i="20"/>
  <c r="J113" i="22" s="1"/>
  <c r="J113" i="21"/>
  <c r="AF118" i="21"/>
  <c r="AF118" i="20"/>
  <c r="AN118" i="22" s="1"/>
  <c r="L118" i="28" s="1"/>
  <c r="N118" i="23" s="1"/>
  <c r="AB124" i="18"/>
  <c r="AB124" i="19" s="1"/>
  <c r="H124" i="18"/>
  <c r="H124" i="19" s="1"/>
  <c r="AD129" i="21"/>
  <c r="AD129" i="20"/>
  <c r="G11" i="18"/>
  <c r="G11" i="19" s="1"/>
  <c r="AA11" i="18"/>
  <c r="AA11" i="19" s="1"/>
  <c r="W33" i="18"/>
  <c r="W33" i="19" s="1"/>
  <c r="C33" i="18"/>
  <c r="C33" i="19" s="1"/>
  <c r="Y54" i="18"/>
  <c r="Y54" i="19" s="1"/>
  <c r="E54" i="18"/>
  <c r="E54" i="19" s="1"/>
  <c r="G75" i="18"/>
  <c r="G75" i="19" s="1"/>
  <c r="AA75" i="18"/>
  <c r="AA75" i="19" s="1"/>
  <c r="W81" i="18"/>
  <c r="W81" i="19" s="1"/>
  <c r="C81" i="18"/>
  <c r="C81" i="19" s="1"/>
  <c r="G91" i="18"/>
  <c r="G91" i="19" s="1"/>
  <c r="AA91" i="18"/>
  <c r="AA91" i="19" s="1"/>
  <c r="W97" i="18"/>
  <c r="W97" i="19" s="1"/>
  <c r="C97" i="18"/>
  <c r="C97" i="19" s="1"/>
  <c r="G107" i="18"/>
  <c r="G107" i="19" s="1"/>
  <c r="AA107" i="18"/>
  <c r="AA107" i="19" s="1"/>
  <c r="W113" i="18"/>
  <c r="W113" i="19" s="1"/>
  <c r="C113" i="18"/>
  <c r="C113" i="19" s="1"/>
  <c r="Y118" i="18"/>
  <c r="Y118" i="19" s="1"/>
  <c r="E118" i="18"/>
  <c r="E118" i="19" s="1"/>
  <c r="C129" i="18"/>
  <c r="C129" i="19" s="1"/>
  <c r="W129" i="18"/>
  <c r="W129" i="19" s="1"/>
  <c r="AI8" i="21"/>
  <c r="AI8" i="20"/>
  <c r="Q13" i="21"/>
  <c r="Q13" i="20"/>
  <c r="S18" i="21"/>
  <c r="S18" i="20"/>
  <c r="S18" i="22" s="1"/>
  <c r="AI24" i="20"/>
  <c r="AI24" i="21"/>
  <c r="Q29" i="21"/>
  <c r="Q29" i="20"/>
  <c r="S34" i="20"/>
  <c r="S34" i="21"/>
  <c r="AI40" i="20"/>
  <c r="AI40" i="21"/>
  <c r="AK45" i="20"/>
  <c r="AK45" i="21"/>
  <c r="S50" i="21"/>
  <c r="S50" i="20"/>
  <c r="O56" i="21"/>
  <c r="O56" i="20"/>
  <c r="AK61" i="20"/>
  <c r="AK61" i="21"/>
  <c r="AM66" i="20"/>
  <c r="AM66" i="21"/>
  <c r="AI72" i="21"/>
  <c r="AI72" i="20"/>
  <c r="AK77" i="21"/>
  <c r="AK77" i="20"/>
  <c r="S82" i="20"/>
  <c r="S82" i="21"/>
  <c r="O88" i="20"/>
  <c r="O88" i="21"/>
  <c r="Q93" i="21"/>
  <c r="Q93" i="20"/>
  <c r="AM98" i="21"/>
  <c r="AM98" i="20"/>
  <c r="O104" i="21"/>
  <c r="O104" i="20"/>
  <c r="O104" i="22" s="1"/>
  <c r="Q109" i="20"/>
  <c r="Q109" i="21"/>
  <c r="S114" i="21"/>
  <c r="S114" i="20"/>
  <c r="O120" i="20"/>
  <c r="O120" i="21"/>
  <c r="Q125" i="20"/>
  <c r="Q125" i="21"/>
  <c r="S130" i="20"/>
  <c r="S130" i="21"/>
  <c r="I8" i="20"/>
  <c r="I8" i="22" s="1"/>
  <c r="I8" i="21"/>
  <c r="AE13" i="21"/>
  <c r="AE13" i="20"/>
  <c r="AG18" i="20"/>
  <c r="AG18" i="21"/>
  <c r="I24" i="20"/>
  <c r="I24" i="21"/>
  <c r="AE29" i="20"/>
  <c r="AM29" i="22" s="1"/>
  <c r="K29" i="28" s="1"/>
  <c r="M29" i="23" s="1"/>
  <c r="AE29" i="21"/>
  <c r="AG34" i="20"/>
  <c r="AO34" i="22" s="1"/>
  <c r="M34" i="28" s="1"/>
  <c r="O34" i="23" s="1"/>
  <c r="AG34" i="21"/>
  <c r="AC40" i="20"/>
  <c r="AC40" i="21"/>
  <c r="AE45" i="20"/>
  <c r="AE45" i="21"/>
  <c r="M50" i="21"/>
  <c r="M50" i="20"/>
  <c r="I56" i="21"/>
  <c r="I56" i="20"/>
  <c r="AE61" i="21"/>
  <c r="AE61" i="20"/>
  <c r="AM61" i="22" s="1"/>
  <c r="K61" i="28" s="1"/>
  <c r="M61" i="23" s="1"/>
  <c r="AG66" i="20"/>
  <c r="AG66" i="21"/>
  <c r="I72" i="20"/>
  <c r="I72" i="22" s="1"/>
  <c r="I72" i="21"/>
  <c r="K77" i="21"/>
  <c r="K77" i="20"/>
  <c r="M82" i="20"/>
  <c r="M82" i="21"/>
  <c r="I88" i="20"/>
  <c r="I88" i="21"/>
  <c r="K93" i="21"/>
  <c r="K93" i="20"/>
  <c r="M98" i="20"/>
  <c r="M98" i="22" s="1"/>
  <c r="M98" i="21"/>
  <c r="I104" i="21"/>
  <c r="I104" i="20"/>
  <c r="I104" i="22" s="1"/>
  <c r="K109" i="20"/>
  <c r="K109" i="21"/>
  <c r="AG114" i="20"/>
  <c r="AO114" i="22" s="1"/>
  <c r="M114" i="28" s="1"/>
  <c r="O114" i="23" s="1"/>
  <c r="AG114" i="21"/>
  <c r="I120" i="20"/>
  <c r="I120" i="22" s="1"/>
  <c r="I120" i="21"/>
  <c r="K125" i="21"/>
  <c r="K125" i="20"/>
  <c r="K125" i="22" s="1"/>
  <c r="M130" i="20"/>
  <c r="M130" i="21"/>
  <c r="I7" i="5"/>
  <c r="I11" i="5"/>
  <c r="Z26" i="18"/>
  <c r="Z26" i="19" s="1"/>
  <c r="F26" i="18"/>
  <c r="F26" i="19" s="1"/>
  <c r="I39" i="5"/>
  <c r="V44" i="18"/>
  <c r="V44" i="19" s="1"/>
  <c r="B44" i="18"/>
  <c r="B44" i="19" s="1"/>
  <c r="X53" i="18"/>
  <c r="X53" i="19" s="1"/>
  <c r="D53" i="18"/>
  <c r="D53" i="19" s="1"/>
  <c r="Z58" i="18"/>
  <c r="Z58" i="19" s="1"/>
  <c r="F58" i="18"/>
  <c r="F58" i="19" s="1"/>
  <c r="F62" i="18"/>
  <c r="F62" i="19" s="1"/>
  <c r="Z62" i="18"/>
  <c r="Z62" i="19" s="1"/>
  <c r="B72" i="18"/>
  <c r="B72" i="19" s="1"/>
  <c r="V72" i="18"/>
  <c r="V72" i="19" s="1"/>
  <c r="I75" i="5"/>
  <c r="D81" i="18"/>
  <c r="D81" i="19" s="1"/>
  <c r="X81" i="18"/>
  <c r="X81" i="19" s="1"/>
  <c r="Z90" i="18"/>
  <c r="Z90" i="19" s="1"/>
  <c r="F90" i="18"/>
  <c r="F90" i="19" s="1"/>
  <c r="B104" i="18"/>
  <c r="B104" i="19" s="1"/>
  <c r="V104" i="18"/>
  <c r="V104" i="19" s="1"/>
  <c r="D109" i="18"/>
  <c r="D109" i="19" s="1"/>
  <c r="X109" i="18"/>
  <c r="X109" i="19" s="1"/>
  <c r="F118" i="18"/>
  <c r="F118" i="19" s="1"/>
  <c r="Z118" i="18"/>
  <c r="Z118" i="19" s="1"/>
  <c r="F122" i="18"/>
  <c r="F122" i="19" s="1"/>
  <c r="Z122" i="18"/>
  <c r="Z122" i="19" s="1"/>
  <c r="C4" i="18"/>
  <c r="C4" i="19" s="1"/>
  <c r="W4" i="18"/>
  <c r="W4" i="19" s="1"/>
  <c r="R9" i="20"/>
  <c r="R9" i="21"/>
  <c r="N15" i="18"/>
  <c r="N15" i="19" s="1"/>
  <c r="AH15" i="18"/>
  <c r="AH15" i="19" s="1"/>
  <c r="P20" i="20"/>
  <c r="P20" i="21"/>
  <c r="R25" i="20"/>
  <c r="R25" i="21"/>
  <c r="AH31" i="18"/>
  <c r="AH31" i="19" s="1"/>
  <c r="N31" i="18"/>
  <c r="N31" i="19" s="1"/>
  <c r="AJ36" i="21"/>
  <c r="AJ36" i="20"/>
  <c r="R41" i="20"/>
  <c r="R41" i="21"/>
  <c r="N47" i="18"/>
  <c r="N47" i="19" s="1"/>
  <c r="AH47" i="18"/>
  <c r="AH47" i="19" s="1"/>
  <c r="AJ52" i="20"/>
  <c r="AJ52" i="21"/>
  <c r="AL57" i="21"/>
  <c r="AL57" i="20"/>
  <c r="AH63" i="18"/>
  <c r="AH63" i="19" s="1"/>
  <c r="N63" i="18"/>
  <c r="N63" i="19" s="1"/>
  <c r="P68" i="20"/>
  <c r="P68" i="21"/>
  <c r="R73" i="21"/>
  <c r="R73" i="20"/>
  <c r="R73" i="22" s="1"/>
  <c r="AH79" i="18"/>
  <c r="AH79" i="19" s="1"/>
  <c r="N79" i="18"/>
  <c r="N79" i="19" s="1"/>
  <c r="P84" i="20"/>
  <c r="P84" i="21"/>
  <c r="R89" i="20"/>
  <c r="R89" i="21"/>
  <c r="AH95" i="18"/>
  <c r="AH95" i="19" s="1"/>
  <c r="N95" i="18"/>
  <c r="N95" i="19" s="1"/>
  <c r="P100" i="20"/>
  <c r="P100" i="21"/>
  <c r="AL105" i="20"/>
  <c r="AL105" i="21"/>
  <c r="AH111" i="18"/>
  <c r="AH111" i="19" s="1"/>
  <c r="N111" i="18"/>
  <c r="N111" i="19" s="1"/>
  <c r="P116" i="21"/>
  <c r="P116" i="20"/>
  <c r="P116" i="22" s="1"/>
  <c r="AL121" i="21"/>
  <c r="AL121" i="20"/>
  <c r="AH127" i="18"/>
  <c r="AH127" i="19" s="1"/>
  <c r="N127" i="18"/>
  <c r="N127" i="19" s="1"/>
  <c r="AK4" i="21"/>
  <c r="AK4" i="20"/>
  <c r="AS4" i="22" s="1"/>
  <c r="Q4" i="28" s="1"/>
  <c r="S4" i="23" s="1"/>
  <c r="L9" i="20"/>
  <c r="L9" i="21"/>
  <c r="AB15" i="18"/>
  <c r="AB15" i="19" s="1"/>
  <c r="H15" i="18"/>
  <c r="H15" i="19" s="1"/>
  <c r="AD20" i="21"/>
  <c r="AD20" i="20"/>
  <c r="L25" i="20"/>
  <c r="L25" i="21"/>
  <c r="AB31" i="18"/>
  <c r="AB31" i="19" s="1"/>
  <c r="H31" i="18"/>
  <c r="H31" i="19" s="1"/>
  <c r="J36" i="21"/>
  <c r="J36" i="20"/>
  <c r="L41" i="21"/>
  <c r="L41" i="20"/>
  <c r="H47" i="18"/>
  <c r="H47" i="19" s="1"/>
  <c r="AB47" i="18"/>
  <c r="AB47" i="19" s="1"/>
  <c r="AD52" i="20"/>
  <c r="AD52" i="21"/>
  <c r="AF57" i="20"/>
  <c r="AN57" i="22" s="1"/>
  <c r="L57" i="28" s="1"/>
  <c r="N57" i="23" s="1"/>
  <c r="AF57" i="21"/>
  <c r="AB63" i="18"/>
  <c r="AB63" i="19" s="1"/>
  <c r="H63" i="18"/>
  <c r="H63" i="19" s="1"/>
  <c r="AD68" i="21"/>
  <c r="AD68" i="20"/>
  <c r="AL68" i="22" s="1"/>
  <c r="J68" i="28" s="1"/>
  <c r="L68" i="23" s="1"/>
  <c r="L73" i="21"/>
  <c r="L73" i="20"/>
  <c r="L73" i="22" s="1"/>
  <c r="H79" i="18"/>
  <c r="H79" i="19" s="1"/>
  <c r="AB79" i="18"/>
  <c r="AB79" i="19" s="1"/>
  <c r="AD84" i="20"/>
  <c r="AL84" i="22" s="1"/>
  <c r="J84" i="28" s="1"/>
  <c r="L84" i="23" s="1"/>
  <c r="AD84" i="21"/>
  <c r="AF89" i="21"/>
  <c r="AF89" i="20"/>
  <c r="AN89" i="22" s="1"/>
  <c r="L89" i="28" s="1"/>
  <c r="N89" i="23" s="1"/>
  <c r="AB95" i="18"/>
  <c r="AB95" i="19" s="1"/>
  <c r="H95" i="18"/>
  <c r="H95" i="19" s="1"/>
  <c r="J100" i="21"/>
  <c r="J100" i="20"/>
  <c r="AF105" i="20"/>
  <c r="AN105" i="22" s="1"/>
  <c r="L105" i="28" s="1"/>
  <c r="N105" i="23" s="1"/>
  <c r="AF105" i="21"/>
  <c r="H111" i="18"/>
  <c r="H111" i="19" s="1"/>
  <c r="AB111" i="18"/>
  <c r="AB111" i="19" s="1"/>
  <c r="J116" i="20"/>
  <c r="J116" i="21"/>
  <c r="L121" i="21"/>
  <c r="L121" i="20"/>
  <c r="AB127" i="18"/>
  <c r="AB127" i="19" s="1"/>
  <c r="H127" i="18"/>
  <c r="H127" i="19" s="1"/>
  <c r="K4" i="21"/>
  <c r="K4" i="20"/>
  <c r="K4" i="22" s="1"/>
  <c r="E9" i="18"/>
  <c r="E9" i="19" s="1"/>
  <c r="Y9" i="18"/>
  <c r="Y9" i="19" s="1"/>
  <c r="AA14" i="18"/>
  <c r="AA14" i="19" s="1"/>
  <c r="G14" i="18"/>
  <c r="G14" i="19" s="1"/>
  <c r="Y25" i="18"/>
  <c r="Y25" i="19" s="1"/>
  <c r="E25" i="18"/>
  <c r="E25" i="19" s="1"/>
  <c r="AA46" i="18"/>
  <c r="AA46" i="19" s="1"/>
  <c r="G46" i="18"/>
  <c r="G46" i="19" s="1"/>
  <c r="C52" i="18"/>
  <c r="C52" i="19" s="1"/>
  <c r="W52" i="18"/>
  <c r="W52" i="19" s="1"/>
  <c r="Y57" i="18"/>
  <c r="Y57" i="19" s="1"/>
  <c r="E57" i="18"/>
  <c r="E57" i="19" s="1"/>
  <c r="AA62" i="18"/>
  <c r="AA62" i="19" s="1"/>
  <c r="G62" i="18"/>
  <c r="G62" i="19" s="1"/>
  <c r="W68" i="18"/>
  <c r="W68" i="19" s="1"/>
  <c r="C68" i="18"/>
  <c r="C68" i="19" s="1"/>
  <c r="E73" i="18"/>
  <c r="E73" i="19" s="1"/>
  <c r="Y73" i="18"/>
  <c r="Y73" i="19" s="1"/>
  <c r="G78" i="18"/>
  <c r="G78" i="19" s="1"/>
  <c r="AA78" i="18"/>
  <c r="AA78" i="19" s="1"/>
  <c r="Y89" i="18"/>
  <c r="Y89" i="19" s="1"/>
  <c r="E89" i="18"/>
  <c r="E89" i="19" s="1"/>
  <c r="G94" i="18"/>
  <c r="G94" i="19" s="1"/>
  <c r="AA94" i="18"/>
  <c r="AA94" i="19" s="1"/>
  <c r="W100" i="18"/>
  <c r="W100" i="19" s="1"/>
  <c r="C100" i="18"/>
  <c r="C100" i="19" s="1"/>
  <c r="E105" i="18"/>
  <c r="E105" i="19" s="1"/>
  <c r="Y105" i="18"/>
  <c r="Y105" i="19" s="1"/>
  <c r="AA110" i="18"/>
  <c r="AA110" i="19" s="1"/>
  <c r="G110" i="18"/>
  <c r="G110" i="19" s="1"/>
  <c r="E121" i="18"/>
  <c r="E121" i="19" s="1"/>
  <c r="Y121" i="18"/>
  <c r="Y121" i="19" s="1"/>
  <c r="X4" i="18"/>
  <c r="X4" i="19" s="1"/>
  <c r="D4" i="18"/>
  <c r="D4" i="19" s="1"/>
  <c r="S9" i="20"/>
  <c r="S9" i="21"/>
  <c r="AI15" i="20"/>
  <c r="AI15" i="21"/>
  <c r="Q20" i="20"/>
  <c r="Q20" i="21"/>
  <c r="AM25" i="21"/>
  <c r="AM25" i="20"/>
  <c r="AU25" i="22" s="1"/>
  <c r="S25" i="28" s="1"/>
  <c r="U25" i="23" s="1"/>
  <c r="O31" i="20"/>
  <c r="O31" i="21"/>
  <c r="AK36" i="21"/>
  <c r="AK36" i="20"/>
  <c r="S41" i="20"/>
  <c r="S41" i="21"/>
  <c r="O47" i="21"/>
  <c r="O47" i="20"/>
  <c r="O47" i="22" s="1"/>
  <c r="AK52" i="21"/>
  <c r="AK52" i="20"/>
  <c r="S57" i="21"/>
  <c r="S57" i="20"/>
  <c r="AI63" i="21"/>
  <c r="AI63" i="20"/>
  <c r="AQ63" i="22" s="1"/>
  <c r="O63" i="28" s="1"/>
  <c r="Q63" i="23" s="1"/>
  <c r="AK68" i="20"/>
  <c r="AK68" i="21"/>
  <c r="AM73" i="21"/>
  <c r="AM73" i="20"/>
  <c r="AI79" i="20"/>
  <c r="AI79" i="21"/>
  <c r="AK84" i="20"/>
  <c r="AK84" i="21"/>
  <c r="S89" i="21"/>
  <c r="S89" i="20"/>
  <c r="S89" i="22" s="1"/>
  <c r="AI95" i="20"/>
  <c r="AQ95" i="22" s="1"/>
  <c r="O95" i="28" s="1"/>
  <c r="Q95" i="23" s="1"/>
  <c r="AI95" i="21"/>
  <c r="AK100" i="20"/>
  <c r="AK100" i="21"/>
  <c r="S105" i="21"/>
  <c r="S105" i="20"/>
  <c r="S105" i="22" s="1"/>
  <c r="O111" i="20"/>
  <c r="O111" i="21"/>
  <c r="Q116" i="20"/>
  <c r="Q116" i="22" s="1"/>
  <c r="Q116" i="21"/>
  <c r="AM121" i="20"/>
  <c r="AM121" i="21"/>
  <c r="AI127" i="20"/>
  <c r="AI127" i="21"/>
  <c r="AL4" i="21"/>
  <c r="AL4" i="20"/>
  <c r="AT4" i="22" s="1"/>
  <c r="R4" i="28" s="1"/>
  <c r="T4" i="23" s="1"/>
  <c r="AG9" i="21"/>
  <c r="AG9" i="20"/>
  <c r="I15" i="21"/>
  <c r="I15" i="20"/>
  <c r="K20" i="20"/>
  <c r="K20" i="21"/>
  <c r="M25" i="21"/>
  <c r="M25" i="20"/>
  <c r="M25" i="22" s="1"/>
  <c r="AC31" i="21"/>
  <c r="AC31" i="20"/>
  <c r="AE36" i="21"/>
  <c r="AE36" i="20"/>
  <c r="M41" i="21"/>
  <c r="M41" i="20"/>
  <c r="M41" i="22" s="1"/>
  <c r="I47" i="21"/>
  <c r="I47" i="20"/>
  <c r="I47" i="22" s="1"/>
  <c r="K52" i="21"/>
  <c r="K52" i="20"/>
  <c r="M57" i="20"/>
  <c r="M57" i="22" s="1"/>
  <c r="M57" i="21"/>
  <c r="I63" i="21"/>
  <c r="I63" i="20"/>
  <c r="I63" i="22" s="1"/>
  <c r="AE68" i="20"/>
  <c r="AE68" i="21"/>
  <c r="AG73" i="20"/>
  <c r="AO73" i="22" s="1"/>
  <c r="M73" i="28" s="1"/>
  <c r="O73" i="23" s="1"/>
  <c r="AG73" i="21"/>
  <c r="AC79" i="20"/>
  <c r="AK79" i="22" s="1"/>
  <c r="I79" i="28" s="1"/>
  <c r="K79" i="23" s="1"/>
  <c r="AC79" i="21"/>
  <c r="K84" i="21"/>
  <c r="K84" i="20"/>
  <c r="K84" i="22" s="1"/>
  <c r="M89" i="21"/>
  <c r="M89" i="20"/>
  <c r="M89" i="22" s="1"/>
  <c r="AC95" i="21"/>
  <c r="AC95" i="20"/>
  <c r="K100" i="20"/>
  <c r="K100" i="22" s="1"/>
  <c r="K100" i="21"/>
  <c r="AG105" i="21"/>
  <c r="AG105" i="20"/>
  <c r="AO105" i="22" s="1"/>
  <c r="M105" i="28" s="1"/>
  <c r="O105" i="23" s="1"/>
  <c r="I111" i="20"/>
  <c r="I111" i="21"/>
  <c r="AE116" i="20"/>
  <c r="AM116" i="22" s="1"/>
  <c r="K116" i="28" s="1"/>
  <c r="M116" i="23" s="1"/>
  <c r="AE116" i="21"/>
  <c r="AG121" i="20"/>
  <c r="AO121" i="22" s="1"/>
  <c r="M121" i="28" s="1"/>
  <c r="O121" i="23" s="1"/>
  <c r="AG121" i="21"/>
  <c r="AC127" i="21"/>
  <c r="AC127" i="20"/>
  <c r="AK127" i="22" s="1"/>
  <c r="I127" i="28" s="1"/>
  <c r="K127" i="23" s="1"/>
  <c r="AF4" i="21"/>
  <c r="AF4" i="20"/>
  <c r="AN4" i="22" s="1"/>
  <c r="L4" i="28" s="1"/>
  <c r="N4" i="23" s="1"/>
  <c r="B23" i="18"/>
  <c r="B23" i="19" s="1"/>
  <c r="V23" i="18"/>
  <c r="V23" i="19" s="1"/>
  <c r="I26" i="5"/>
  <c r="F45" i="18"/>
  <c r="F45" i="19" s="1"/>
  <c r="Z45" i="18"/>
  <c r="Z45" i="19" s="1"/>
  <c r="I54" i="5"/>
  <c r="X60" i="18"/>
  <c r="X60" i="19" s="1"/>
  <c r="D60" i="18"/>
  <c r="D60" i="19" s="1"/>
  <c r="X64" i="18"/>
  <c r="X64" i="19" s="1"/>
  <c r="D64" i="18"/>
  <c r="D64" i="19" s="1"/>
  <c r="Z69" i="18"/>
  <c r="Z69" i="19" s="1"/>
  <c r="F69" i="18"/>
  <c r="F69" i="19" s="1"/>
  <c r="V83" i="18"/>
  <c r="V83" i="19" s="1"/>
  <c r="B83" i="18"/>
  <c r="B83" i="19" s="1"/>
  <c r="D88" i="18"/>
  <c r="D88" i="19" s="1"/>
  <c r="X88" i="18"/>
  <c r="X88" i="19" s="1"/>
  <c r="X92" i="18"/>
  <c r="X92" i="19" s="1"/>
  <c r="D92" i="18"/>
  <c r="D92" i="19" s="1"/>
  <c r="Z101" i="18"/>
  <c r="Z101" i="19" s="1"/>
  <c r="F101" i="18"/>
  <c r="F101" i="19" s="1"/>
  <c r="I110" i="5"/>
  <c r="B115" i="18"/>
  <c r="B115" i="19" s="1"/>
  <c r="V115" i="18"/>
  <c r="V115" i="19" s="1"/>
  <c r="F129" i="18"/>
  <c r="F129" i="19" s="1"/>
  <c r="Z129" i="18"/>
  <c r="Z129" i="19" s="1"/>
  <c r="P7" i="20"/>
  <c r="P7" i="21"/>
  <c r="R12" i="21"/>
  <c r="R12" i="20"/>
  <c r="N18" i="18"/>
  <c r="N18" i="19" s="1"/>
  <c r="AH18" i="18"/>
  <c r="AH18" i="19" s="1"/>
  <c r="P23" i="21"/>
  <c r="P23" i="20"/>
  <c r="AL28" i="21"/>
  <c r="AL28" i="20"/>
  <c r="AT28" i="22" s="1"/>
  <c r="R28" i="28" s="1"/>
  <c r="T28" i="23" s="1"/>
  <c r="AH34" i="21"/>
  <c r="AH34" i="20"/>
  <c r="P39" i="20"/>
  <c r="P39" i="22" s="1"/>
  <c r="P39" i="21"/>
  <c r="R44" i="21"/>
  <c r="R44" i="20"/>
  <c r="N50" i="18"/>
  <c r="N50" i="19" s="1"/>
  <c r="AH50" i="18"/>
  <c r="AH50" i="19" s="1"/>
  <c r="P55" i="21"/>
  <c r="P55" i="20"/>
  <c r="R60" i="21"/>
  <c r="R60" i="20"/>
  <c r="N66" i="18"/>
  <c r="N66" i="19" s="1"/>
  <c r="AH66" i="18"/>
  <c r="AH66" i="19" s="1"/>
  <c r="P71" i="21"/>
  <c r="P71" i="20"/>
  <c r="P71" i="22" s="1"/>
  <c r="AL76" i="20"/>
  <c r="AT76" i="22" s="1"/>
  <c r="R76" i="28" s="1"/>
  <c r="T76" i="23" s="1"/>
  <c r="AL76" i="21"/>
  <c r="N82" i="18"/>
  <c r="N82" i="19" s="1"/>
  <c r="AH82" i="18"/>
  <c r="AH82" i="19" s="1"/>
  <c r="P87" i="20"/>
  <c r="P87" i="22" s="1"/>
  <c r="P87" i="21"/>
  <c r="R92" i="21"/>
  <c r="R92" i="20"/>
  <c r="R92" i="22" s="1"/>
  <c r="N98" i="18"/>
  <c r="N98" i="19" s="1"/>
  <c r="AH98" i="18"/>
  <c r="AH98" i="19" s="1"/>
  <c r="AJ103" i="21"/>
  <c r="AJ103" i="20"/>
  <c r="AL108" i="21"/>
  <c r="AL108" i="20"/>
  <c r="AH114" i="18"/>
  <c r="AH114" i="19" s="1"/>
  <c r="N114" i="18"/>
  <c r="N114" i="19" s="1"/>
  <c r="AJ119" i="20"/>
  <c r="AR119" i="22" s="1"/>
  <c r="P119" i="28" s="1"/>
  <c r="R119" i="23" s="1"/>
  <c r="AJ119" i="21"/>
  <c r="R124" i="20"/>
  <c r="R124" i="22" s="1"/>
  <c r="R124" i="21"/>
  <c r="N130" i="18"/>
  <c r="N130" i="19" s="1"/>
  <c r="AH130" i="18"/>
  <c r="AH130" i="19" s="1"/>
  <c r="J7" i="21"/>
  <c r="J7" i="20"/>
  <c r="J7" i="22" s="1"/>
  <c r="AF12" i="20"/>
  <c r="AN12" i="22" s="1"/>
  <c r="L12" i="28" s="1"/>
  <c r="N12" i="23" s="1"/>
  <c r="AF12" i="21"/>
  <c r="H18" i="18"/>
  <c r="H18" i="19" s="1"/>
  <c r="AB18" i="18"/>
  <c r="AB18" i="19" s="1"/>
  <c r="J23" i="21"/>
  <c r="J23" i="20"/>
  <c r="L28" i="21"/>
  <c r="L28" i="20"/>
  <c r="L28" i="22" s="1"/>
  <c r="H34" i="18"/>
  <c r="H34" i="19" s="1"/>
  <c r="AB34" i="18"/>
  <c r="AB34" i="19" s="1"/>
  <c r="AD39" i="21"/>
  <c r="AD39" i="20"/>
  <c r="AF44" i="20"/>
  <c r="AN44" i="22" s="1"/>
  <c r="L44" i="28" s="1"/>
  <c r="N44" i="23" s="1"/>
  <c r="AF44" i="21"/>
  <c r="H50" i="18"/>
  <c r="H50" i="19" s="1"/>
  <c r="AB50" i="18"/>
  <c r="AB50" i="19" s="1"/>
  <c r="J55" i="20"/>
  <c r="J55" i="22" s="1"/>
  <c r="J55" i="21"/>
  <c r="L60" i="20"/>
  <c r="L60" i="22" s="1"/>
  <c r="L60" i="21"/>
  <c r="AB66" i="18"/>
  <c r="AB66" i="19" s="1"/>
  <c r="H66" i="18"/>
  <c r="H66" i="19" s="1"/>
  <c r="J71" i="21"/>
  <c r="J71" i="20"/>
  <c r="J71" i="22" s="1"/>
  <c r="L76" i="20"/>
  <c r="L76" i="22" s="1"/>
  <c r="L76" i="21"/>
  <c r="AB82" i="18"/>
  <c r="AB82" i="19" s="1"/>
  <c r="H82" i="18"/>
  <c r="H82" i="19" s="1"/>
  <c r="J87" i="20"/>
  <c r="J87" i="22" s="1"/>
  <c r="J87" i="21"/>
  <c r="AF92" i="20"/>
  <c r="AF92" i="21"/>
  <c r="AB98" i="18"/>
  <c r="AB98" i="19" s="1"/>
  <c r="H98" i="18"/>
  <c r="H98" i="19" s="1"/>
  <c r="J103" i="21"/>
  <c r="J103" i="20"/>
  <c r="L108" i="21"/>
  <c r="L108" i="20"/>
  <c r="AB114" i="18"/>
  <c r="AB114" i="19" s="1"/>
  <c r="H114" i="18"/>
  <c r="H114" i="19" s="1"/>
  <c r="AD119" i="20"/>
  <c r="AL119" i="22" s="1"/>
  <c r="J119" i="28" s="1"/>
  <c r="L119" i="23" s="1"/>
  <c r="AD119" i="21"/>
  <c r="L124" i="20"/>
  <c r="L124" i="22" s="1"/>
  <c r="L124" i="21"/>
  <c r="H130" i="18"/>
  <c r="H130" i="19" s="1"/>
  <c r="AB130" i="18"/>
  <c r="AB130" i="19" s="1"/>
  <c r="E12" i="18"/>
  <c r="E12" i="19" s="1"/>
  <c r="Y12" i="18"/>
  <c r="Y12" i="19" s="1"/>
  <c r="C43" i="18"/>
  <c r="C43" i="19" s="1"/>
  <c r="W43" i="18"/>
  <c r="W43" i="19" s="1"/>
  <c r="W59" i="18"/>
  <c r="W59" i="19" s="1"/>
  <c r="C59" i="18"/>
  <c r="C59" i="19" s="1"/>
  <c r="E64" i="18"/>
  <c r="E64" i="19" s="1"/>
  <c r="Y64" i="18"/>
  <c r="Y64" i="19" s="1"/>
  <c r="G85" i="18"/>
  <c r="G85" i="19" s="1"/>
  <c r="AA85" i="18"/>
  <c r="AA85" i="19" s="1"/>
  <c r="Y128" i="18"/>
  <c r="Y128" i="19" s="1"/>
  <c r="E128" i="18"/>
  <c r="E128" i="19" s="1"/>
  <c r="AU121" i="22" l="1"/>
  <c r="S121" i="28" s="1"/>
  <c r="U121" i="23" s="1"/>
  <c r="R41" i="22"/>
  <c r="AQ15" i="22"/>
  <c r="O15" i="28" s="1"/>
  <c r="Q15" i="23" s="1"/>
  <c r="R6" i="22"/>
  <c r="AQ79" i="22"/>
  <c r="O79" i="28" s="1"/>
  <c r="Q79" i="23" s="1"/>
  <c r="O120" i="22"/>
  <c r="AR23" i="22"/>
  <c r="P23" i="28" s="1"/>
  <c r="R23" i="23" s="1"/>
  <c r="AQ47" i="22"/>
  <c r="O47" i="28" s="1"/>
  <c r="Q47" i="23" s="1"/>
  <c r="AT41" i="22"/>
  <c r="R41" i="28" s="1"/>
  <c r="T41" i="23" s="1"/>
  <c r="AT22" i="22"/>
  <c r="R22" i="28" s="1"/>
  <c r="T22" i="23" s="1"/>
  <c r="AS117" i="22"/>
  <c r="Q117" i="28" s="1"/>
  <c r="S117" i="23" s="1"/>
  <c r="O32" i="22"/>
  <c r="S10" i="22"/>
  <c r="P89" i="22"/>
  <c r="AR57" i="22"/>
  <c r="P57" i="28" s="1"/>
  <c r="R57" i="23" s="1"/>
  <c r="O113" i="22"/>
  <c r="Q70" i="22"/>
  <c r="AQ49" i="22"/>
  <c r="O49" i="28" s="1"/>
  <c r="Q49" i="23" s="1"/>
  <c r="AU27" i="22"/>
  <c r="S27" i="28" s="1"/>
  <c r="U27" i="23" s="1"/>
  <c r="AS6" i="22"/>
  <c r="Q6" i="28" s="1"/>
  <c r="S6" i="23" s="1"/>
  <c r="AR50" i="22"/>
  <c r="P50" i="28" s="1"/>
  <c r="R50" i="23" s="1"/>
  <c r="P84" i="22"/>
  <c r="Q68" i="22"/>
  <c r="AT118" i="22"/>
  <c r="R118" i="28" s="1"/>
  <c r="T118" i="23" s="1"/>
  <c r="AT86" i="22"/>
  <c r="R86" i="28" s="1"/>
  <c r="T86" i="23" s="1"/>
  <c r="AQ121" i="22"/>
  <c r="O121" i="28" s="1"/>
  <c r="Q121" i="23" s="1"/>
  <c r="AS14" i="22"/>
  <c r="Q14" i="28" s="1"/>
  <c r="S14" i="23" s="1"/>
  <c r="AT105" i="22"/>
  <c r="R105" i="28" s="1"/>
  <c r="T105" i="23" s="1"/>
  <c r="R70" i="22"/>
  <c r="AU89" i="22"/>
  <c r="S89" i="28" s="1"/>
  <c r="U89" i="23" s="1"/>
  <c r="AT73" i="22"/>
  <c r="R73" i="28" s="1"/>
  <c r="T73" i="23" s="1"/>
  <c r="S66" i="22"/>
  <c r="R54" i="22"/>
  <c r="P106" i="22"/>
  <c r="O31" i="22"/>
  <c r="S9" i="22"/>
  <c r="P100" i="22"/>
  <c r="R86" i="22"/>
  <c r="AU36" i="22"/>
  <c r="S36" i="28" s="1"/>
  <c r="U36" i="23" s="1"/>
  <c r="AR39" i="22"/>
  <c r="P39" i="28" s="1"/>
  <c r="R39" i="23" s="1"/>
  <c r="AS125" i="22"/>
  <c r="Q125" i="28" s="1"/>
  <c r="S125" i="23" s="1"/>
  <c r="AU82" i="22"/>
  <c r="S82" i="28" s="1"/>
  <c r="U82" i="23" s="1"/>
  <c r="AR49" i="22"/>
  <c r="P49" i="28" s="1"/>
  <c r="R49" i="23" s="1"/>
  <c r="P17" i="22"/>
  <c r="AU51" i="22"/>
  <c r="S51" i="28" s="1"/>
  <c r="U51" i="23" s="1"/>
  <c r="Q30" i="22"/>
  <c r="O9" i="22"/>
  <c r="R63" i="22"/>
  <c r="R31" i="22"/>
  <c r="Q129" i="22"/>
  <c r="Q65" i="22"/>
  <c r="AR85" i="22"/>
  <c r="P85" i="28" s="1"/>
  <c r="R85" i="23" s="1"/>
  <c r="R19" i="22"/>
  <c r="S84" i="22"/>
  <c r="O42" i="22"/>
  <c r="AU20" i="22"/>
  <c r="S20" i="28" s="1"/>
  <c r="U20" i="23" s="1"/>
  <c r="O90" i="22"/>
  <c r="AQ26" i="22"/>
  <c r="O26" i="28" s="1"/>
  <c r="Q26" i="23" s="1"/>
  <c r="P11" i="22"/>
  <c r="P6" i="22"/>
  <c r="AS100" i="22"/>
  <c r="Q100" i="28" s="1"/>
  <c r="S100" i="23" s="1"/>
  <c r="P113" i="22"/>
  <c r="R76" i="22"/>
  <c r="P20" i="22"/>
  <c r="S34" i="22"/>
  <c r="P49" i="22"/>
  <c r="M111" i="22"/>
  <c r="K90" i="22"/>
  <c r="H18" i="21"/>
  <c r="H18" i="20"/>
  <c r="H18" i="22" s="1"/>
  <c r="Y121" i="21"/>
  <c r="Y121" i="20"/>
  <c r="AG121" i="22" s="1"/>
  <c r="E121" i="28" s="1"/>
  <c r="G121" i="23" s="1"/>
  <c r="G46" i="21"/>
  <c r="G46" i="20"/>
  <c r="G46" i="22" s="1"/>
  <c r="V104" i="20"/>
  <c r="V104" i="21"/>
  <c r="AH76" i="20"/>
  <c r="AH76" i="21"/>
  <c r="Z27" i="21"/>
  <c r="Z27" i="20"/>
  <c r="AH27" i="22" s="1"/>
  <c r="F27" i="28" s="1"/>
  <c r="H27" i="23" s="1"/>
  <c r="Z27" i="23" s="1"/>
  <c r="F28" i="27" s="1"/>
  <c r="Y11" i="20"/>
  <c r="Y11" i="21"/>
  <c r="F88" i="21"/>
  <c r="F88" i="20"/>
  <c r="F88" i="22" s="1"/>
  <c r="V10" i="20"/>
  <c r="V10" i="21"/>
  <c r="C103" i="21"/>
  <c r="C103" i="20"/>
  <c r="C103" i="22" s="1"/>
  <c r="B59" i="20"/>
  <c r="B59" i="21"/>
  <c r="X8" i="21"/>
  <c r="X8" i="20"/>
  <c r="AF8" i="22" s="1"/>
  <c r="D8" i="28" s="1"/>
  <c r="F8" i="23" s="1"/>
  <c r="X8" i="23" s="1"/>
  <c r="D9" i="27" s="1"/>
  <c r="X113" i="20"/>
  <c r="X113" i="21"/>
  <c r="B12" i="20"/>
  <c r="B12" i="21"/>
  <c r="Y102" i="21"/>
  <c r="Y102" i="20"/>
  <c r="AG102" i="22" s="1"/>
  <c r="E102" i="28" s="1"/>
  <c r="G102" i="23" s="1"/>
  <c r="AA27" i="20"/>
  <c r="AA27" i="21"/>
  <c r="Y104" i="20"/>
  <c r="Y104" i="21"/>
  <c r="B77" i="21"/>
  <c r="B77" i="20"/>
  <c r="B77" i="22" s="1"/>
  <c r="Y107" i="21"/>
  <c r="Y107" i="20"/>
  <c r="AG107" i="22" s="1"/>
  <c r="E107" i="28" s="1"/>
  <c r="G107" i="23" s="1"/>
  <c r="AA64" i="21"/>
  <c r="AA64" i="20"/>
  <c r="AI64" i="22" s="1"/>
  <c r="G64" i="28" s="1"/>
  <c r="I64" i="23" s="1"/>
  <c r="B102" i="20"/>
  <c r="B102" i="21"/>
  <c r="X23" i="20"/>
  <c r="X23" i="21"/>
  <c r="AH86" i="21"/>
  <c r="AH86" i="20"/>
  <c r="AP86" i="22" s="1"/>
  <c r="X128" i="21"/>
  <c r="X128" i="20"/>
  <c r="AF128" i="22" s="1"/>
  <c r="D128" i="28" s="1"/>
  <c r="F128" i="23" s="1"/>
  <c r="X40" i="21"/>
  <c r="X40" i="20"/>
  <c r="AF40" i="22" s="1"/>
  <c r="D40" i="28" s="1"/>
  <c r="F40" i="23" s="1"/>
  <c r="X40" i="23" s="1"/>
  <c r="D41" i="27" s="1"/>
  <c r="E125" i="21"/>
  <c r="E125" i="20"/>
  <c r="E125" i="22" s="1"/>
  <c r="G50" i="21"/>
  <c r="G50" i="20"/>
  <c r="G50" i="22" s="1"/>
  <c r="E29" i="21"/>
  <c r="E29" i="20"/>
  <c r="E29" i="22" s="1"/>
  <c r="Z126" i="21"/>
  <c r="Z126" i="20"/>
  <c r="AH126" i="22" s="1"/>
  <c r="F126" i="28" s="1"/>
  <c r="H126" i="23" s="1"/>
  <c r="Z126" i="23" s="1"/>
  <c r="F127" i="27" s="1"/>
  <c r="C53" i="21"/>
  <c r="C53" i="20"/>
  <c r="C53" i="22" s="1"/>
  <c r="AB96" i="21"/>
  <c r="AB96" i="20"/>
  <c r="AJ96" i="22" s="1"/>
  <c r="AB32" i="20"/>
  <c r="AB32" i="21"/>
  <c r="AH96" i="21"/>
  <c r="AH96" i="20"/>
  <c r="AP96" i="22" s="1"/>
  <c r="AH32" i="20"/>
  <c r="AH32" i="21"/>
  <c r="AA84" i="21"/>
  <c r="AA84" i="20"/>
  <c r="AI84" i="22" s="1"/>
  <c r="G84" i="28" s="1"/>
  <c r="I84" i="23" s="1"/>
  <c r="H9" i="20"/>
  <c r="H9" i="21"/>
  <c r="N73" i="20"/>
  <c r="N73" i="21"/>
  <c r="X111" i="21"/>
  <c r="X111" i="20"/>
  <c r="AF111" i="22" s="1"/>
  <c r="D111" i="28" s="1"/>
  <c r="F111" i="23" s="1"/>
  <c r="X111" i="23" s="1"/>
  <c r="D112" i="27" s="1"/>
  <c r="V82" i="20"/>
  <c r="V82" i="21"/>
  <c r="AA117" i="21"/>
  <c r="AA117" i="20"/>
  <c r="AI117" i="22" s="1"/>
  <c r="G117" i="28" s="1"/>
  <c r="I117" i="23" s="1"/>
  <c r="AA117" i="23" s="1"/>
  <c r="G118" i="27" s="1"/>
  <c r="G41" i="21"/>
  <c r="G41" i="20"/>
  <c r="G41" i="22" s="1"/>
  <c r="E4" i="21"/>
  <c r="E4" i="20"/>
  <c r="E4" i="22" s="1"/>
  <c r="D100" i="21"/>
  <c r="D100" i="20"/>
  <c r="D100" i="22" s="1"/>
  <c r="D72" i="21"/>
  <c r="D72" i="20"/>
  <c r="D72" i="22" s="1"/>
  <c r="Y109" i="21"/>
  <c r="Y109" i="20"/>
  <c r="AG109" i="22" s="1"/>
  <c r="E109" i="28" s="1"/>
  <c r="G109" i="23" s="1"/>
  <c r="E61" i="21"/>
  <c r="E61" i="20"/>
  <c r="E61" i="22" s="1"/>
  <c r="C119" i="21"/>
  <c r="C119" i="20"/>
  <c r="C119" i="22" s="1"/>
  <c r="X97" i="21"/>
  <c r="X97" i="20"/>
  <c r="AF97" i="22" s="1"/>
  <c r="D97" i="28" s="1"/>
  <c r="F97" i="23" s="1"/>
  <c r="F70" i="21"/>
  <c r="F70" i="20"/>
  <c r="F70" i="22" s="1"/>
  <c r="Z38" i="21"/>
  <c r="Z38" i="20"/>
  <c r="AH38" i="22" s="1"/>
  <c r="F38" i="28" s="1"/>
  <c r="H38" i="23" s="1"/>
  <c r="E122" i="20"/>
  <c r="E122" i="21"/>
  <c r="W101" i="21"/>
  <c r="W101" i="20"/>
  <c r="AE101" i="22" s="1"/>
  <c r="C101" i="28" s="1"/>
  <c r="E101" i="23" s="1"/>
  <c r="G79" i="21"/>
  <c r="G79" i="20"/>
  <c r="G79" i="22" s="1"/>
  <c r="Y58" i="20"/>
  <c r="Y58" i="21"/>
  <c r="G31" i="20"/>
  <c r="G31" i="21"/>
  <c r="W5" i="21"/>
  <c r="W5" i="20"/>
  <c r="AE5" i="22" s="1"/>
  <c r="C5" i="28" s="1"/>
  <c r="E5" i="23" s="1"/>
  <c r="F99" i="21"/>
  <c r="F99" i="20"/>
  <c r="F99" i="22" s="1"/>
  <c r="B81" i="21"/>
  <c r="B81" i="20"/>
  <c r="B81" i="22" s="1"/>
  <c r="V53" i="21"/>
  <c r="V53" i="20"/>
  <c r="AD53" i="22" s="1"/>
  <c r="D26" i="21"/>
  <c r="D26" i="20"/>
  <c r="D26" i="22" s="1"/>
  <c r="E79" i="21"/>
  <c r="E79" i="20"/>
  <c r="E79" i="22" s="1"/>
  <c r="W58" i="21"/>
  <c r="W58" i="20"/>
  <c r="AE58" i="22" s="1"/>
  <c r="C58" i="28" s="1"/>
  <c r="E58" i="23" s="1"/>
  <c r="E15" i="20"/>
  <c r="E15" i="21"/>
  <c r="B110" i="20"/>
  <c r="B110" i="21"/>
  <c r="Z36" i="21"/>
  <c r="Z36" i="20"/>
  <c r="AH36" i="22" s="1"/>
  <c r="F36" i="28" s="1"/>
  <c r="H36" i="23" s="1"/>
  <c r="E56" i="21"/>
  <c r="E56" i="20"/>
  <c r="E56" i="22" s="1"/>
  <c r="H90" i="20"/>
  <c r="H90" i="21"/>
  <c r="H26" i="21"/>
  <c r="H26" i="20"/>
  <c r="H26" i="22" s="1"/>
  <c r="N90" i="21"/>
  <c r="N90" i="20"/>
  <c r="N90" i="22" s="1"/>
  <c r="N26" i="20"/>
  <c r="N26" i="21"/>
  <c r="Y124" i="21"/>
  <c r="Y124" i="20"/>
  <c r="AG124" i="22" s="1"/>
  <c r="E124" i="28" s="1"/>
  <c r="G124" i="23" s="1"/>
  <c r="V99" i="21"/>
  <c r="V99" i="20"/>
  <c r="AD99" i="22" s="1"/>
  <c r="X76" i="21"/>
  <c r="X76" i="20"/>
  <c r="AF76" i="22" s="1"/>
  <c r="D76" i="28" s="1"/>
  <c r="F76" i="23" s="1"/>
  <c r="V43" i="21"/>
  <c r="V43" i="20"/>
  <c r="AD43" i="22" s="1"/>
  <c r="B11" i="21"/>
  <c r="B11" i="20"/>
  <c r="B11" i="22" s="1"/>
  <c r="AA118" i="20"/>
  <c r="AA118" i="21"/>
  <c r="AB87" i="21"/>
  <c r="AB87" i="20"/>
  <c r="AJ87" i="22" s="1"/>
  <c r="AB23" i="20"/>
  <c r="AB23" i="21"/>
  <c r="AH87" i="21"/>
  <c r="AH87" i="20"/>
  <c r="AP87" i="22" s="1"/>
  <c r="AH23" i="21"/>
  <c r="AH23" i="20"/>
  <c r="AP23" i="22" s="1"/>
  <c r="Y108" i="21"/>
  <c r="Y108" i="20"/>
  <c r="AG108" i="22" s="1"/>
  <c r="E108" i="28" s="1"/>
  <c r="G108" i="23" s="1"/>
  <c r="Y108" i="23" s="1"/>
  <c r="E109" i="27" s="1"/>
  <c r="X101" i="20"/>
  <c r="X101" i="21"/>
  <c r="F42" i="21"/>
  <c r="F42" i="20"/>
  <c r="F42" i="22" s="1"/>
  <c r="E126" i="20"/>
  <c r="E126" i="21"/>
  <c r="AA99" i="21"/>
  <c r="AA99" i="20"/>
  <c r="AI99" i="22" s="1"/>
  <c r="G99" i="28" s="1"/>
  <c r="I99" i="23" s="1"/>
  <c r="G51" i="20"/>
  <c r="G51" i="21"/>
  <c r="C9" i="20"/>
  <c r="C9" i="21"/>
  <c r="H116" i="20"/>
  <c r="H116" i="21"/>
  <c r="H52" i="21"/>
  <c r="H52" i="20"/>
  <c r="H52" i="22" s="1"/>
  <c r="N116" i="20"/>
  <c r="N116" i="21"/>
  <c r="N52" i="20"/>
  <c r="N52" i="21"/>
  <c r="D126" i="21"/>
  <c r="D126" i="20"/>
  <c r="D126" i="22" s="1"/>
  <c r="D66" i="21"/>
  <c r="D66" i="20"/>
  <c r="D66" i="22" s="1"/>
  <c r="B21" i="20"/>
  <c r="B21" i="21"/>
  <c r="AA120" i="20"/>
  <c r="AA120" i="21"/>
  <c r="AA88" i="21"/>
  <c r="AA88" i="20"/>
  <c r="AI88" i="22" s="1"/>
  <c r="G88" i="28" s="1"/>
  <c r="I88" i="23" s="1"/>
  <c r="Y67" i="20"/>
  <c r="Y67" i="21"/>
  <c r="G40" i="21"/>
  <c r="G40" i="20"/>
  <c r="G40" i="22" s="1"/>
  <c r="C14" i="21"/>
  <c r="C14" i="20"/>
  <c r="C14" i="22" s="1"/>
  <c r="H77" i="21"/>
  <c r="H77" i="20"/>
  <c r="H77" i="22" s="1"/>
  <c r="H13" i="20"/>
  <c r="H13" i="21"/>
  <c r="AA94" i="21"/>
  <c r="AA94" i="20"/>
  <c r="AI94" i="22" s="1"/>
  <c r="G94" i="28" s="1"/>
  <c r="I94" i="23" s="1"/>
  <c r="AB47" i="20"/>
  <c r="AB47" i="21"/>
  <c r="AH47" i="20"/>
  <c r="AH47" i="21"/>
  <c r="B72" i="20"/>
  <c r="B72" i="21"/>
  <c r="AA91" i="21"/>
  <c r="AA91" i="20"/>
  <c r="AI91" i="22" s="1"/>
  <c r="G91" i="28" s="1"/>
  <c r="I91" i="23" s="1"/>
  <c r="C33" i="20"/>
  <c r="C33" i="21"/>
  <c r="H76" i="21"/>
  <c r="H76" i="20"/>
  <c r="H76" i="22" s="1"/>
  <c r="H12" i="20"/>
  <c r="H12" i="21"/>
  <c r="AA32" i="21"/>
  <c r="AA32" i="20"/>
  <c r="AI32" i="22" s="1"/>
  <c r="G32" i="28" s="1"/>
  <c r="I32" i="23" s="1"/>
  <c r="H53" i="20"/>
  <c r="H53" i="21"/>
  <c r="AH117" i="21"/>
  <c r="AH117" i="20"/>
  <c r="AP117" i="22" s="1"/>
  <c r="AH53" i="21"/>
  <c r="AH53" i="20"/>
  <c r="AP53" i="22" s="1"/>
  <c r="Z116" i="20"/>
  <c r="Z116" i="21"/>
  <c r="C23" i="21"/>
  <c r="C23" i="20"/>
  <c r="C23" i="22" s="1"/>
  <c r="V31" i="21"/>
  <c r="V31" i="20"/>
  <c r="AD31" i="22" s="1"/>
  <c r="C116" i="21"/>
  <c r="C116" i="20"/>
  <c r="C116" i="22" s="1"/>
  <c r="V80" i="20"/>
  <c r="V80" i="21"/>
  <c r="G59" i="20"/>
  <c r="G59" i="21"/>
  <c r="X114" i="21"/>
  <c r="X114" i="20"/>
  <c r="AF114" i="22" s="1"/>
  <c r="D114" i="28" s="1"/>
  <c r="F114" i="23" s="1"/>
  <c r="X22" i="20"/>
  <c r="X22" i="21"/>
  <c r="V4" i="20"/>
  <c r="V4" i="21"/>
  <c r="W86" i="21"/>
  <c r="W86" i="20"/>
  <c r="AE86" i="22" s="1"/>
  <c r="C86" i="28" s="1"/>
  <c r="E86" i="23" s="1"/>
  <c r="D55" i="21"/>
  <c r="D55" i="20"/>
  <c r="D55" i="22" s="1"/>
  <c r="C47" i="20"/>
  <c r="C47" i="22" s="1"/>
  <c r="C47" i="21"/>
  <c r="H86" i="20"/>
  <c r="H86" i="21"/>
  <c r="AB22" i="20"/>
  <c r="AB22" i="21"/>
  <c r="AH22" i="20"/>
  <c r="AH22" i="21"/>
  <c r="D96" i="20"/>
  <c r="D96" i="22" s="1"/>
  <c r="D96" i="21"/>
  <c r="Y77" i="21"/>
  <c r="Y77" i="20"/>
  <c r="H83" i="21"/>
  <c r="H83" i="20"/>
  <c r="AB19" i="21"/>
  <c r="AB19" i="20"/>
  <c r="AH83" i="21"/>
  <c r="AH83" i="20"/>
  <c r="N19" i="21"/>
  <c r="N19" i="20"/>
  <c r="F102" i="20"/>
  <c r="F102" i="22" s="1"/>
  <c r="F102" i="21"/>
  <c r="V20" i="20"/>
  <c r="AD20" i="22" s="1"/>
  <c r="V20" i="21"/>
  <c r="X118" i="20"/>
  <c r="AF118" i="22" s="1"/>
  <c r="D118" i="28" s="1"/>
  <c r="F118" i="23" s="1"/>
  <c r="X118" i="23" s="1"/>
  <c r="D119" i="27" s="1"/>
  <c r="X118" i="21"/>
  <c r="Z7" i="21"/>
  <c r="Z7" i="20"/>
  <c r="Y111" i="21"/>
  <c r="Y111" i="20"/>
  <c r="G20" i="20"/>
  <c r="G20" i="22" s="1"/>
  <c r="G20" i="21"/>
  <c r="H73" i="21"/>
  <c r="H73" i="20"/>
  <c r="N9" i="20"/>
  <c r="N9" i="21"/>
  <c r="V18" i="21"/>
  <c r="V18" i="20"/>
  <c r="E128" i="21"/>
  <c r="E128" i="20"/>
  <c r="W43" i="20"/>
  <c r="AE43" i="22" s="1"/>
  <c r="C43" i="28" s="1"/>
  <c r="E43" i="23" s="1"/>
  <c r="W43" i="21"/>
  <c r="H98" i="20"/>
  <c r="H98" i="21"/>
  <c r="AB34" i="21"/>
  <c r="AB34" i="20"/>
  <c r="AH98" i="21"/>
  <c r="AH98" i="20"/>
  <c r="P55" i="22"/>
  <c r="AP34" i="22"/>
  <c r="R12" i="22"/>
  <c r="V83" i="20"/>
  <c r="V83" i="21"/>
  <c r="Z45" i="21"/>
  <c r="Z45" i="20"/>
  <c r="AH45" i="22" s="1"/>
  <c r="F45" i="28" s="1"/>
  <c r="H45" i="23" s="1"/>
  <c r="K20" i="22"/>
  <c r="AQ127" i="22"/>
  <c r="O127" i="28" s="1"/>
  <c r="Q127" i="23" s="1"/>
  <c r="AS84" i="22"/>
  <c r="Q84" i="28" s="1"/>
  <c r="S84" i="23" s="1"/>
  <c r="S41" i="22"/>
  <c r="Q20" i="22"/>
  <c r="E121" i="21"/>
  <c r="E121" i="20"/>
  <c r="G94" i="21"/>
  <c r="G94" i="20"/>
  <c r="W68" i="21"/>
  <c r="W68" i="20"/>
  <c r="AA46" i="21"/>
  <c r="AA46" i="20"/>
  <c r="H111" i="21"/>
  <c r="H111" i="20"/>
  <c r="H47" i="21"/>
  <c r="H47" i="20"/>
  <c r="L25" i="22"/>
  <c r="AH111" i="20"/>
  <c r="AH111" i="21"/>
  <c r="R89" i="22"/>
  <c r="P68" i="22"/>
  <c r="N47" i="21"/>
  <c r="N47" i="20"/>
  <c r="R25" i="22"/>
  <c r="C4" i="20"/>
  <c r="C4" i="22" s="1"/>
  <c r="C4" i="21"/>
  <c r="B104" i="21"/>
  <c r="B104" i="20"/>
  <c r="Z62" i="21"/>
  <c r="Z62" i="20"/>
  <c r="M82" i="22"/>
  <c r="AK40" i="22"/>
  <c r="I40" i="28" s="1"/>
  <c r="K40" i="23" s="1"/>
  <c r="AO18" i="22"/>
  <c r="M18" i="28" s="1"/>
  <c r="O18" i="23" s="1"/>
  <c r="Q125" i="22"/>
  <c r="S82" i="22"/>
  <c r="AS61" i="22"/>
  <c r="Q61" i="28" s="1"/>
  <c r="S61" i="23" s="1"/>
  <c r="AQ40" i="22"/>
  <c r="O40" i="28" s="1"/>
  <c r="Q40" i="23" s="1"/>
  <c r="Y118" i="21"/>
  <c r="Y118" i="20"/>
  <c r="AG118" i="22" s="1"/>
  <c r="E118" i="28" s="1"/>
  <c r="G118" i="23" s="1"/>
  <c r="Y118" i="23" s="1"/>
  <c r="E119" i="27" s="1"/>
  <c r="G91" i="20"/>
  <c r="G91" i="21"/>
  <c r="W33" i="20"/>
  <c r="W33" i="21"/>
  <c r="AB76" i="21"/>
  <c r="AB76" i="20"/>
  <c r="AJ76" i="22" s="1"/>
  <c r="L54" i="22"/>
  <c r="AB12" i="21"/>
  <c r="AB12" i="20"/>
  <c r="AR97" i="22"/>
  <c r="P97" i="28" s="1"/>
  <c r="R97" i="23" s="1"/>
  <c r="N76" i="21"/>
  <c r="N76" i="20"/>
  <c r="AT54" i="22"/>
  <c r="R54" i="28" s="1"/>
  <c r="T54" i="23" s="1"/>
  <c r="N12" i="21"/>
  <c r="N12" i="20"/>
  <c r="X50" i="21"/>
  <c r="X50" i="20"/>
  <c r="M127" i="22"/>
  <c r="AM106" i="22"/>
  <c r="K106" i="28" s="1"/>
  <c r="M106" i="23" s="1"/>
  <c r="I85" i="22"/>
  <c r="AO63" i="22"/>
  <c r="M63" i="28" s="1"/>
  <c r="O63" i="23" s="1"/>
  <c r="AM42" i="22"/>
  <c r="K42" i="28" s="1"/>
  <c r="M42" i="23" s="1"/>
  <c r="AU127" i="22"/>
  <c r="S127" i="28" s="1"/>
  <c r="U127" i="23" s="1"/>
  <c r="Q106" i="22"/>
  <c r="O85" i="22"/>
  <c r="AS42" i="22"/>
  <c r="Q42" i="28" s="1"/>
  <c r="S42" i="23" s="1"/>
  <c r="Y100" i="20"/>
  <c r="Y100" i="21"/>
  <c r="G48" i="21"/>
  <c r="G48" i="20"/>
  <c r="G48" i="22" s="1"/>
  <c r="Y27" i="21"/>
  <c r="Y27" i="20"/>
  <c r="AG27" i="22" s="1"/>
  <c r="E27" i="28" s="1"/>
  <c r="G27" i="23" s="1"/>
  <c r="Y27" i="23" s="1"/>
  <c r="E28" i="27" s="1"/>
  <c r="W6" i="21"/>
  <c r="W6" i="20"/>
  <c r="AE6" i="22" s="1"/>
  <c r="C6" i="28" s="1"/>
  <c r="E6" i="23" s="1"/>
  <c r="W6" i="23" s="1"/>
  <c r="C7" i="27" s="1"/>
  <c r="L111" i="22"/>
  <c r="J90" i="22"/>
  <c r="H69" i="21"/>
  <c r="H69" i="20"/>
  <c r="H69" i="22" s="1"/>
  <c r="AN47" i="22"/>
  <c r="L47" i="28" s="1"/>
  <c r="N47" i="23" s="1"/>
  <c r="J26" i="22"/>
  <c r="AB5" i="21"/>
  <c r="AB5" i="20"/>
  <c r="R111" i="22"/>
  <c r="AR90" i="22"/>
  <c r="P90" i="28" s="1"/>
  <c r="R90" i="23" s="1"/>
  <c r="N69" i="21"/>
  <c r="N69" i="20"/>
  <c r="N69" i="22" s="1"/>
  <c r="R47" i="22"/>
  <c r="AR26" i="22"/>
  <c r="P26" i="28" s="1"/>
  <c r="R26" i="23" s="1"/>
  <c r="N5" i="21"/>
  <c r="N5" i="20"/>
  <c r="N5" i="22" s="1"/>
  <c r="Z112" i="20"/>
  <c r="Z112" i="21"/>
  <c r="Z88" i="20"/>
  <c r="Z88" i="21"/>
  <c r="D51" i="20"/>
  <c r="D51" i="21"/>
  <c r="B10" i="21"/>
  <c r="B10" i="20"/>
  <c r="B10" i="22" s="1"/>
  <c r="AM91" i="22"/>
  <c r="K91" i="28" s="1"/>
  <c r="M91" i="23" s="1"/>
  <c r="AQ70" i="22"/>
  <c r="O70" i="28" s="1"/>
  <c r="Q70" i="23" s="1"/>
  <c r="AQ98" i="22"/>
  <c r="O98" i="28" s="1"/>
  <c r="Q98" i="23" s="1"/>
  <c r="W23" i="21"/>
  <c r="W23" i="20"/>
  <c r="J119" i="22"/>
  <c r="AL87" i="22"/>
  <c r="J87" i="28" s="1"/>
  <c r="L87" i="23" s="1"/>
  <c r="AL23" i="22"/>
  <c r="J23" i="28" s="1"/>
  <c r="L23" i="23" s="1"/>
  <c r="P119" i="22"/>
  <c r="W103" i="21"/>
  <c r="W103" i="20"/>
  <c r="V59" i="20"/>
  <c r="AD59" i="22" s="1"/>
  <c r="V59" i="21"/>
  <c r="B31" i="21"/>
  <c r="B31" i="20"/>
  <c r="D8" i="21"/>
  <c r="D8" i="20"/>
  <c r="I95" i="22"/>
  <c r="M73" i="22"/>
  <c r="AM52" i="22"/>
  <c r="K52" i="28" s="1"/>
  <c r="M52" i="23" s="1"/>
  <c r="B83" i="20"/>
  <c r="B83" i="21"/>
  <c r="C68" i="20"/>
  <c r="C68" i="21"/>
  <c r="N111" i="21"/>
  <c r="N111" i="20"/>
  <c r="W4" i="20"/>
  <c r="W4" i="21"/>
  <c r="E118" i="20"/>
  <c r="E118" i="21"/>
  <c r="AH12" i="21"/>
  <c r="AH12" i="20"/>
  <c r="AP12" i="22" s="1"/>
  <c r="Y59" i="21"/>
  <c r="Y59" i="20"/>
  <c r="AG59" i="22" s="1"/>
  <c r="E59" i="28" s="1"/>
  <c r="G59" i="23" s="1"/>
  <c r="H117" i="20"/>
  <c r="H117" i="21"/>
  <c r="X51" i="20"/>
  <c r="X51" i="21"/>
  <c r="Y128" i="20"/>
  <c r="Y128" i="21"/>
  <c r="C43" i="21"/>
  <c r="C43" i="20"/>
  <c r="C43" i="22" s="1"/>
  <c r="AB98" i="21"/>
  <c r="AB98" i="20"/>
  <c r="AJ98" i="22" s="1"/>
  <c r="H34" i="20"/>
  <c r="H34" i="21"/>
  <c r="N98" i="21"/>
  <c r="N98" i="20"/>
  <c r="N98" i="22" s="1"/>
  <c r="F101" i="21"/>
  <c r="F101" i="20"/>
  <c r="F101" i="22" s="1"/>
  <c r="F69" i="20"/>
  <c r="F69" i="21"/>
  <c r="F45" i="20"/>
  <c r="F45" i="21"/>
  <c r="AM36" i="22"/>
  <c r="K36" i="28" s="1"/>
  <c r="M36" i="23" s="1"/>
  <c r="I15" i="22"/>
  <c r="S57" i="22"/>
  <c r="AS36" i="22"/>
  <c r="Q36" i="28" s="1"/>
  <c r="S36" i="23" s="1"/>
  <c r="G110" i="21"/>
  <c r="G110" i="20"/>
  <c r="G110" i="22" s="1"/>
  <c r="E89" i="21"/>
  <c r="E89" i="20"/>
  <c r="E89" i="22" s="1"/>
  <c r="G62" i="20"/>
  <c r="G62" i="21"/>
  <c r="E25" i="21"/>
  <c r="E25" i="20"/>
  <c r="E25" i="22" s="1"/>
  <c r="H127" i="21"/>
  <c r="H127" i="20"/>
  <c r="H127" i="22" s="1"/>
  <c r="H63" i="21"/>
  <c r="H63" i="20"/>
  <c r="H63" i="22" s="1"/>
  <c r="L41" i="22"/>
  <c r="AL20" i="22"/>
  <c r="J20" i="28" s="1"/>
  <c r="L20" i="23" s="1"/>
  <c r="N127" i="21"/>
  <c r="N127" i="20"/>
  <c r="N63" i="20"/>
  <c r="N63" i="21"/>
  <c r="Z122" i="20"/>
  <c r="Z122" i="21"/>
  <c r="F90" i="21"/>
  <c r="F90" i="20"/>
  <c r="F90" i="22" s="1"/>
  <c r="F62" i="21"/>
  <c r="F62" i="20"/>
  <c r="F62" i="22" s="1"/>
  <c r="F26" i="20"/>
  <c r="F26" i="21"/>
  <c r="K77" i="22"/>
  <c r="I56" i="22"/>
  <c r="AM13" i="22"/>
  <c r="K13" i="28" s="1"/>
  <c r="M13" i="23" s="1"/>
  <c r="AU98" i="22"/>
  <c r="S98" i="28" s="1"/>
  <c r="U98" i="23" s="1"/>
  <c r="AS77" i="22"/>
  <c r="Q77" i="28" s="1"/>
  <c r="S77" i="23" s="1"/>
  <c r="O56" i="22"/>
  <c r="Q13" i="22"/>
  <c r="C113" i="20"/>
  <c r="C113" i="22" s="1"/>
  <c r="C113" i="21"/>
  <c r="C81" i="21"/>
  <c r="C81" i="20"/>
  <c r="AA11" i="20"/>
  <c r="AI11" i="22" s="1"/>
  <c r="G11" i="28" s="1"/>
  <c r="I11" i="23" s="1"/>
  <c r="AA11" i="21"/>
  <c r="AB92" i="21"/>
  <c r="AB92" i="20"/>
  <c r="AB28" i="21"/>
  <c r="AB28" i="20"/>
  <c r="L6" i="22"/>
  <c r="N92" i="20"/>
  <c r="N92" i="21"/>
  <c r="AH28" i="21"/>
  <c r="AH28" i="20"/>
  <c r="D50" i="21"/>
  <c r="D50" i="20"/>
  <c r="D50" i="22" s="1"/>
  <c r="E100" i="20"/>
  <c r="E100" i="21"/>
  <c r="AA48" i="21"/>
  <c r="AA48" i="20"/>
  <c r="AI48" i="22" s="1"/>
  <c r="G48" i="28" s="1"/>
  <c r="I48" i="23" s="1"/>
  <c r="AA48" i="23" s="1"/>
  <c r="G49" i="27" s="1"/>
  <c r="E27" i="20"/>
  <c r="E27" i="21"/>
  <c r="C6" i="20"/>
  <c r="C6" i="21"/>
  <c r="AB69" i="20"/>
  <c r="AB69" i="21"/>
  <c r="H5" i="21"/>
  <c r="H5" i="20"/>
  <c r="AH69" i="20"/>
  <c r="AH69" i="21"/>
  <c r="AH5" i="20"/>
  <c r="AH5" i="21"/>
  <c r="F112" i="20"/>
  <c r="F112" i="21"/>
  <c r="D83" i="21"/>
  <c r="D83" i="20"/>
  <c r="D83" i="22" s="1"/>
  <c r="X47" i="21"/>
  <c r="X47" i="20"/>
  <c r="AF47" i="22" s="1"/>
  <c r="D47" i="28" s="1"/>
  <c r="F47" i="23" s="1"/>
  <c r="X47" i="23" s="1"/>
  <c r="D48" i="27" s="1"/>
  <c r="M64" i="22"/>
  <c r="K43" i="22"/>
  <c r="I22" i="22"/>
  <c r="S128" i="22"/>
  <c r="Q107" i="22"/>
  <c r="AQ86" i="22"/>
  <c r="O86" i="28" s="1"/>
  <c r="Q86" i="23" s="1"/>
  <c r="AU64" i="22"/>
  <c r="S64" i="28" s="1"/>
  <c r="U64" i="23" s="1"/>
  <c r="AS43" i="22"/>
  <c r="Q43" i="28" s="1"/>
  <c r="S43" i="23" s="1"/>
  <c r="AQ22" i="22"/>
  <c r="O22" i="28" s="1"/>
  <c r="Q22" i="23" s="1"/>
  <c r="AU116" i="22"/>
  <c r="S116" i="28" s="1"/>
  <c r="U116" i="23" s="1"/>
  <c r="G53" i="20"/>
  <c r="G53" i="21"/>
  <c r="AA17" i="21"/>
  <c r="AA17" i="20"/>
  <c r="AI17" i="22" s="1"/>
  <c r="G17" i="28" s="1"/>
  <c r="I17" i="23" s="1"/>
  <c r="AN108" i="22"/>
  <c r="L108" i="28" s="1"/>
  <c r="N108" i="23" s="1"/>
  <c r="AN76" i="22"/>
  <c r="L76" i="28" s="1"/>
  <c r="N76" i="23" s="1"/>
  <c r="L44" i="22"/>
  <c r="R108" i="22"/>
  <c r="AT44" i="22"/>
  <c r="R44" i="28" s="1"/>
  <c r="T44" i="23" s="1"/>
  <c r="AA25" i="20"/>
  <c r="AI25" i="22" s="1"/>
  <c r="G25" i="28" s="1"/>
  <c r="I25" i="23" s="1"/>
  <c r="AA25" i="21"/>
  <c r="F77" i="20"/>
  <c r="F77" i="22" s="1"/>
  <c r="F77" i="21"/>
  <c r="V55" i="21"/>
  <c r="V55" i="20"/>
  <c r="B27" i="21"/>
  <c r="B27" i="20"/>
  <c r="L4" i="22"/>
  <c r="AO25" i="22"/>
  <c r="M25" i="28" s="1"/>
  <c r="O25" i="23" s="1"/>
  <c r="R4" i="22"/>
  <c r="AQ111" i="22"/>
  <c r="O111" i="28" s="1"/>
  <c r="Q111" i="23" s="1"/>
  <c r="S25" i="22"/>
  <c r="Z4" i="20"/>
  <c r="Z4" i="21"/>
  <c r="W84" i="20"/>
  <c r="W84" i="21"/>
  <c r="C20" i="21"/>
  <c r="C20" i="20"/>
  <c r="C20" i="22" s="1"/>
  <c r="L105" i="22"/>
  <c r="AN9" i="22"/>
  <c r="L9" i="28" s="1"/>
  <c r="N9" i="23" s="1"/>
  <c r="R105" i="22"/>
  <c r="AT9" i="22"/>
  <c r="R9" i="28" s="1"/>
  <c r="T9" i="23" s="1"/>
  <c r="B108" i="20"/>
  <c r="B108" i="21"/>
  <c r="B76" i="20"/>
  <c r="B76" i="21"/>
  <c r="F30" i="20"/>
  <c r="F30" i="21"/>
  <c r="AM109" i="22"/>
  <c r="K109" i="28" s="1"/>
  <c r="M109" i="23" s="1"/>
  <c r="AK88" i="22"/>
  <c r="I88" i="28" s="1"/>
  <c r="K88" i="23" s="1"/>
  <c r="M66" i="22"/>
  <c r="K45" i="22"/>
  <c r="AK24" i="22"/>
  <c r="I24" i="28" s="1"/>
  <c r="K24" i="23" s="1"/>
  <c r="AU130" i="22"/>
  <c r="S130" i="28" s="1"/>
  <c r="U130" i="23" s="1"/>
  <c r="AS109" i="22"/>
  <c r="Q109" i="28" s="1"/>
  <c r="S109" i="23" s="1"/>
  <c r="AQ88" i="22"/>
  <c r="O88" i="28" s="1"/>
  <c r="Q88" i="23" s="1"/>
  <c r="Q45" i="22"/>
  <c r="O24" i="22"/>
  <c r="E112" i="21"/>
  <c r="E112" i="20"/>
  <c r="E112" i="22" s="1"/>
  <c r="Y86" i="21"/>
  <c r="Y86" i="20"/>
  <c r="AG86" i="22" s="1"/>
  <c r="E86" i="28" s="1"/>
  <c r="G86" i="23" s="1"/>
  <c r="W49" i="21"/>
  <c r="W49" i="20"/>
  <c r="AE49" i="22" s="1"/>
  <c r="C49" i="28" s="1"/>
  <c r="E49" i="23" s="1"/>
  <c r="W49" i="23" s="1"/>
  <c r="C50" i="27" s="1"/>
  <c r="Y22" i="21"/>
  <c r="Y22" i="20"/>
  <c r="AG22" i="22" s="1"/>
  <c r="E22" i="28" s="1"/>
  <c r="G22" i="23" s="1"/>
  <c r="L118" i="22"/>
  <c r="AN54" i="22"/>
  <c r="L54" i="28" s="1"/>
  <c r="N54" i="23" s="1"/>
  <c r="Y28" i="21"/>
  <c r="Y28" i="20"/>
  <c r="AG28" i="22" s="1"/>
  <c r="E28" i="28" s="1"/>
  <c r="G28" i="23" s="1"/>
  <c r="B105" i="21"/>
  <c r="B105" i="20"/>
  <c r="B105" i="22" s="1"/>
  <c r="V73" i="21"/>
  <c r="V73" i="20"/>
  <c r="AD73" i="22" s="1"/>
  <c r="B17" i="21"/>
  <c r="B17" i="20"/>
  <c r="B17" i="22" s="1"/>
  <c r="AK121" i="22"/>
  <c r="I121" i="28" s="1"/>
  <c r="K121" i="23" s="1"/>
  <c r="M99" i="22"/>
  <c r="K78" i="22"/>
  <c r="AO35" i="22"/>
  <c r="M35" i="28" s="1"/>
  <c r="O35" i="23" s="1"/>
  <c r="AM14" i="22"/>
  <c r="K14" i="28" s="1"/>
  <c r="M14" i="23" s="1"/>
  <c r="AU99" i="22"/>
  <c r="S99" i="28" s="1"/>
  <c r="U99" i="23" s="1"/>
  <c r="AS78" i="22"/>
  <c r="Q78" i="28" s="1"/>
  <c r="S78" i="23" s="1"/>
  <c r="O57" i="22"/>
  <c r="S35" i="22"/>
  <c r="G128" i="21"/>
  <c r="G128" i="20"/>
  <c r="W102" i="21"/>
  <c r="W102" i="20"/>
  <c r="G80" i="20"/>
  <c r="G80" i="22" s="1"/>
  <c r="G80" i="21"/>
  <c r="C54" i="21"/>
  <c r="C54" i="20"/>
  <c r="J106" i="22"/>
  <c r="J74" i="22"/>
  <c r="J42" i="22"/>
  <c r="AR74" i="22"/>
  <c r="P74" i="28" s="1"/>
  <c r="R74" i="23" s="1"/>
  <c r="P42" i="22"/>
  <c r="AR10" i="22"/>
  <c r="P10" i="28" s="1"/>
  <c r="R10" i="23" s="1"/>
  <c r="V98" i="20"/>
  <c r="AD98" i="22" s="1"/>
  <c r="V98" i="21"/>
  <c r="V46" i="21"/>
  <c r="V46" i="20"/>
  <c r="D19" i="20"/>
  <c r="D19" i="22" s="1"/>
  <c r="D19" i="21"/>
  <c r="G21" i="21"/>
  <c r="G21" i="20"/>
  <c r="AB102" i="20"/>
  <c r="AB102" i="21"/>
  <c r="H38" i="20"/>
  <c r="H38" i="22" s="1"/>
  <c r="H38" i="21"/>
  <c r="AH102" i="20"/>
  <c r="AP102" i="22" s="1"/>
  <c r="AH102" i="21"/>
  <c r="N38" i="20"/>
  <c r="N38" i="22" s="1"/>
  <c r="N38" i="21"/>
  <c r="V123" i="20"/>
  <c r="AD123" i="22" s="1"/>
  <c r="V123" i="21"/>
  <c r="B91" i="21"/>
  <c r="B91" i="20"/>
  <c r="V35" i="20"/>
  <c r="AD35" i="22" s="1"/>
  <c r="V35" i="21"/>
  <c r="C120" i="20"/>
  <c r="C120" i="22" s="1"/>
  <c r="C120" i="21"/>
  <c r="C72" i="20"/>
  <c r="C72" i="22" s="1"/>
  <c r="C72" i="21"/>
  <c r="E45" i="21"/>
  <c r="E45" i="20"/>
  <c r="E13" i="21"/>
  <c r="E13" i="20"/>
  <c r="AB99" i="20"/>
  <c r="AJ99" i="22" s="1"/>
  <c r="AB99" i="21"/>
  <c r="H35" i="21"/>
  <c r="H35" i="20"/>
  <c r="N99" i="20"/>
  <c r="N99" i="21"/>
  <c r="N35" i="20"/>
  <c r="N35" i="22" s="1"/>
  <c r="N35" i="21"/>
  <c r="X121" i="21"/>
  <c r="X121" i="20"/>
  <c r="Z98" i="21"/>
  <c r="Z98" i="20"/>
  <c r="Z66" i="21"/>
  <c r="Z66" i="20"/>
  <c r="B16" i="21"/>
  <c r="B16" i="20"/>
  <c r="K113" i="22"/>
  <c r="M70" i="22"/>
  <c r="K49" i="22"/>
  <c r="Q113" i="22"/>
  <c r="O92" i="22"/>
  <c r="S70" i="22"/>
  <c r="Q49" i="22"/>
  <c r="AQ28" i="22"/>
  <c r="O28" i="28" s="1"/>
  <c r="Q28" i="23" s="1"/>
  <c r="S6" i="22"/>
  <c r="AA15" i="20"/>
  <c r="AA15" i="21"/>
  <c r="AB112" i="21"/>
  <c r="AB112" i="20"/>
  <c r="AL69" i="22"/>
  <c r="J69" i="28" s="1"/>
  <c r="L69" i="23" s="1"/>
  <c r="AB48" i="21"/>
  <c r="AB48" i="20"/>
  <c r="J5" i="22"/>
  <c r="AH112" i="20"/>
  <c r="AH112" i="21"/>
  <c r="R90" i="22"/>
  <c r="AR69" i="22"/>
  <c r="P69" i="28" s="1"/>
  <c r="R69" i="23" s="1"/>
  <c r="N48" i="21"/>
  <c r="N48" i="20"/>
  <c r="P5" i="22"/>
  <c r="B109" i="20"/>
  <c r="B109" i="22" s="1"/>
  <c r="B109" i="21"/>
  <c r="Z63" i="21"/>
  <c r="Z63" i="20"/>
  <c r="W131" i="21"/>
  <c r="W131" i="20"/>
  <c r="G100" i="21"/>
  <c r="G100" i="20"/>
  <c r="AA36" i="21"/>
  <c r="AA36" i="20"/>
  <c r="AN131" i="22"/>
  <c r="L131" i="28" s="1"/>
  <c r="N131" i="23" s="1"/>
  <c r="AL110" i="22"/>
  <c r="J110" i="28" s="1"/>
  <c r="L110" i="23" s="1"/>
  <c r="H89" i="21"/>
  <c r="H89" i="20"/>
  <c r="H25" i="20"/>
  <c r="H25" i="22" s="1"/>
  <c r="H25" i="21"/>
  <c r="N89" i="21"/>
  <c r="N89" i="20"/>
  <c r="P46" i="22"/>
  <c r="AH25" i="20"/>
  <c r="AH25" i="21"/>
  <c r="C127" i="20"/>
  <c r="C127" i="21"/>
  <c r="B106" i="21"/>
  <c r="B106" i="20"/>
  <c r="B106" i="22" s="1"/>
  <c r="V78" i="20"/>
  <c r="V78" i="21"/>
  <c r="AB4" i="20"/>
  <c r="AB4" i="21"/>
  <c r="AB82" i="21"/>
  <c r="AB82" i="20"/>
  <c r="AJ82" i="22" s="1"/>
  <c r="N18" i="21"/>
  <c r="N18" i="20"/>
  <c r="N18" i="22" s="1"/>
  <c r="AA30" i="21"/>
  <c r="AA30" i="20"/>
  <c r="AI30" i="22" s="1"/>
  <c r="G30" i="28" s="1"/>
  <c r="I30" i="23" s="1"/>
  <c r="AA85" i="21"/>
  <c r="AA85" i="20"/>
  <c r="AI85" i="22" s="1"/>
  <c r="G85" i="28" s="1"/>
  <c r="I85" i="23" s="1"/>
  <c r="Z101" i="20"/>
  <c r="Z101" i="21"/>
  <c r="AA110" i="20"/>
  <c r="AA110" i="21"/>
  <c r="AA62" i="20"/>
  <c r="AA62" i="21"/>
  <c r="AB127" i="21"/>
  <c r="AB127" i="20"/>
  <c r="AB63" i="21"/>
  <c r="AB63" i="20"/>
  <c r="AJ63" i="22" s="1"/>
  <c r="AH127" i="21"/>
  <c r="AH127" i="20"/>
  <c r="AP127" i="22" s="1"/>
  <c r="AH63" i="20"/>
  <c r="AH63" i="21"/>
  <c r="F122" i="20"/>
  <c r="F122" i="21"/>
  <c r="Z90" i="21"/>
  <c r="Z90" i="20"/>
  <c r="AH90" i="22" s="1"/>
  <c r="F90" i="28" s="1"/>
  <c r="H90" i="23" s="1"/>
  <c r="Z90" i="23" s="1"/>
  <c r="F91" i="27" s="1"/>
  <c r="F58" i="21"/>
  <c r="F58" i="20"/>
  <c r="F58" i="22" s="1"/>
  <c r="Z26" i="21"/>
  <c r="Z26" i="20"/>
  <c r="AH26" i="22" s="1"/>
  <c r="F26" i="28" s="1"/>
  <c r="H26" i="23" s="1"/>
  <c r="Z26" i="23" s="1"/>
  <c r="F27" i="27" s="1"/>
  <c r="W113" i="21"/>
  <c r="W113" i="20"/>
  <c r="AE113" i="22" s="1"/>
  <c r="C113" i="28" s="1"/>
  <c r="E113" i="23" s="1"/>
  <c r="G11" i="20"/>
  <c r="G11" i="21"/>
  <c r="H92" i="21"/>
  <c r="H92" i="20"/>
  <c r="H92" i="22" s="1"/>
  <c r="W92" i="22" s="1"/>
  <c r="H28" i="20"/>
  <c r="H28" i="21"/>
  <c r="AH92" i="20"/>
  <c r="AH92" i="21"/>
  <c r="N28" i="20"/>
  <c r="N28" i="21"/>
  <c r="X46" i="21"/>
  <c r="X46" i="20"/>
  <c r="AF46" i="22" s="1"/>
  <c r="D46" i="28" s="1"/>
  <c r="F46" i="23" s="1"/>
  <c r="X46" i="23" s="1"/>
  <c r="D47" i="27" s="1"/>
  <c r="Y32" i="21"/>
  <c r="Y32" i="20"/>
  <c r="AG32" i="22" s="1"/>
  <c r="E32" i="28" s="1"/>
  <c r="G32" i="23" s="1"/>
  <c r="Y32" i="23" s="1"/>
  <c r="E33" i="27" s="1"/>
  <c r="Y43" i="20"/>
  <c r="Y43" i="21"/>
  <c r="AB85" i="20"/>
  <c r="AB85" i="21"/>
  <c r="AB21" i="21"/>
  <c r="AB21" i="20"/>
  <c r="AJ21" i="22" s="1"/>
  <c r="N85" i="20"/>
  <c r="N85" i="21"/>
  <c r="AH21" i="21"/>
  <c r="AH21" i="20"/>
  <c r="AP21" i="22" s="1"/>
  <c r="V130" i="21"/>
  <c r="V130" i="20"/>
  <c r="AD130" i="22" s="1"/>
  <c r="X107" i="20"/>
  <c r="X107" i="21"/>
  <c r="X83" i="21"/>
  <c r="X83" i="20"/>
  <c r="AF83" i="22" s="1"/>
  <c r="D83" i="28" s="1"/>
  <c r="F83" i="23" s="1"/>
  <c r="D47" i="20"/>
  <c r="D47" i="21"/>
  <c r="AA53" i="20"/>
  <c r="AA53" i="21"/>
  <c r="G17" i="20"/>
  <c r="G17" i="21"/>
  <c r="G25" i="21"/>
  <c r="G25" i="20"/>
  <c r="G25" i="22" s="1"/>
  <c r="Z77" i="20"/>
  <c r="Z77" i="21"/>
  <c r="B55" i="20"/>
  <c r="B55" i="21"/>
  <c r="V27" i="21"/>
  <c r="V27" i="20"/>
  <c r="AD27" i="22" s="1"/>
  <c r="F4" i="20"/>
  <c r="F4" i="21"/>
  <c r="C84" i="21"/>
  <c r="C84" i="20"/>
  <c r="C84" i="22" s="1"/>
  <c r="W20" i="20"/>
  <c r="W20" i="21"/>
  <c r="V108" i="20"/>
  <c r="V108" i="21"/>
  <c r="V76" i="21"/>
  <c r="V76" i="20"/>
  <c r="AD76" i="22" s="1"/>
  <c r="X25" i="21"/>
  <c r="X25" i="20"/>
  <c r="AF25" i="22" s="1"/>
  <c r="D25" i="28" s="1"/>
  <c r="F25" i="23" s="1"/>
  <c r="Y112" i="21"/>
  <c r="Y112" i="20"/>
  <c r="AG112" i="22" s="1"/>
  <c r="E112" i="28" s="1"/>
  <c r="G112" i="23" s="1"/>
  <c r="Y112" i="23" s="1"/>
  <c r="E113" i="27" s="1"/>
  <c r="E86" i="20"/>
  <c r="E86" i="21"/>
  <c r="C49" i="21"/>
  <c r="C49" i="20"/>
  <c r="C49" i="22" s="1"/>
  <c r="E22" i="21"/>
  <c r="E22" i="20"/>
  <c r="E22" i="22" s="1"/>
  <c r="E28" i="21"/>
  <c r="E28" i="20"/>
  <c r="E28" i="22" s="1"/>
  <c r="V105" i="21"/>
  <c r="V105" i="20"/>
  <c r="AD105" i="22" s="1"/>
  <c r="B73" i="21"/>
  <c r="B73" i="20"/>
  <c r="B73" i="22" s="1"/>
  <c r="V17" i="21"/>
  <c r="V17" i="20"/>
  <c r="AD17" i="22" s="1"/>
  <c r="AA128" i="21"/>
  <c r="AA128" i="20"/>
  <c r="AI128" i="22" s="1"/>
  <c r="G128" i="28" s="1"/>
  <c r="I128" i="23" s="1"/>
  <c r="AA128" i="23" s="1"/>
  <c r="G129" i="27" s="1"/>
  <c r="C102" i="21"/>
  <c r="C102" i="20"/>
  <c r="C102" i="22" s="1"/>
  <c r="AA80" i="21"/>
  <c r="AA80" i="20"/>
  <c r="AI80" i="22" s="1"/>
  <c r="G80" i="28" s="1"/>
  <c r="I80" i="23" s="1"/>
  <c r="W54" i="21"/>
  <c r="W54" i="20"/>
  <c r="AE54" i="22" s="1"/>
  <c r="C54" i="28" s="1"/>
  <c r="E54" i="23" s="1"/>
  <c r="F92" i="21"/>
  <c r="F92" i="20"/>
  <c r="F92" i="22" s="1"/>
  <c r="V42" i="20"/>
  <c r="V42" i="21"/>
  <c r="B14" i="20"/>
  <c r="B14" i="21"/>
  <c r="W11" i="20"/>
  <c r="W11" i="21"/>
  <c r="H118" i="20"/>
  <c r="H118" i="21"/>
  <c r="AB54" i="21"/>
  <c r="AB54" i="20"/>
  <c r="AJ54" i="22" s="1"/>
  <c r="AH118" i="21"/>
  <c r="AH118" i="20"/>
  <c r="AH54" i="20"/>
  <c r="AH54" i="21"/>
  <c r="B119" i="21"/>
  <c r="B119" i="20"/>
  <c r="B119" i="22" s="1"/>
  <c r="B87" i="21"/>
  <c r="B87" i="20"/>
  <c r="B87" i="22" s="1"/>
  <c r="B35" i="20"/>
  <c r="B35" i="21"/>
  <c r="AA98" i="20"/>
  <c r="AA98" i="21"/>
  <c r="AA66" i="21"/>
  <c r="AA66" i="20"/>
  <c r="AI66" i="22" s="1"/>
  <c r="G66" i="28" s="1"/>
  <c r="I66" i="23" s="1"/>
  <c r="W40" i="21"/>
  <c r="W40" i="20"/>
  <c r="AE40" i="22" s="1"/>
  <c r="C40" i="28" s="1"/>
  <c r="E40" i="23" s="1"/>
  <c r="W40" i="23" s="1"/>
  <c r="C41" i="27" s="1"/>
  <c r="C8" i="21"/>
  <c r="C8" i="20"/>
  <c r="C8" i="22" s="1"/>
  <c r="H115" i="21"/>
  <c r="H115" i="20"/>
  <c r="AB51" i="21"/>
  <c r="AB51" i="20"/>
  <c r="AJ51" i="22" s="1"/>
  <c r="N115" i="21"/>
  <c r="N115" i="20"/>
  <c r="N115" i="22" s="1"/>
  <c r="N51" i="28"/>
  <c r="P51" i="23" s="1"/>
  <c r="X117" i="21"/>
  <c r="X117" i="20"/>
  <c r="AF117" i="22" s="1"/>
  <c r="D117" i="28" s="1"/>
  <c r="F117" i="23" s="1"/>
  <c r="F98" i="20"/>
  <c r="F98" i="21"/>
  <c r="V52" i="21"/>
  <c r="V52" i="20"/>
  <c r="AD52" i="22" s="1"/>
  <c r="V16" i="21"/>
  <c r="V16" i="20"/>
  <c r="AD16" i="22" s="1"/>
  <c r="G15" i="20"/>
  <c r="G15" i="21"/>
  <c r="H112" i="20"/>
  <c r="H112" i="21"/>
  <c r="H48" i="20"/>
  <c r="H48" i="21"/>
  <c r="N112" i="21"/>
  <c r="N112" i="20"/>
  <c r="AH48" i="21"/>
  <c r="AH48" i="20"/>
  <c r="V109" i="21"/>
  <c r="V109" i="20"/>
  <c r="AD109" i="22" s="1"/>
  <c r="D54" i="21"/>
  <c r="D54" i="20"/>
  <c r="D54" i="22" s="1"/>
  <c r="AA100" i="20"/>
  <c r="AA100" i="21"/>
  <c r="G36" i="20"/>
  <c r="G36" i="21"/>
  <c r="AB89" i="20"/>
  <c r="AB89" i="21"/>
  <c r="AB25" i="20"/>
  <c r="AB25" i="21"/>
  <c r="AH89" i="21"/>
  <c r="AH89" i="20"/>
  <c r="N25" i="20"/>
  <c r="N25" i="21"/>
  <c r="W127" i="21"/>
  <c r="W127" i="20"/>
  <c r="AE127" i="22" s="1"/>
  <c r="C127" i="28" s="1"/>
  <c r="E127" i="23" s="1"/>
  <c r="W127" i="23" s="1"/>
  <c r="C128" i="27" s="1"/>
  <c r="V106" i="21"/>
  <c r="V106" i="20"/>
  <c r="AD106" i="22" s="1"/>
  <c r="B78" i="20"/>
  <c r="B78" i="21"/>
  <c r="H4" i="21"/>
  <c r="H4" i="20"/>
  <c r="H4" i="22" s="1"/>
  <c r="N4" i="21"/>
  <c r="N4" i="20"/>
  <c r="N4" i="22" s="1"/>
  <c r="Y76" i="21"/>
  <c r="Y76" i="20"/>
  <c r="AG76" i="22" s="1"/>
  <c r="E76" i="28" s="1"/>
  <c r="G76" i="23" s="1"/>
  <c r="Y36" i="20"/>
  <c r="Y36" i="21"/>
  <c r="B95" i="20"/>
  <c r="B95" i="21"/>
  <c r="F21" i="21"/>
  <c r="F21" i="20"/>
  <c r="F21" i="22" s="1"/>
  <c r="G130" i="21"/>
  <c r="G130" i="20"/>
  <c r="G130" i="22" s="1"/>
  <c r="E93" i="20"/>
  <c r="E93" i="21"/>
  <c r="AA18" i="21"/>
  <c r="AA18" i="20"/>
  <c r="AI18" i="22" s="1"/>
  <c r="G18" i="28" s="1"/>
  <c r="I18" i="23" s="1"/>
  <c r="B116" i="20"/>
  <c r="B116" i="21"/>
  <c r="D93" i="20"/>
  <c r="D93" i="21"/>
  <c r="X61" i="21"/>
  <c r="X61" i="20"/>
  <c r="AF61" i="22" s="1"/>
  <c r="D61" i="28" s="1"/>
  <c r="F61" i="23" s="1"/>
  <c r="X33" i="20"/>
  <c r="X33" i="21"/>
  <c r="Z6" i="21"/>
  <c r="Z6" i="20"/>
  <c r="AH6" i="22" s="1"/>
  <c r="F6" i="28" s="1"/>
  <c r="H6" i="23" s="1"/>
  <c r="H114" i="21"/>
  <c r="H114" i="20"/>
  <c r="AB50" i="20"/>
  <c r="AB50" i="21"/>
  <c r="N114" i="21"/>
  <c r="N114" i="20"/>
  <c r="AH50" i="20"/>
  <c r="AH50" i="21"/>
  <c r="Y89" i="20"/>
  <c r="Y89" i="21"/>
  <c r="Y25" i="21"/>
  <c r="Y25" i="20"/>
  <c r="AG25" i="22" s="1"/>
  <c r="E25" i="28" s="1"/>
  <c r="G25" i="23" s="1"/>
  <c r="W22" i="20"/>
  <c r="W22" i="21"/>
  <c r="G85" i="21"/>
  <c r="G85" i="20"/>
  <c r="G85" i="22" s="1"/>
  <c r="E12" i="20"/>
  <c r="E12" i="21"/>
  <c r="AB114" i="20"/>
  <c r="AB114" i="21"/>
  <c r="AN92" i="22"/>
  <c r="L92" i="28" s="1"/>
  <c r="N92" i="23" s="1"/>
  <c r="H50" i="20"/>
  <c r="H50" i="22" s="1"/>
  <c r="H50" i="21"/>
  <c r="AH114" i="21"/>
  <c r="AH114" i="20"/>
  <c r="N50" i="20"/>
  <c r="N50" i="21"/>
  <c r="P7" i="22"/>
  <c r="D92" i="21"/>
  <c r="D92" i="20"/>
  <c r="D92" i="22" s="1"/>
  <c r="D64" i="21"/>
  <c r="D64" i="20"/>
  <c r="D64" i="22" s="1"/>
  <c r="V23" i="20"/>
  <c r="V23" i="21"/>
  <c r="AK95" i="22"/>
  <c r="I95" i="28" s="1"/>
  <c r="K95" i="23" s="1"/>
  <c r="K52" i="22"/>
  <c r="AK31" i="22"/>
  <c r="I31" i="28" s="1"/>
  <c r="K31" i="23" s="1"/>
  <c r="AO9" i="22"/>
  <c r="M9" i="28" s="1"/>
  <c r="O9" i="23" s="1"/>
  <c r="AU73" i="22"/>
  <c r="S73" i="28" s="1"/>
  <c r="U73" i="23" s="1"/>
  <c r="AS52" i="22"/>
  <c r="Q52" i="28" s="1"/>
  <c r="S52" i="23" s="1"/>
  <c r="Y105" i="21"/>
  <c r="Y105" i="20"/>
  <c r="AG105" i="22" s="1"/>
  <c r="E105" i="28" s="1"/>
  <c r="G105" i="23" s="1"/>
  <c r="AA78" i="21"/>
  <c r="AA78" i="20"/>
  <c r="AI78" i="22" s="1"/>
  <c r="G78" i="28" s="1"/>
  <c r="I78" i="23" s="1"/>
  <c r="E57" i="21"/>
  <c r="E57" i="20"/>
  <c r="E57" i="22" s="1"/>
  <c r="G14" i="21"/>
  <c r="G14" i="20"/>
  <c r="G14" i="22" s="1"/>
  <c r="L121" i="22"/>
  <c r="J100" i="22"/>
  <c r="AB79" i="21"/>
  <c r="AB79" i="20"/>
  <c r="J36" i="22"/>
  <c r="H15" i="21"/>
  <c r="H15" i="20"/>
  <c r="AT121" i="22"/>
  <c r="R121" i="28" s="1"/>
  <c r="T121" i="23" s="1"/>
  <c r="N79" i="21"/>
  <c r="N79" i="20"/>
  <c r="N79" i="22" s="1"/>
  <c r="AT57" i="22"/>
  <c r="R57" i="28" s="1"/>
  <c r="T57" i="23" s="1"/>
  <c r="AR36" i="22"/>
  <c r="P36" i="28" s="1"/>
  <c r="R36" i="23" s="1"/>
  <c r="AH15" i="20"/>
  <c r="AH15" i="21"/>
  <c r="Z118" i="20"/>
  <c r="Z118" i="21"/>
  <c r="X81" i="21"/>
  <c r="X81" i="20"/>
  <c r="AF81" i="22" s="1"/>
  <c r="D81" i="28" s="1"/>
  <c r="F81" i="23" s="1"/>
  <c r="Z58" i="21"/>
  <c r="Z58" i="20"/>
  <c r="AH58" i="22" s="1"/>
  <c r="F58" i="28" s="1"/>
  <c r="H58" i="23" s="1"/>
  <c r="K93" i="22"/>
  <c r="M50" i="22"/>
  <c r="S114" i="22"/>
  <c r="Q93" i="22"/>
  <c r="AQ72" i="22"/>
  <c r="O72" i="28" s="1"/>
  <c r="Q72" i="23" s="1"/>
  <c r="S50" i="22"/>
  <c r="Q29" i="22"/>
  <c r="AQ8" i="22"/>
  <c r="O8" i="28" s="1"/>
  <c r="Q8" i="23" s="1"/>
  <c r="AA107" i="21"/>
  <c r="AA107" i="20"/>
  <c r="AI107" i="22" s="1"/>
  <c r="G107" i="28" s="1"/>
  <c r="I107" i="23" s="1"/>
  <c r="AA75" i="21"/>
  <c r="AA75" i="20"/>
  <c r="AI75" i="22" s="1"/>
  <c r="G75" i="28" s="1"/>
  <c r="I75" i="23" s="1"/>
  <c r="AL129" i="22"/>
  <c r="J129" i="28" s="1"/>
  <c r="L129" i="23" s="1"/>
  <c r="AB108" i="20"/>
  <c r="AB108" i="21"/>
  <c r="J65" i="22"/>
  <c r="H44" i="20"/>
  <c r="H44" i="21"/>
  <c r="P129" i="22"/>
  <c r="N108" i="21"/>
  <c r="N108" i="20"/>
  <c r="AR65" i="22"/>
  <c r="P65" i="28" s="1"/>
  <c r="R65" i="23" s="1"/>
  <c r="AH44" i="20"/>
  <c r="AH44" i="21"/>
  <c r="R22" i="22"/>
  <c r="Z119" i="21"/>
  <c r="Z119" i="20"/>
  <c r="D46" i="20"/>
  <c r="D46" i="22" s="1"/>
  <c r="D46" i="21"/>
  <c r="AM122" i="22"/>
  <c r="K122" i="28" s="1"/>
  <c r="M122" i="23" s="1"/>
  <c r="AO79" i="22"/>
  <c r="M79" i="28" s="1"/>
  <c r="O79" i="23" s="1"/>
  <c r="AM58" i="22"/>
  <c r="K58" i="28" s="1"/>
  <c r="M58" i="23" s="1"/>
  <c r="I37" i="22"/>
  <c r="M15" i="22"/>
  <c r="AS122" i="22"/>
  <c r="Q122" i="28" s="1"/>
  <c r="S122" i="23" s="1"/>
  <c r="AQ101" i="22"/>
  <c r="O101" i="28" s="1"/>
  <c r="Q101" i="23" s="1"/>
  <c r="AU79" i="22"/>
  <c r="S79" i="28" s="1"/>
  <c r="U79" i="23" s="1"/>
  <c r="AS58" i="22"/>
  <c r="Q58" i="28" s="1"/>
  <c r="S58" i="23" s="1"/>
  <c r="E32" i="20"/>
  <c r="E32" i="21"/>
  <c r="E43" i="21"/>
  <c r="E43" i="20"/>
  <c r="E43" i="22" s="1"/>
  <c r="C22" i="21"/>
  <c r="C22" i="20"/>
  <c r="C22" i="22" s="1"/>
  <c r="H85" i="20"/>
  <c r="H85" i="21"/>
  <c r="H21" i="20"/>
  <c r="H21" i="21"/>
  <c r="R127" i="22"/>
  <c r="AR106" i="22"/>
  <c r="P106" i="28" s="1"/>
  <c r="R106" i="23" s="1"/>
  <c r="AH85" i="21"/>
  <c r="AH85" i="20"/>
  <c r="AP85" i="22" s="1"/>
  <c r="N21" i="20"/>
  <c r="N21" i="21"/>
  <c r="B130" i="21"/>
  <c r="B130" i="20"/>
  <c r="B130" i="22" s="1"/>
  <c r="D107" i="20"/>
  <c r="D107" i="21"/>
  <c r="D79" i="21"/>
  <c r="D79" i="20"/>
  <c r="D79" i="22" s="1"/>
  <c r="V38" i="21"/>
  <c r="V38" i="20"/>
  <c r="AD38" i="22" s="1"/>
  <c r="AM123" i="22"/>
  <c r="K123" i="28" s="1"/>
  <c r="M123" i="23" s="1"/>
  <c r="K59" i="22"/>
  <c r="AO16" i="22"/>
  <c r="M16" i="28" s="1"/>
  <c r="O16" i="23" s="1"/>
  <c r="AS123" i="22"/>
  <c r="Q123" i="28" s="1"/>
  <c r="S123" i="23" s="1"/>
  <c r="AQ102" i="22"/>
  <c r="O102" i="28" s="1"/>
  <c r="Q102" i="23" s="1"/>
  <c r="AU80" i="22"/>
  <c r="S80" i="28" s="1"/>
  <c r="U80" i="23" s="1"/>
  <c r="AS59" i="22"/>
  <c r="Q59" i="28" s="1"/>
  <c r="S59" i="23" s="1"/>
  <c r="O38" i="22"/>
  <c r="AU16" i="22"/>
  <c r="S16" i="28" s="1"/>
  <c r="U16" i="23" s="1"/>
  <c r="Y48" i="20"/>
  <c r="AG48" i="22" s="1"/>
  <c r="E48" i="28" s="1"/>
  <c r="G48" i="23" s="1"/>
  <c r="Y48" i="21"/>
  <c r="W7" i="20"/>
  <c r="AE7" i="22" s="1"/>
  <c r="C7" i="28" s="1"/>
  <c r="E7" i="23" s="1"/>
  <c r="W7" i="21"/>
  <c r="AL103" i="22"/>
  <c r="J103" i="28" s="1"/>
  <c r="L103" i="23" s="1"/>
  <c r="AL71" i="22"/>
  <c r="J71" i="28" s="1"/>
  <c r="L71" i="23" s="1"/>
  <c r="J39" i="22"/>
  <c r="P103" i="22"/>
  <c r="AR71" i="22"/>
  <c r="P71" i="28" s="1"/>
  <c r="R71" i="23" s="1"/>
  <c r="AT12" i="22"/>
  <c r="R12" i="28" s="1"/>
  <c r="T12" i="23" s="1"/>
  <c r="X124" i="20"/>
  <c r="AF124" i="22" s="1"/>
  <c r="D124" i="28" s="1"/>
  <c r="F124" i="23" s="1"/>
  <c r="X124" i="21"/>
  <c r="F73" i="20"/>
  <c r="F73" i="22" s="1"/>
  <c r="F73" i="21"/>
  <c r="Z49" i="21"/>
  <c r="Z49" i="20"/>
  <c r="F17" i="20"/>
  <c r="F17" i="22" s="1"/>
  <c r="F17" i="21"/>
  <c r="I127" i="22"/>
  <c r="M105" i="22"/>
  <c r="AK63" i="22"/>
  <c r="I63" i="28" s="1"/>
  <c r="K63" i="23" s="1"/>
  <c r="AM20" i="22"/>
  <c r="K20" i="28" s="1"/>
  <c r="M20" i="23" s="1"/>
  <c r="O127" i="22"/>
  <c r="AU105" i="22"/>
  <c r="S105" i="28" s="1"/>
  <c r="U105" i="23" s="1"/>
  <c r="Q84" i="22"/>
  <c r="B115" i="21"/>
  <c r="B115" i="20"/>
  <c r="B115" i="22" s="1"/>
  <c r="Y12" i="20"/>
  <c r="Y12" i="21"/>
  <c r="Z69" i="21"/>
  <c r="Z69" i="20"/>
  <c r="AH69" i="22" s="1"/>
  <c r="F69" i="28" s="1"/>
  <c r="H69" i="23" s="1"/>
  <c r="W81" i="21"/>
  <c r="W81" i="20"/>
  <c r="AE81" i="22" s="1"/>
  <c r="C81" i="28" s="1"/>
  <c r="E81" i="23" s="1"/>
  <c r="W81" i="23" s="1"/>
  <c r="C82" i="27" s="1"/>
  <c r="Y64" i="20"/>
  <c r="Y64" i="21"/>
  <c r="AB130" i="21"/>
  <c r="AB130" i="20"/>
  <c r="AJ130" i="22" s="1"/>
  <c r="L108" i="22"/>
  <c r="H66" i="20"/>
  <c r="H66" i="21"/>
  <c r="J23" i="22"/>
  <c r="AH130" i="21"/>
  <c r="AH130" i="20"/>
  <c r="AP130" i="22" s="1"/>
  <c r="AT108" i="22"/>
  <c r="R108" i="28" s="1"/>
  <c r="T108" i="23" s="1"/>
  <c r="AH66" i="21"/>
  <c r="AH66" i="20"/>
  <c r="R44" i="22"/>
  <c r="P23" i="22"/>
  <c r="Z129" i="20"/>
  <c r="AH129" i="22" s="1"/>
  <c r="F129" i="28" s="1"/>
  <c r="H129" i="23" s="1"/>
  <c r="Z129" i="21"/>
  <c r="X92" i="20"/>
  <c r="AF92" i="22" s="1"/>
  <c r="D92" i="28" s="1"/>
  <c r="F92" i="23" s="1"/>
  <c r="X92" i="21"/>
  <c r="X64" i="20"/>
  <c r="AF64" i="22" s="1"/>
  <c r="D64" i="28" s="1"/>
  <c r="F64" i="23" s="1"/>
  <c r="X64" i="21"/>
  <c r="B23" i="21"/>
  <c r="B23" i="20"/>
  <c r="E105" i="21"/>
  <c r="E105" i="20"/>
  <c r="G78" i="21"/>
  <c r="G78" i="20"/>
  <c r="Y57" i="21"/>
  <c r="Y57" i="20"/>
  <c r="AA14" i="21"/>
  <c r="AA14" i="20"/>
  <c r="H79" i="20"/>
  <c r="H79" i="22" s="1"/>
  <c r="H79" i="21"/>
  <c r="AB15" i="21"/>
  <c r="AB15" i="20"/>
  <c r="AH79" i="20"/>
  <c r="AP79" i="22" s="1"/>
  <c r="AH79" i="21"/>
  <c r="N15" i="21"/>
  <c r="N15" i="20"/>
  <c r="F118" i="20"/>
  <c r="F118" i="22" s="1"/>
  <c r="F118" i="21"/>
  <c r="D81" i="21"/>
  <c r="D81" i="20"/>
  <c r="D53" i="21"/>
  <c r="D53" i="20"/>
  <c r="G107" i="20"/>
  <c r="G107" i="22" s="1"/>
  <c r="G107" i="21"/>
  <c r="G75" i="21"/>
  <c r="G75" i="20"/>
  <c r="H108" i="20"/>
  <c r="H108" i="22" s="1"/>
  <c r="H108" i="21"/>
  <c r="AB44" i="20"/>
  <c r="AB44" i="21"/>
  <c r="AH108" i="20"/>
  <c r="AH108" i="21"/>
  <c r="N44" i="21"/>
  <c r="N44" i="20"/>
  <c r="F119" i="21"/>
  <c r="F119" i="20"/>
  <c r="V41" i="21"/>
  <c r="V41" i="20"/>
  <c r="AK117" i="22"/>
  <c r="I117" i="28" s="1"/>
  <c r="K117" i="23" s="1"/>
  <c r="AO95" i="22"/>
  <c r="M95" i="28" s="1"/>
  <c r="O95" i="23" s="1"/>
  <c r="AM74" i="22"/>
  <c r="K74" i="28" s="1"/>
  <c r="M74" i="23" s="1"/>
  <c r="AQ117" i="22"/>
  <c r="O117" i="28" s="1"/>
  <c r="Q117" i="23" s="1"/>
  <c r="AU95" i="22"/>
  <c r="S95" i="28" s="1"/>
  <c r="U95" i="23" s="1"/>
  <c r="O53" i="22"/>
  <c r="Q10" i="22"/>
  <c r="C118" i="21"/>
  <c r="C118" i="20"/>
  <c r="C118" i="22" s="1"/>
  <c r="C38" i="21"/>
  <c r="C38" i="20"/>
  <c r="C38" i="22" s="1"/>
  <c r="AA16" i="21"/>
  <c r="AA16" i="20"/>
  <c r="AI16" i="22" s="1"/>
  <c r="G16" i="28" s="1"/>
  <c r="I16" i="23" s="1"/>
  <c r="AL122" i="22"/>
  <c r="J122" i="28" s="1"/>
  <c r="L122" i="23" s="1"/>
  <c r="AB101" i="21"/>
  <c r="AB101" i="20"/>
  <c r="L79" i="22"/>
  <c r="J58" i="22"/>
  <c r="AB37" i="21"/>
  <c r="AB37" i="20"/>
  <c r="AH101" i="20"/>
  <c r="AH101" i="21"/>
  <c r="R79" i="22"/>
  <c r="P58" i="22"/>
  <c r="AH37" i="21"/>
  <c r="AH37" i="20"/>
  <c r="V126" i="21"/>
  <c r="V126" i="20"/>
  <c r="X103" i="21"/>
  <c r="X103" i="20"/>
  <c r="X79" i="20"/>
  <c r="AF79" i="22" s="1"/>
  <c r="D79" i="28" s="1"/>
  <c r="F79" i="23" s="1"/>
  <c r="X79" i="23" s="1"/>
  <c r="D80" i="27" s="1"/>
  <c r="X79" i="21"/>
  <c r="B38" i="21"/>
  <c r="B38" i="20"/>
  <c r="E48" i="21"/>
  <c r="E48" i="20"/>
  <c r="C7" i="20"/>
  <c r="C7" i="22" s="1"/>
  <c r="C7" i="21"/>
  <c r="D124" i="21"/>
  <c r="D124" i="20"/>
  <c r="Z73" i="21"/>
  <c r="Z73" i="20"/>
  <c r="F49" i="21"/>
  <c r="F49" i="20"/>
  <c r="Z17" i="21"/>
  <c r="Z17" i="20"/>
  <c r="G89" i="21"/>
  <c r="G89" i="20"/>
  <c r="E41" i="21"/>
  <c r="E41" i="20"/>
  <c r="G129" i="20"/>
  <c r="G129" i="22" s="1"/>
  <c r="G129" i="21"/>
  <c r="F94" i="21"/>
  <c r="F94" i="20"/>
  <c r="X57" i="21"/>
  <c r="X57" i="20"/>
  <c r="X21" i="21"/>
  <c r="X21" i="20"/>
  <c r="AA69" i="20"/>
  <c r="AI69" i="22" s="1"/>
  <c r="G69" i="28" s="1"/>
  <c r="I69" i="23" s="1"/>
  <c r="AA69" i="21"/>
  <c r="Y70" i="21"/>
  <c r="Y70" i="20"/>
  <c r="G43" i="21"/>
  <c r="G43" i="20"/>
  <c r="W17" i="21"/>
  <c r="W17" i="20"/>
  <c r="F127" i="20"/>
  <c r="F127" i="22" s="1"/>
  <c r="F127" i="21"/>
  <c r="Z91" i="21"/>
  <c r="Z91" i="20"/>
  <c r="F59" i="21"/>
  <c r="F59" i="20"/>
  <c r="B13" i="21"/>
  <c r="B13" i="20"/>
  <c r="E123" i="20"/>
  <c r="E123" i="22" s="1"/>
  <c r="E123" i="21"/>
  <c r="G96" i="21"/>
  <c r="G96" i="20"/>
  <c r="Y75" i="20"/>
  <c r="AG75" i="22" s="1"/>
  <c r="E75" i="28" s="1"/>
  <c r="G75" i="23" s="1"/>
  <c r="Y75" i="23" s="1"/>
  <c r="E76" i="27" s="1"/>
  <c r="Y75" i="21"/>
  <c r="W87" i="21"/>
  <c r="W87" i="20"/>
  <c r="V74" i="21"/>
  <c r="V74" i="20"/>
  <c r="Z32" i="20"/>
  <c r="AH32" i="22" s="1"/>
  <c r="F32" i="28" s="1"/>
  <c r="H32" i="23" s="1"/>
  <c r="Z32" i="21"/>
  <c r="M128" i="22"/>
  <c r="K107" i="22"/>
  <c r="I86" i="22"/>
  <c r="AO64" i="22"/>
  <c r="M64" i="28" s="1"/>
  <c r="O64" i="23" s="1"/>
  <c r="AM43" i="22"/>
  <c r="K43" i="28" s="1"/>
  <c r="M43" i="23" s="1"/>
  <c r="AS107" i="22"/>
  <c r="Q107" i="28" s="1"/>
  <c r="S107" i="23" s="1"/>
  <c r="S64" i="22"/>
  <c r="O22" i="22"/>
  <c r="AQ10" i="22"/>
  <c r="O10" i="28" s="1"/>
  <c r="Q10" i="23" s="1"/>
  <c r="AU52" i="22"/>
  <c r="S52" i="28" s="1"/>
  <c r="U52" i="23" s="1"/>
  <c r="Y52" i="21"/>
  <c r="Y52" i="20"/>
  <c r="AA5" i="20"/>
  <c r="AI5" i="22" s="1"/>
  <c r="G5" i="28" s="1"/>
  <c r="I5" i="23" s="1"/>
  <c r="AA5" i="23" s="1"/>
  <c r="G6" i="27" s="1"/>
  <c r="AA5" i="21"/>
  <c r="AN112" i="22"/>
  <c r="L112" i="28" s="1"/>
  <c r="N112" i="23" s="1"/>
  <c r="AB70" i="21"/>
  <c r="AB70" i="20"/>
  <c r="AJ70" i="22" s="1"/>
  <c r="AN48" i="22"/>
  <c r="L48" i="28" s="1"/>
  <c r="N48" i="23" s="1"/>
  <c r="AL27" i="22"/>
  <c r="J27" i="28" s="1"/>
  <c r="L27" i="23" s="1"/>
  <c r="AB6" i="21"/>
  <c r="AB6" i="20"/>
  <c r="AJ6" i="22" s="1"/>
  <c r="AT112" i="22"/>
  <c r="R112" i="28" s="1"/>
  <c r="T112" i="23" s="1"/>
  <c r="P91" i="22"/>
  <c r="AH70" i="21"/>
  <c r="AH70" i="20"/>
  <c r="AP70" i="22" s="1"/>
  <c r="R48" i="22"/>
  <c r="P27" i="22"/>
  <c r="AH6" i="21"/>
  <c r="AH6" i="20"/>
  <c r="AP6" i="22" s="1"/>
  <c r="F105" i="20"/>
  <c r="F105" i="21"/>
  <c r="B63" i="20"/>
  <c r="B63" i="21"/>
  <c r="M109" i="22"/>
  <c r="K88" i="22"/>
  <c r="I67" i="22"/>
  <c r="AO45" i="22"/>
  <c r="M45" i="28" s="1"/>
  <c r="O45" i="23" s="1"/>
  <c r="AM24" i="22"/>
  <c r="K24" i="28" s="1"/>
  <c r="M24" i="23" s="1"/>
  <c r="AQ131" i="22"/>
  <c r="O131" i="28" s="1"/>
  <c r="Q131" i="23" s="1"/>
  <c r="S109" i="22"/>
  <c r="S45" i="22"/>
  <c r="Q24" i="22"/>
  <c r="G121" i="20"/>
  <c r="G121" i="22" s="1"/>
  <c r="G121" i="21"/>
  <c r="W88" i="21"/>
  <c r="W88" i="20"/>
  <c r="W56" i="20"/>
  <c r="AE56" i="22" s="1"/>
  <c r="C56" i="28" s="1"/>
  <c r="E56" i="23" s="1"/>
  <c r="W56" i="21"/>
  <c r="AA34" i="21"/>
  <c r="AA34" i="20"/>
  <c r="H131" i="20"/>
  <c r="H131" i="21"/>
  <c r="H67" i="20"/>
  <c r="H67" i="22" s="1"/>
  <c r="H67" i="21"/>
  <c r="AN45" i="22"/>
  <c r="L45" i="28" s="1"/>
  <c r="N45" i="23" s="1"/>
  <c r="AL24" i="22"/>
  <c r="J24" i="28" s="1"/>
  <c r="L24" i="23" s="1"/>
  <c r="AH131" i="21"/>
  <c r="AH131" i="20"/>
  <c r="P88" i="22"/>
  <c r="N67" i="20"/>
  <c r="N67" i="21"/>
  <c r="R45" i="22"/>
  <c r="AR24" i="22"/>
  <c r="P24" i="28" s="1"/>
  <c r="R24" i="23" s="1"/>
  <c r="F130" i="21"/>
  <c r="F130" i="20"/>
  <c r="F130" i="22" s="1"/>
  <c r="N82" i="21"/>
  <c r="N82" i="20"/>
  <c r="V44" i="21"/>
  <c r="V44" i="20"/>
  <c r="AD44" i="22" s="1"/>
  <c r="E64" i="20"/>
  <c r="E64" i="21"/>
  <c r="H130" i="20"/>
  <c r="H130" i="21"/>
  <c r="AB66" i="21"/>
  <c r="AB66" i="20"/>
  <c r="N130" i="20"/>
  <c r="N130" i="21"/>
  <c r="N66" i="20"/>
  <c r="N66" i="21"/>
  <c r="F129" i="20"/>
  <c r="F129" i="21"/>
  <c r="X88" i="21"/>
  <c r="X88" i="20"/>
  <c r="AF88" i="22" s="1"/>
  <c r="D88" i="28" s="1"/>
  <c r="F88" i="23" s="1"/>
  <c r="X88" i="23" s="1"/>
  <c r="D89" i="27" s="1"/>
  <c r="D60" i="21"/>
  <c r="D60" i="20"/>
  <c r="D60" i="22" s="1"/>
  <c r="D4" i="20"/>
  <c r="D4" i="21"/>
  <c r="Y73" i="21"/>
  <c r="Y73" i="20"/>
  <c r="AG73" i="22" s="1"/>
  <c r="E73" i="28" s="1"/>
  <c r="G73" i="23" s="1"/>
  <c r="Y73" i="23" s="1"/>
  <c r="E74" i="27" s="1"/>
  <c r="W52" i="20"/>
  <c r="W52" i="21"/>
  <c r="Y9" i="20"/>
  <c r="Y9" i="21"/>
  <c r="H95" i="21"/>
  <c r="H95" i="20"/>
  <c r="H95" i="22" s="1"/>
  <c r="H31" i="21"/>
  <c r="H31" i="20"/>
  <c r="H31" i="22" s="1"/>
  <c r="W31" i="22" s="1"/>
  <c r="N95" i="21"/>
  <c r="N95" i="20"/>
  <c r="N95" i="22" s="1"/>
  <c r="N31" i="21"/>
  <c r="N31" i="20"/>
  <c r="N31" i="22" s="1"/>
  <c r="X109" i="21"/>
  <c r="X109" i="20"/>
  <c r="AF109" i="22" s="1"/>
  <c r="D109" i="28" s="1"/>
  <c r="F109" i="23" s="1"/>
  <c r="X53" i="20"/>
  <c r="X53" i="21"/>
  <c r="W129" i="21"/>
  <c r="W129" i="20"/>
  <c r="AE129" i="22" s="1"/>
  <c r="C129" i="28" s="1"/>
  <c r="E129" i="23" s="1"/>
  <c r="W129" i="23" s="1"/>
  <c r="C130" i="27" s="1"/>
  <c r="C97" i="20"/>
  <c r="C97" i="21"/>
  <c r="E54" i="20"/>
  <c r="E54" i="21"/>
  <c r="H124" i="21"/>
  <c r="H124" i="20"/>
  <c r="H124" i="22" s="1"/>
  <c r="AB60" i="21"/>
  <c r="AB60" i="20"/>
  <c r="N124" i="21"/>
  <c r="N124" i="20"/>
  <c r="N124" i="22" s="1"/>
  <c r="AH60" i="20"/>
  <c r="AH60" i="21"/>
  <c r="X110" i="21"/>
  <c r="X110" i="20"/>
  <c r="AF110" i="22" s="1"/>
  <c r="D110" i="28" s="1"/>
  <c r="F110" i="23" s="1"/>
  <c r="X110" i="23" s="1"/>
  <c r="D111" i="27" s="1"/>
  <c r="B41" i="20"/>
  <c r="B41" i="21"/>
  <c r="W118" i="21"/>
  <c r="W118" i="20"/>
  <c r="AE118" i="22" s="1"/>
  <c r="C118" i="28" s="1"/>
  <c r="E118" i="23" s="1"/>
  <c r="W118" i="23" s="1"/>
  <c r="C119" i="27" s="1"/>
  <c r="W38" i="21"/>
  <c r="W38" i="20"/>
  <c r="AE38" i="22" s="1"/>
  <c r="C38" i="28" s="1"/>
  <c r="E38" i="23" s="1"/>
  <c r="G16" i="21"/>
  <c r="G16" i="20"/>
  <c r="G16" i="22" s="1"/>
  <c r="H101" i="20"/>
  <c r="H101" i="21"/>
  <c r="H37" i="21"/>
  <c r="H37" i="20"/>
  <c r="H37" i="22" s="1"/>
  <c r="N101" i="21"/>
  <c r="N101" i="20"/>
  <c r="N101" i="22" s="1"/>
  <c r="N37" i="21"/>
  <c r="N37" i="20"/>
  <c r="N37" i="22" s="1"/>
  <c r="B126" i="20"/>
  <c r="B126" i="21"/>
  <c r="D103" i="20"/>
  <c r="D103" i="21"/>
  <c r="Z60" i="21"/>
  <c r="Z60" i="20"/>
  <c r="AH60" i="22" s="1"/>
  <c r="F60" i="28" s="1"/>
  <c r="H60" i="23" s="1"/>
  <c r="Z28" i="21"/>
  <c r="Z28" i="20"/>
  <c r="AH28" i="22" s="1"/>
  <c r="F28" i="28" s="1"/>
  <c r="H28" i="23" s="1"/>
  <c r="Z28" i="23" s="1"/>
  <c r="F29" i="27" s="1"/>
  <c r="AA37" i="20"/>
  <c r="AA37" i="21"/>
  <c r="X68" i="21"/>
  <c r="X68" i="20"/>
  <c r="D36" i="20"/>
  <c r="D36" i="22" s="1"/>
  <c r="D36" i="21"/>
  <c r="F13" i="21"/>
  <c r="F13" i="20"/>
  <c r="G126" i="21"/>
  <c r="G126" i="20"/>
  <c r="C36" i="20"/>
  <c r="C36" i="22" s="1"/>
  <c r="C36" i="21"/>
  <c r="E88" i="20"/>
  <c r="E88" i="22" s="1"/>
  <c r="E88" i="21"/>
  <c r="D85" i="21"/>
  <c r="D85" i="20"/>
  <c r="V48" i="21"/>
  <c r="V48" i="20"/>
  <c r="D21" i="20"/>
  <c r="D21" i="22" s="1"/>
  <c r="D21" i="21"/>
  <c r="G123" i="21"/>
  <c r="G123" i="20"/>
  <c r="W65" i="21"/>
  <c r="W65" i="20"/>
  <c r="E38" i="21"/>
  <c r="E38" i="20"/>
  <c r="Y6" i="21"/>
  <c r="Y6" i="20"/>
  <c r="F123" i="20"/>
  <c r="F123" i="22" s="1"/>
  <c r="F123" i="21"/>
  <c r="D82" i="21"/>
  <c r="D82" i="20"/>
  <c r="B45" i="20"/>
  <c r="B45" i="22" s="1"/>
  <c r="B45" i="21"/>
  <c r="C91" i="20"/>
  <c r="C91" i="22" s="1"/>
  <c r="C91" i="21"/>
  <c r="AA112" i="20"/>
  <c r="AI112" i="22" s="1"/>
  <c r="G112" i="28" s="1"/>
  <c r="I112" i="23" s="1"/>
  <c r="AA112" i="23" s="1"/>
  <c r="G113" i="27" s="1"/>
  <c r="AA112" i="21"/>
  <c r="E91" i="20"/>
  <c r="E91" i="22" s="1"/>
  <c r="E91" i="21"/>
  <c r="W70" i="21"/>
  <c r="W70" i="20"/>
  <c r="B74" i="21"/>
  <c r="B74" i="20"/>
  <c r="F32" i="21"/>
  <c r="F32" i="20"/>
  <c r="E52" i="21"/>
  <c r="E52" i="20"/>
  <c r="G5" i="20"/>
  <c r="G5" i="22" s="1"/>
  <c r="G5" i="21"/>
  <c r="H70" i="20"/>
  <c r="H70" i="21"/>
  <c r="H6" i="20"/>
  <c r="H6" i="21"/>
  <c r="N70" i="20"/>
  <c r="N70" i="21"/>
  <c r="N6" i="20"/>
  <c r="N6" i="21"/>
  <c r="Z105" i="21"/>
  <c r="Z105" i="20"/>
  <c r="V63" i="21"/>
  <c r="V63" i="20"/>
  <c r="AA121" i="20"/>
  <c r="AI121" i="22" s="1"/>
  <c r="G121" i="28" s="1"/>
  <c r="I121" i="23" s="1"/>
  <c r="AA121" i="23" s="1"/>
  <c r="G122" i="27" s="1"/>
  <c r="AA121" i="21"/>
  <c r="C88" i="21"/>
  <c r="C88" i="20"/>
  <c r="C56" i="21"/>
  <c r="C56" i="20"/>
  <c r="G34" i="21"/>
  <c r="G34" i="20"/>
  <c r="AB131" i="20"/>
  <c r="AB131" i="21"/>
  <c r="AB67" i="21"/>
  <c r="AB67" i="20"/>
  <c r="N131" i="21"/>
  <c r="N131" i="20"/>
  <c r="AH67" i="21"/>
  <c r="AH67" i="20"/>
  <c r="Z130" i="20"/>
  <c r="AH130" i="22" s="1"/>
  <c r="F130" i="28" s="1"/>
  <c r="H130" i="23" s="1"/>
  <c r="Z130" i="21"/>
  <c r="V112" i="21"/>
  <c r="V112" i="20"/>
  <c r="B84" i="21"/>
  <c r="B84" i="20"/>
  <c r="F34" i="21"/>
  <c r="F34" i="20"/>
  <c r="G127" i="20"/>
  <c r="G127" i="22" s="1"/>
  <c r="G127" i="21"/>
  <c r="AB80" i="21"/>
  <c r="AB80" i="20"/>
  <c r="AB16" i="21"/>
  <c r="AB16" i="20"/>
  <c r="N80" i="21"/>
  <c r="N80" i="20"/>
  <c r="AH16" i="21"/>
  <c r="AH16" i="20"/>
  <c r="X122" i="21"/>
  <c r="X122" i="20"/>
  <c r="X86" i="21"/>
  <c r="X86" i="20"/>
  <c r="Z31" i="20"/>
  <c r="AH31" i="22" s="1"/>
  <c r="F31" i="28" s="1"/>
  <c r="H31" i="23" s="1"/>
  <c r="Z31" i="23" s="1"/>
  <c r="F32" i="27" s="1"/>
  <c r="Z31" i="21"/>
  <c r="W122" i="20"/>
  <c r="AE122" i="22" s="1"/>
  <c r="C122" i="28" s="1"/>
  <c r="E122" i="23" s="1"/>
  <c r="W122" i="21"/>
  <c r="C90" i="21"/>
  <c r="C90" i="20"/>
  <c r="C26" i="21"/>
  <c r="C26" i="20"/>
  <c r="AB121" i="20"/>
  <c r="AB121" i="21"/>
  <c r="H57" i="20"/>
  <c r="H57" i="21"/>
  <c r="AH121" i="21"/>
  <c r="AH121" i="20"/>
  <c r="AP121" i="22" s="1"/>
  <c r="AH57" i="21"/>
  <c r="AH57" i="20"/>
  <c r="AP57" i="22" s="1"/>
  <c r="F120" i="20"/>
  <c r="F120" i="21"/>
  <c r="D87" i="20"/>
  <c r="D87" i="21"/>
  <c r="V50" i="21"/>
  <c r="V50" i="20"/>
  <c r="AD50" i="22" s="1"/>
  <c r="W59" i="21"/>
  <c r="W59" i="20"/>
  <c r="AE59" i="22" s="1"/>
  <c r="C59" i="28" s="1"/>
  <c r="E59" i="23" s="1"/>
  <c r="AB111" i="21"/>
  <c r="AB111" i="20"/>
  <c r="AJ111" i="22" s="1"/>
  <c r="C100" i="21"/>
  <c r="C100" i="20"/>
  <c r="C100" i="22" s="1"/>
  <c r="C59" i="20"/>
  <c r="C59" i="21"/>
  <c r="J103" i="22"/>
  <c r="H82" i="20"/>
  <c r="H82" i="22" s="1"/>
  <c r="H82" i="21"/>
  <c r="AL39" i="22"/>
  <c r="J39" i="28" s="1"/>
  <c r="L39" i="23" s="1"/>
  <c r="AB18" i="21"/>
  <c r="AB18" i="20"/>
  <c r="AJ18" i="22" s="1"/>
  <c r="AR103" i="22"/>
  <c r="P103" i="28" s="1"/>
  <c r="R103" i="23" s="1"/>
  <c r="AH82" i="20"/>
  <c r="AH82" i="21"/>
  <c r="R60" i="22"/>
  <c r="AH18" i="20"/>
  <c r="AH18" i="21"/>
  <c r="V115" i="21"/>
  <c r="V115" i="20"/>
  <c r="AD115" i="22" s="1"/>
  <c r="D88" i="21"/>
  <c r="D88" i="20"/>
  <c r="D88" i="22" s="1"/>
  <c r="X60" i="21"/>
  <c r="X60" i="20"/>
  <c r="AF60" i="22" s="1"/>
  <c r="D60" i="28" s="1"/>
  <c r="F60" i="23" s="1"/>
  <c r="I111" i="22"/>
  <c r="AM68" i="22"/>
  <c r="K68" i="28" s="1"/>
  <c r="M68" i="23" s="1"/>
  <c r="O111" i="22"/>
  <c r="AS68" i="22"/>
  <c r="Q68" i="28" s="1"/>
  <c r="S68" i="23" s="1"/>
  <c r="X4" i="20"/>
  <c r="X4" i="21"/>
  <c r="W100" i="20"/>
  <c r="W100" i="21"/>
  <c r="E73" i="21"/>
  <c r="E73" i="20"/>
  <c r="E73" i="22" s="1"/>
  <c r="C52" i="21"/>
  <c r="C52" i="20"/>
  <c r="C52" i="22" s="1"/>
  <c r="E9" i="20"/>
  <c r="E9" i="21"/>
  <c r="J116" i="22"/>
  <c r="AB95" i="20"/>
  <c r="AJ95" i="22" s="1"/>
  <c r="AB95" i="21"/>
  <c r="AL52" i="22"/>
  <c r="J52" i="28" s="1"/>
  <c r="L52" i="23" s="1"/>
  <c r="AB31" i="20"/>
  <c r="AB31" i="21"/>
  <c r="L9" i="22"/>
  <c r="AH95" i="21"/>
  <c r="AH95" i="20"/>
  <c r="AR52" i="22"/>
  <c r="P52" i="28" s="1"/>
  <c r="R52" i="23" s="1"/>
  <c r="AH31" i="21"/>
  <c r="AH31" i="20"/>
  <c r="R9" i="22"/>
  <c r="D109" i="21"/>
  <c r="D109" i="20"/>
  <c r="V72" i="21"/>
  <c r="V72" i="20"/>
  <c r="B44" i="20"/>
  <c r="B44" i="22" s="1"/>
  <c r="B44" i="21"/>
  <c r="M130" i="22"/>
  <c r="K109" i="22"/>
  <c r="I88" i="22"/>
  <c r="AO66" i="22"/>
  <c r="M66" i="28" s="1"/>
  <c r="O66" i="23" s="1"/>
  <c r="AM45" i="22"/>
  <c r="K45" i="28" s="1"/>
  <c r="M45" i="23" s="1"/>
  <c r="I24" i="22"/>
  <c r="S130" i="22"/>
  <c r="Q109" i="22"/>
  <c r="O88" i="22"/>
  <c r="AU66" i="22"/>
  <c r="S66" i="28" s="1"/>
  <c r="U66" i="23" s="1"/>
  <c r="AS45" i="22"/>
  <c r="Q45" i="28" s="1"/>
  <c r="S45" i="23" s="1"/>
  <c r="AQ24" i="22"/>
  <c r="O24" i="28" s="1"/>
  <c r="Q24" i="23" s="1"/>
  <c r="C129" i="21"/>
  <c r="C129" i="20"/>
  <c r="W97" i="21"/>
  <c r="W97" i="20"/>
  <c r="Y54" i="21"/>
  <c r="Y54" i="20"/>
  <c r="AB124" i="20"/>
  <c r="AB124" i="21"/>
  <c r="AL81" i="22"/>
  <c r="J81" i="28" s="1"/>
  <c r="L81" i="23" s="1"/>
  <c r="H60" i="20"/>
  <c r="H60" i="21"/>
  <c r="AH124" i="21"/>
  <c r="AH124" i="20"/>
  <c r="AR81" i="22"/>
  <c r="P81" i="28" s="1"/>
  <c r="R81" i="23" s="1"/>
  <c r="N60" i="20"/>
  <c r="N60" i="22" s="1"/>
  <c r="N60" i="21"/>
  <c r="R38" i="22"/>
  <c r="D110" i="21"/>
  <c r="D110" i="20"/>
  <c r="D110" i="22" s="1"/>
  <c r="F27" i="21"/>
  <c r="F27" i="20"/>
  <c r="F27" i="22" s="1"/>
  <c r="AO111" i="22"/>
  <c r="M111" i="28" s="1"/>
  <c r="O111" i="23" s="1"/>
  <c r="AM90" i="22"/>
  <c r="K90" i="28" s="1"/>
  <c r="M90" i="23" s="1"/>
  <c r="AO47" i="22"/>
  <c r="M47" i="28" s="1"/>
  <c r="O47" i="23" s="1"/>
  <c r="AM26" i="22"/>
  <c r="K26" i="28" s="1"/>
  <c r="M26" i="23" s="1"/>
  <c r="AU111" i="22"/>
  <c r="S111" i="28" s="1"/>
  <c r="U111" i="23" s="1"/>
  <c r="AS90" i="22"/>
  <c r="Q90" i="28" s="1"/>
  <c r="S90" i="23" s="1"/>
  <c r="AS26" i="22"/>
  <c r="Q26" i="28" s="1"/>
  <c r="S26" i="23" s="1"/>
  <c r="E59" i="20"/>
  <c r="E59" i="22" s="1"/>
  <c r="E59" i="21"/>
  <c r="G32" i="20"/>
  <c r="G32" i="22" s="1"/>
  <c r="G32" i="21"/>
  <c r="E11" i="21"/>
  <c r="E11" i="20"/>
  <c r="AB117" i="21"/>
  <c r="AB117" i="20"/>
  <c r="AB53" i="20"/>
  <c r="AJ53" i="22" s="1"/>
  <c r="AB53" i="21"/>
  <c r="AL10" i="22"/>
  <c r="J10" i="28" s="1"/>
  <c r="L10" i="23" s="1"/>
  <c r="N117" i="20"/>
  <c r="N117" i="21"/>
  <c r="N53" i="21"/>
  <c r="N53" i="20"/>
  <c r="N53" i="22" s="1"/>
  <c r="F116" i="20"/>
  <c r="F116" i="21"/>
  <c r="F60" i="20"/>
  <c r="F60" i="21"/>
  <c r="F28" i="21"/>
  <c r="F28" i="20"/>
  <c r="F28" i="22" s="1"/>
  <c r="M96" i="22"/>
  <c r="AK54" i="22"/>
  <c r="I54" i="28" s="1"/>
  <c r="K54" i="23" s="1"/>
  <c r="O118" i="22"/>
  <c r="AQ54" i="22"/>
  <c r="O54" i="28" s="1"/>
  <c r="Q54" i="23" s="1"/>
  <c r="AU32" i="22"/>
  <c r="S32" i="28" s="1"/>
  <c r="U32" i="23" s="1"/>
  <c r="O10" i="22"/>
  <c r="G37" i="21"/>
  <c r="G37" i="20"/>
  <c r="G37" i="22" s="1"/>
  <c r="AN60" i="22"/>
  <c r="L60" i="28" s="1"/>
  <c r="N60" i="23" s="1"/>
  <c r="AT92" i="22"/>
  <c r="R92" i="28" s="1"/>
  <c r="T92" i="23" s="1"/>
  <c r="D68" i="21"/>
  <c r="D68" i="20"/>
  <c r="D68" i="22" s="1"/>
  <c r="X36" i="20"/>
  <c r="X36" i="21"/>
  <c r="Z13" i="20"/>
  <c r="Z13" i="21"/>
  <c r="M121" i="22"/>
  <c r="I79" i="22"/>
  <c r="AO57" i="22"/>
  <c r="M57" i="28" s="1"/>
  <c r="O57" i="23" s="1"/>
  <c r="AK15" i="22"/>
  <c r="I15" i="28" s="1"/>
  <c r="K15" i="23" s="1"/>
  <c r="S121" i="22"/>
  <c r="Q100" i="22"/>
  <c r="O79" i="22"/>
  <c r="AU57" i="22"/>
  <c r="S57" i="28" s="1"/>
  <c r="U57" i="23" s="1"/>
  <c r="Q36" i="22"/>
  <c r="O15" i="22"/>
  <c r="AA126" i="20"/>
  <c r="AA126" i="21"/>
  <c r="W36" i="21"/>
  <c r="W36" i="20"/>
  <c r="AE36" i="22" s="1"/>
  <c r="C36" i="28" s="1"/>
  <c r="E36" i="23" s="1"/>
  <c r="AN121" i="22"/>
  <c r="L121" i="28" s="1"/>
  <c r="N121" i="23" s="1"/>
  <c r="AN25" i="22"/>
  <c r="L25" i="28" s="1"/>
  <c r="N25" i="23" s="1"/>
  <c r="AT89" i="22"/>
  <c r="R89" i="28" s="1"/>
  <c r="T89" i="23" s="1"/>
  <c r="R57" i="22"/>
  <c r="AT25" i="22"/>
  <c r="R25" i="28" s="1"/>
  <c r="T25" i="23" s="1"/>
  <c r="Y88" i="21"/>
  <c r="Y88" i="20"/>
  <c r="X85" i="20"/>
  <c r="AF85" i="22" s="1"/>
  <c r="D85" i="28" s="1"/>
  <c r="F85" i="23" s="1"/>
  <c r="X85" i="21"/>
  <c r="B48" i="20"/>
  <c r="B48" i="22" s="1"/>
  <c r="B48" i="21"/>
  <c r="AK120" i="22"/>
  <c r="I120" i="28" s="1"/>
  <c r="K120" i="23" s="1"/>
  <c r="AO98" i="22"/>
  <c r="M98" i="28" s="1"/>
  <c r="O98" i="23" s="1"/>
  <c r="AM77" i="22"/>
  <c r="K77" i="28" s="1"/>
  <c r="M77" i="23" s="1"/>
  <c r="M34" i="22"/>
  <c r="AQ120" i="22"/>
  <c r="O120" i="28" s="1"/>
  <c r="Q120" i="23" s="1"/>
  <c r="S98" i="22"/>
  <c r="AQ56" i="22"/>
  <c r="O56" i="28" s="1"/>
  <c r="Q56" i="23" s="1"/>
  <c r="AU34" i="22"/>
  <c r="S34" i="28" s="1"/>
  <c r="U34" i="23" s="1"/>
  <c r="AS13" i="22"/>
  <c r="Q13" i="28" s="1"/>
  <c r="S13" i="23" s="1"/>
  <c r="AA123" i="20"/>
  <c r="AA123" i="21"/>
  <c r="C65" i="21"/>
  <c r="C65" i="20"/>
  <c r="C65" i="22" s="1"/>
  <c r="Y38" i="21"/>
  <c r="Y38" i="20"/>
  <c r="AG38" i="22" s="1"/>
  <c r="E38" i="28" s="1"/>
  <c r="G38" i="23" s="1"/>
  <c r="E6" i="21"/>
  <c r="E6" i="20"/>
  <c r="E6" i="22" s="1"/>
  <c r="AN102" i="22"/>
  <c r="L102" i="28" s="1"/>
  <c r="N102" i="23" s="1"/>
  <c r="AN70" i="22"/>
  <c r="L70" i="28" s="1"/>
  <c r="N70" i="23" s="1"/>
  <c r="L38" i="22"/>
  <c r="AN6" i="22"/>
  <c r="L6" i="28" s="1"/>
  <c r="N6" i="23" s="1"/>
  <c r="AT38" i="22"/>
  <c r="R38" i="28" s="1"/>
  <c r="T38" i="23" s="1"/>
  <c r="AT6" i="22"/>
  <c r="R6" i="28" s="1"/>
  <c r="T6" i="23" s="1"/>
  <c r="Z123" i="20"/>
  <c r="Z123" i="21"/>
  <c r="X82" i="20"/>
  <c r="X82" i="21"/>
  <c r="V45" i="21"/>
  <c r="V45" i="20"/>
  <c r="AD45" i="22" s="1"/>
  <c r="I89" i="22"/>
  <c r="M67" i="22"/>
  <c r="AM46" i="22"/>
  <c r="K46" i="28" s="1"/>
  <c r="M46" i="23" s="1"/>
  <c r="S131" i="22"/>
  <c r="AS110" i="22"/>
  <c r="Q110" i="28" s="1"/>
  <c r="S110" i="23" s="1"/>
  <c r="W91" i="20"/>
  <c r="AE91" i="22" s="1"/>
  <c r="C91" i="28" s="1"/>
  <c r="E91" i="23" s="1"/>
  <c r="W91" i="21"/>
  <c r="G112" i="21"/>
  <c r="G112" i="20"/>
  <c r="Y91" i="20"/>
  <c r="AG91" i="22" s="1"/>
  <c r="E91" i="28" s="1"/>
  <c r="G91" i="23" s="1"/>
  <c r="Y91" i="23" s="1"/>
  <c r="E92" i="27" s="1"/>
  <c r="Y91" i="21"/>
  <c r="C70" i="21"/>
  <c r="C70" i="20"/>
  <c r="AL26" i="22"/>
  <c r="J26" i="28" s="1"/>
  <c r="L26" i="23" s="1"/>
  <c r="P90" i="22"/>
  <c r="P26" i="22"/>
  <c r="V102" i="20"/>
  <c r="V102" i="21"/>
  <c r="X55" i="21"/>
  <c r="X55" i="20"/>
  <c r="AF55" i="22" s="1"/>
  <c r="D55" i="28" s="1"/>
  <c r="F55" i="23" s="1"/>
  <c r="X55" i="23" s="1"/>
  <c r="D56" i="27" s="1"/>
  <c r="D23" i="21"/>
  <c r="D23" i="20"/>
  <c r="D23" i="22" s="1"/>
  <c r="AO80" i="22"/>
  <c r="M80" i="28" s="1"/>
  <c r="O80" i="23" s="1"/>
  <c r="I38" i="22"/>
  <c r="M16" i="22"/>
  <c r="O102" i="22"/>
  <c r="S80" i="22"/>
  <c r="Q59" i="22"/>
  <c r="AQ38" i="22"/>
  <c r="O38" i="28" s="1"/>
  <c r="Q38" i="23" s="1"/>
  <c r="I106" i="22"/>
  <c r="AU100" i="22"/>
  <c r="S100" i="28" s="1"/>
  <c r="U100" i="23" s="1"/>
  <c r="Q31" i="22"/>
  <c r="W47" i="21"/>
  <c r="W47" i="20"/>
  <c r="AE47" i="22" s="1"/>
  <c r="C47" i="28" s="1"/>
  <c r="E47" i="23" s="1"/>
  <c r="W47" i="23" s="1"/>
  <c r="C48" i="27" s="1"/>
  <c r="AL107" i="22"/>
  <c r="J107" i="28" s="1"/>
  <c r="L107" i="23" s="1"/>
  <c r="AB86" i="20"/>
  <c r="AJ86" i="22" s="1"/>
  <c r="AB86" i="21"/>
  <c r="L64" i="22"/>
  <c r="J43" i="22"/>
  <c r="H22" i="21"/>
  <c r="H22" i="20"/>
  <c r="AT128" i="22"/>
  <c r="R128" i="28" s="1"/>
  <c r="T128" i="23" s="1"/>
  <c r="AR107" i="22"/>
  <c r="P107" i="28" s="1"/>
  <c r="R107" i="23" s="1"/>
  <c r="N86" i="21"/>
  <c r="N86" i="20"/>
  <c r="R64" i="22"/>
  <c r="P43" i="22"/>
  <c r="X43" i="22" s="1"/>
  <c r="N22" i="21"/>
  <c r="N22" i="20"/>
  <c r="D128" i="21"/>
  <c r="D128" i="20"/>
  <c r="X96" i="20"/>
  <c r="AF96" i="22" s="1"/>
  <c r="D96" i="28" s="1"/>
  <c r="F96" i="23" s="1"/>
  <c r="X96" i="21"/>
  <c r="M125" i="22"/>
  <c r="AK83" i="22"/>
  <c r="I83" i="28" s="1"/>
  <c r="K83" i="23" s="1"/>
  <c r="M61" i="22"/>
  <c r="I19" i="22"/>
  <c r="S125" i="22"/>
  <c r="Q104" i="22"/>
  <c r="AQ83" i="22"/>
  <c r="O83" i="28" s="1"/>
  <c r="Q83" i="23" s="1"/>
  <c r="S61" i="22"/>
  <c r="AH77" i="20"/>
  <c r="AH77" i="21"/>
  <c r="N13" i="21"/>
  <c r="N13" i="20"/>
  <c r="D123" i="21"/>
  <c r="D123" i="20"/>
  <c r="D95" i="21"/>
  <c r="D95" i="20"/>
  <c r="F72" i="21"/>
  <c r="F72" i="20"/>
  <c r="B22" i="20"/>
  <c r="B22" i="22" s="1"/>
  <c r="B22" i="21"/>
  <c r="E40" i="20"/>
  <c r="E40" i="22" s="1"/>
  <c r="E40" i="21"/>
  <c r="Z117" i="21"/>
  <c r="Z117" i="20"/>
  <c r="B75" i="21"/>
  <c r="B75" i="20"/>
  <c r="F29" i="21"/>
  <c r="F29" i="20"/>
  <c r="Y113" i="21"/>
  <c r="Y113" i="20"/>
  <c r="E81" i="20"/>
  <c r="E81" i="22" s="1"/>
  <c r="E81" i="21"/>
  <c r="C60" i="21"/>
  <c r="C60" i="20"/>
  <c r="G38" i="20"/>
  <c r="G38" i="22" s="1"/>
  <c r="G38" i="21"/>
  <c r="Y17" i="21"/>
  <c r="Y17" i="20"/>
  <c r="V120" i="21"/>
  <c r="V120" i="20"/>
  <c r="F78" i="20"/>
  <c r="F78" i="22" s="1"/>
  <c r="F78" i="21"/>
  <c r="Z46" i="21"/>
  <c r="Z46" i="20"/>
  <c r="F14" i="21"/>
  <c r="F14" i="20"/>
  <c r="C105" i="20"/>
  <c r="C105" i="22" s="1"/>
  <c r="C105" i="21"/>
  <c r="G67" i="21"/>
  <c r="G67" i="20"/>
  <c r="Y30" i="20"/>
  <c r="AG30" i="22" s="1"/>
  <c r="E30" i="28" s="1"/>
  <c r="G30" i="23" s="1"/>
  <c r="Y30" i="23" s="1"/>
  <c r="E31" i="27" s="1"/>
  <c r="Y30" i="21"/>
  <c r="V125" i="21"/>
  <c r="V125" i="20"/>
  <c r="F75" i="21"/>
  <c r="F75" i="20"/>
  <c r="Z47" i="21"/>
  <c r="Z47" i="20"/>
  <c r="Z15" i="21"/>
  <c r="Z15" i="20"/>
  <c r="W110" i="20"/>
  <c r="AE110" i="22" s="1"/>
  <c r="C110" i="28" s="1"/>
  <c r="E110" i="23" s="1"/>
  <c r="W110" i="21"/>
  <c r="X127" i="21"/>
  <c r="X127" i="20"/>
  <c r="D71" i="20"/>
  <c r="D71" i="22" s="1"/>
  <c r="D71" i="21"/>
  <c r="F44" i="21"/>
  <c r="F44" i="20"/>
  <c r="Z16" i="20"/>
  <c r="AH16" i="22" s="1"/>
  <c r="F16" i="28" s="1"/>
  <c r="H16" i="23" s="1"/>
  <c r="Z16" i="21"/>
  <c r="AA65" i="21"/>
  <c r="AA65" i="20"/>
  <c r="E8" i="20"/>
  <c r="E8" i="22" s="1"/>
  <c r="E8" i="21"/>
  <c r="H94" i="20"/>
  <c r="H94" i="22" s="1"/>
  <c r="H94" i="21"/>
  <c r="H30" i="21"/>
  <c r="H30" i="20"/>
  <c r="N94" i="21"/>
  <c r="N94" i="20"/>
  <c r="N30" i="20"/>
  <c r="N30" i="21"/>
  <c r="D112" i="21"/>
  <c r="D112" i="20"/>
  <c r="F65" i="21"/>
  <c r="F65" i="20"/>
  <c r="Z33" i="20"/>
  <c r="AH33" i="22" s="1"/>
  <c r="F33" i="28" s="1"/>
  <c r="H33" i="23" s="1"/>
  <c r="Z33" i="23" s="1"/>
  <c r="F34" i="27" s="1"/>
  <c r="Z33" i="21"/>
  <c r="C99" i="21"/>
  <c r="C99" i="20"/>
  <c r="E101" i="21"/>
  <c r="E101" i="20"/>
  <c r="Y53" i="21"/>
  <c r="Y53" i="20"/>
  <c r="C16" i="21"/>
  <c r="C16" i="20"/>
  <c r="H123" i="21"/>
  <c r="H123" i="20"/>
  <c r="AB59" i="20"/>
  <c r="AJ59" i="22" s="1"/>
  <c r="AB59" i="21"/>
  <c r="N123" i="21"/>
  <c r="N123" i="20"/>
  <c r="N59" i="20"/>
  <c r="N59" i="22" s="1"/>
  <c r="N59" i="21"/>
  <c r="Z86" i="20"/>
  <c r="AH86" i="22" s="1"/>
  <c r="F86" i="28" s="1"/>
  <c r="H86" i="23" s="1"/>
  <c r="Z86" i="23" s="1"/>
  <c r="F87" i="27" s="1"/>
  <c r="Z86" i="21"/>
  <c r="C93" i="20"/>
  <c r="C93" i="22" s="1"/>
  <c r="C93" i="21"/>
  <c r="C13" i="20"/>
  <c r="C13" i="22" s="1"/>
  <c r="C13" i="21"/>
  <c r="AB72" i="20"/>
  <c r="AJ72" i="22" s="1"/>
  <c r="AB72" i="21"/>
  <c r="H8" i="21"/>
  <c r="H8" i="20"/>
  <c r="AH72" i="20"/>
  <c r="AP72" i="22" s="1"/>
  <c r="AH72" i="21"/>
  <c r="N8" i="21"/>
  <c r="N8" i="20"/>
  <c r="Z111" i="21"/>
  <c r="Z111" i="20"/>
  <c r="F79" i="21"/>
  <c r="F79" i="20"/>
  <c r="Z19" i="21"/>
  <c r="Z19" i="20"/>
  <c r="E68" i="20"/>
  <c r="E68" i="22" s="1"/>
  <c r="E68" i="21"/>
  <c r="C98" i="21"/>
  <c r="C98" i="20"/>
  <c r="C66" i="20"/>
  <c r="C66" i="22" s="1"/>
  <c r="C66" i="21"/>
  <c r="W34" i="21"/>
  <c r="W34" i="20"/>
  <c r="AB129" i="21"/>
  <c r="AB129" i="20"/>
  <c r="H65" i="20"/>
  <c r="H65" i="22" s="1"/>
  <c r="H65" i="21"/>
  <c r="AH129" i="20"/>
  <c r="AH129" i="21"/>
  <c r="N65" i="21"/>
  <c r="N65" i="20"/>
  <c r="V122" i="21"/>
  <c r="V122" i="20"/>
  <c r="D75" i="20"/>
  <c r="D75" i="22" s="1"/>
  <c r="D75" i="21"/>
  <c r="B6" i="21"/>
  <c r="B6" i="20"/>
  <c r="E44" i="20"/>
  <c r="E44" i="22" s="1"/>
  <c r="E44" i="21"/>
  <c r="G73" i="21"/>
  <c r="G73" i="20"/>
  <c r="F97" i="20"/>
  <c r="F97" i="22" s="1"/>
  <c r="F97" i="21"/>
  <c r="V51" i="20"/>
  <c r="AD51" i="22" s="1"/>
  <c r="V51" i="21"/>
  <c r="X28" i="21"/>
  <c r="X28" i="20"/>
  <c r="AA122" i="20"/>
  <c r="AI122" i="22" s="1"/>
  <c r="G122" i="28" s="1"/>
  <c r="I122" i="23" s="1"/>
  <c r="AA122" i="21"/>
  <c r="Y85" i="21"/>
  <c r="Y85" i="20"/>
  <c r="AA42" i="21"/>
  <c r="AA42" i="20"/>
  <c r="AA29" i="21"/>
  <c r="AA29" i="20"/>
  <c r="B40" i="21"/>
  <c r="B40" i="20"/>
  <c r="B8" i="21"/>
  <c r="B8" i="20"/>
  <c r="W125" i="21"/>
  <c r="W125" i="20"/>
  <c r="AA103" i="20"/>
  <c r="AI103" i="22" s="1"/>
  <c r="G103" i="28" s="1"/>
  <c r="I103" i="23" s="1"/>
  <c r="AA103" i="21"/>
  <c r="Y66" i="21"/>
  <c r="Y66" i="20"/>
  <c r="G39" i="21"/>
  <c r="G39" i="20"/>
  <c r="Y18" i="21"/>
  <c r="Y18" i="20"/>
  <c r="B101" i="21"/>
  <c r="B101" i="20"/>
  <c r="D74" i="20"/>
  <c r="D74" i="22" s="1"/>
  <c r="D74" i="21"/>
  <c r="F51" i="21"/>
  <c r="F51" i="20"/>
  <c r="D18" i="20"/>
  <c r="D18" i="22" s="1"/>
  <c r="D18" i="21"/>
  <c r="E119" i="20"/>
  <c r="E119" i="22" s="1"/>
  <c r="E119" i="21"/>
  <c r="C50" i="21"/>
  <c r="C50" i="20"/>
  <c r="D131" i="21"/>
  <c r="D131" i="20"/>
  <c r="V70" i="21"/>
  <c r="V70" i="20"/>
  <c r="D11" i="20"/>
  <c r="D11" i="22" s="1"/>
  <c r="D11" i="21"/>
  <c r="O95" i="22"/>
  <c r="S73" i="22"/>
  <c r="Q52" i="22"/>
  <c r="W116" i="21"/>
  <c r="W116" i="20"/>
  <c r="AE116" i="22" s="1"/>
  <c r="C116" i="28" s="1"/>
  <c r="E116" i="23" s="1"/>
  <c r="W116" i="23" s="1"/>
  <c r="C117" i="27" s="1"/>
  <c r="G30" i="21"/>
  <c r="G30" i="20"/>
  <c r="G30" i="22" s="1"/>
  <c r="J20" i="22"/>
  <c r="P52" i="22"/>
  <c r="D113" i="20"/>
  <c r="D113" i="21"/>
  <c r="B80" i="21"/>
  <c r="B80" i="20"/>
  <c r="B80" i="22" s="1"/>
  <c r="Z30" i="20"/>
  <c r="Z30" i="21"/>
  <c r="V12" i="21"/>
  <c r="V12" i="20"/>
  <c r="AD12" i="22" s="1"/>
  <c r="M114" i="22"/>
  <c r="AM93" i="22"/>
  <c r="K93" i="28" s="1"/>
  <c r="M93" i="23" s="1"/>
  <c r="AO50" i="22"/>
  <c r="M50" i="28" s="1"/>
  <c r="O50" i="23" s="1"/>
  <c r="AK8" i="22"/>
  <c r="I8" i="28" s="1"/>
  <c r="K8" i="23" s="1"/>
  <c r="AU114" i="22"/>
  <c r="S114" i="28" s="1"/>
  <c r="U114" i="23" s="1"/>
  <c r="AS93" i="22"/>
  <c r="Q93" i="28" s="1"/>
  <c r="S93" i="23" s="1"/>
  <c r="O72" i="22"/>
  <c r="AU50" i="22"/>
  <c r="S50" i="28" s="1"/>
  <c r="U50" i="23" s="1"/>
  <c r="AS29" i="22"/>
  <c r="Q29" i="28" s="1"/>
  <c r="S29" i="23" s="1"/>
  <c r="E102" i="21"/>
  <c r="E102" i="20"/>
  <c r="AA59" i="21"/>
  <c r="AA59" i="20"/>
  <c r="G27" i="20"/>
  <c r="G27" i="22" s="1"/>
  <c r="G27" i="21"/>
  <c r="J129" i="22"/>
  <c r="J97" i="22"/>
  <c r="AL65" i="22"/>
  <c r="J65" i="28" s="1"/>
  <c r="L65" i="23" s="1"/>
  <c r="P33" i="22"/>
  <c r="E104" i="21"/>
  <c r="E104" i="20"/>
  <c r="D114" i="20"/>
  <c r="D114" i="22" s="1"/>
  <c r="D114" i="21"/>
  <c r="V77" i="21"/>
  <c r="V77" i="20"/>
  <c r="D22" i="21"/>
  <c r="D22" i="20"/>
  <c r="AM126" i="22"/>
  <c r="K126" i="28" s="1"/>
  <c r="M126" i="23" s="1"/>
  <c r="AK105" i="22"/>
  <c r="I105" i="28" s="1"/>
  <c r="K105" i="23" s="1"/>
  <c r="S19" i="22"/>
  <c r="B4" i="20"/>
  <c r="B4" i="21"/>
  <c r="E107" i="21"/>
  <c r="E107" i="20"/>
  <c r="E107" i="22" s="1"/>
  <c r="C86" i="21"/>
  <c r="C86" i="20"/>
  <c r="C86" i="22" s="1"/>
  <c r="G64" i="21"/>
  <c r="G64" i="20"/>
  <c r="G64" i="22" s="1"/>
  <c r="AN15" i="22"/>
  <c r="L15" i="28" s="1"/>
  <c r="N15" i="23" s="1"/>
  <c r="AT79" i="22"/>
  <c r="R79" i="28" s="1"/>
  <c r="T79" i="23" s="1"/>
  <c r="B98" i="21"/>
  <c r="B98" i="20"/>
  <c r="B98" i="22" s="1"/>
  <c r="B46" i="21"/>
  <c r="B46" i="20"/>
  <c r="B46" i="22" s="1"/>
  <c r="X19" i="21"/>
  <c r="X19" i="20"/>
  <c r="AF19" i="22" s="1"/>
  <c r="D19" i="28" s="1"/>
  <c r="F19" i="23" s="1"/>
  <c r="AO96" i="22"/>
  <c r="M96" i="28" s="1"/>
  <c r="O96" i="23" s="1"/>
  <c r="I54" i="22"/>
  <c r="AO32" i="22"/>
  <c r="M32" i="28" s="1"/>
  <c r="O32" i="23" s="1"/>
  <c r="S96" i="22"/>
  <c r="O54" i="22"/>
  <c r="S32" i="22"/>
  <c r="AU84" i="22"/>
  <c r="S84" i="28" s="1"/>
  <c r="U84" i="23" s="1"/>
  <c r="AA21" i="21"/>
  <c r="AA21" i="20"/>
  <c r="J123" i="22"/>
  <c r="H102" i="21"/>
  <c r="H102" i="20"/>
  <c r="H102" i="22" s="1"/>
  <c r="AB38" i="20"/>
  <c r="AB38" i="21"/>
  <c r="AR123" i="22"/>
  <c r="P123" i="28" s="1"/>
  <c r="R123" i="23" s="1"/>
  <c r="N102" i="21"/>
  <c r="N102" i="20"/>
  <c r="R80" i="22"/>
  <c r="AH38" i="20"/>
  <c r="AH38" i="21"/>
  <c r="R16" i="22"/>
  <c r="B123" i="21"/>
  <c r="B123" i="20"/>
  <c r="V91" i="21"/>
  <c r="V91" i="20"/>
  <c r="D40" i="21"/>
  <c r="D40" i="20"/>
  <c r="AM120" i="22"/>
  <c r="K120" i="28" s="1"/>
  <c r="M120" i="23" s="1"/>
  <c r="I99" i="22"/>
  <c r="M77" i="22"/>
  <c r="K56" i="22"/>
  <c r="S77" i="22"/>
  <c r="AQ35" i="22"/>
  <c r="O35" i="28" s="1"/>
  <c r="Q35" i="23" s="1"/>
  <c r="S13" i="22"/>
  <c r="W120" i="21"/>
  <c r="W120" i="20"/>
  <c r="AE120" i="22" s="1"/>
  <c r="C120" i="28" s="1"/>
  <c r="E120" i="23" s="1"/>
  <c r="W72" i="21"/>
  <c r="W72" i="20"/>
  <c r="AE72" i="22" s="1"/>
  <c r="C72" i="28" s="1"/>
  <c r="E72" i="23" s="1"/>
  <c r="W72" i="23" s="1"/>
  <c r="C73" i="27" s="1"/>
  <c r="Y45" i="21"/>
  <c r="Y45" i="20"/>
  <c r="AG45" i="22" s="1"/>
  <c r="E45" i="28" s="1"/>
  <c r="G45" i="23" s="1"/>
  <c r="Y13" i="21"/>
  <c r="Y13" i="20"/>
  <c r="AG13" i="22" s="1"/>
  <c r="E13" i="28" s="1"/>
  <c r="G13" i="23" s="1"/>
  <c r="Y13" i="23" s="1"/>
  <c r="E14" i="27" s="1"/>
  <c r="AL120" i="22"/>
  <c r="J120" i="28" s="1"/>
  <c r="L120" i="23" s="1"/>
  <c r="H99" i="21"/>
  <c r="H99" i="20"/>
  <c r="AN77" i="22"/>
  <c r="L77" i="28" s="1"/>
  <c r="N77" i="23" s="1"/>
  <c r="J56" i="22"/>
  <c r="AB35" i="21"/>
  <c r="AB35" i="20"/>
  <c r="P120" i="22"/>
  <c r="AH99" i="20"/>
  <c r="AH99" i="21"/>
  <c r="AR56" i="22"/>
  <c r="P56" i="28" s="1"/>
  <c r="R56" i="23" s="1"/>
  <c r="AH35" i="21"/>
  <c r="AH35" i="20"/>
  <c r="R13" i="22"/>
  <c r="D121" i="20"/>
  <c r="D121" i="21"/>
  <c r="Z102" i="20"/>
  <c r="Z102" i="21"/>
  <c r="F66" i="20"/>
  <c r="F66" i="21"/>
  <c r="B20" i="21"/>
  <c r="B20" i="20"/>
  <c r="B20" i="22" s="1"/>
  <c r="AM97" i="22"/>
  <c r="K97" i="28" s="1"/>
  <c r="M97" i="23" s="1"/>
  <c r="K33" i="22"/>
  <c r="S118" i="22"/>
  <c r="AQ76" i="22"/>
  <c r="O76" i="28" s="1"/>
  <c r="Q76" i="23" s="1"/>
  <c r="S54" i="22"/>
  <c r="AQ12" i="22"/>
  <c r="O12" i="28" s="1"/>
  <c r="Q12" i="23" s="1"/>
  <c r="W53" i="21"/>
  <c r="W53" i="20"/>
  <c r="AE53" i="22" s="1"/>
  <c r="C53" i="28" s="1"/>
  <c r="E53" i="23" s="1"/>
  <c r="H96" i="20"/>
  <c r="H96" i="21"/>
  <c r="J53" i="22"/>
  <c r="H32" i="20"/>
  <c r="H32" i="22" s="1"/>
  <c r="H32" i="21"/>
  <c r="AR117" i="22"/>
  <c r="P117" i="28" s="1"/>
  <c r="R117" i="23" s="1"/>
  <c r="N96" i="21"/>
  <c r="N96" i="20"/>
  <c r="N96" i="22" s="1"/>
  <c r="P53" i="22"/>
  <c r="N32" i="21"/>
  <c r="N32" i="20"/>
  <c r="R10" i="22"/>
  <c r="D118" i="21"/>
  <c r="D118" i="20"/>
  <c r="D118" i="22" s="1"/>
  <c r="F63" i="21"/>
  <c r="F63" i="20"/>
  <c r="F63" i="22" s="1"/>
  <c r="AO131" i="22"/>
  <c r="M131" i="28" s="1"/>
  <c r="O131" i="23" s="1"/>
  <c r="AM110" i="22"/>
  <c r="K110" i="28" s="1"/>
  <c r="M110" i="23" s="1"/>
  <c r="AK89" i="22"/>
  <c r="I89" i="28" s="1"/>
  <c r="K89" i="23" s="1"/>
  <c r="AO67" i="22"/>
  <c r="M67" i="28" s="1"/>
  <c r="O67" i="23" s="1"/>
  <c r="K46" i="22"/>
  <c r="AK25" i="22"/>
  <c r="I25" i="28" s="1"/>
  <c r="K25" i="23" s="1"/>
  <c r="AU131" i="22"/>
  <c r="S131" i="28" s="1"/>
  <c r="U131" i="23" s="1"/>
  <c r="Q110" i="22"/>
  <c r="O89" i="22"/>
  <c r="AU67" i="22"/>
  <c r="S67" i="28" s="1"/>
  <c r="U67" i="23" s="1"/>
  <c r="C131" i="20"/>
  <c r="C131" i="21"/>
  <c r="E111" i="20"/>
  <c r="E111" i="21"/>
  <c r="G84" i="21"/>
  <c r="G84" i="20"/>
  <c r="G84" i="22" s="1"/>
  <c r="AA20" i="20"/>
  <c r="AA20" i="21"/>
  <c r="AB73" i="21"/>
  <c r="AB73" i="20"/>
  <c r="AJ73" i="22" s="1"/>
  <c r="AB9" i="20"/>
  <c r="AB9" i="21"/>
  <c r="AR94" i="22"/>
  <c r="P94" i="28" s="1"/>
  <c r="R94" i="23" s="1"/>
  <c r="AH73" i="21"/>
  <c r="AH73" i="20"/>
  <c r="R51" i="22"/>
  <c r="AH9" i="20"/>
  <c r="AH9" i="21"/>
  <c r="D111" i="21"/>
  <c r="D111" i="20"/>
  <c r="D111" i="22" s="1"/>
  <c r="B82" i="21"/>
  <c r="B82" i="20"/>
  <c r="B82" i="22" s="1"/>
  <c r="B18" i="21"/>
  <c r="B18" i="20"/>
  <c r="B18" i="22" s="1"/>
  <c r="M116" i="22"/>
  <c r="I74" i="22"/>
  <c r="S116" i="22"/>
  <c r="Q95" i="22"/>
  <c r="AS127" i="22"/>
  <c r="Q127" i="28" s="1"/>
  <c r="S127" i="23" s="1"/>
  <c r="G117" i="20"/>
  <c r="G117" i="22" s="1"/>
  <c r="G117" i="21"/>
  <c r="AA41" i="20"/>
  <c r="AI41" i="22" s="1"/>
  <c r="G41" i="28" s="1"/>
  <c r="I41" i="23" s="1"/>
  <c r="AA41" i="21"/>
  <c r="AL59" i="22"/>
  <c r="J59" i="28" s="1"/>
  <c r="L59" i="23" s="1"/>
  <c r="J27" i="22"/>
  <c r="AR91" i="22"/>
  <c r="P91" i="28" s="1"/>
  <c r="R91" i="23" s="1"/>
  <c r="AR59" i="22"/>
  <c r="P59" i="28" s="1"/>
  <c r="R59" i="23" s="1"/>
  <c r="Y4" i="20"/>
  <c r="AG4" i="22" s="1"/>
  <c r="E4" i="28" s="1"/>
  <c r="G4" i="23" s="1"/>
  <c r="Y4" i="21"/>
  <c r="X100" i="21"/>
  <c r="X100" i="20"/>
  <c r="V67" i="21"/>
  <c r="V67" i="20"/>
  <c r="AK131" i="22"/>
  <c r="I131" i="28" s="1"/>
  <c r="K131" i="23" s="1"/>
  <c r="AK67" i="22"/>
  <c r="I67" i="28" s="1"/>
  <c r="K67" i="23" s="1"/>
  <c r="O131" i="22"/>
  <c r="Q88" i="22"/>
  <c r="O67" i="22"/>
  <c r="AS24" i="22"/>
  <c r="Q24" i="28" s="1"/>
  <c r="S24" i="23" s="1"/>
  <c r="Y80" i="21"/>
  <c r="Y80" i="20"/>
  <c r="C104" i="21"/>
  <c r="C104" i="20"/>
  <c r="C24" i="21"/>
  <c r="C24" i="20"/>
  <c r="L109" i="22"/>
  <c r="L45" i="22"/>
  <c r="AN13" i="22"/>
  <c r="L13" i="28" s="1"/>
  <c r="N13" i="23" s="1"/>
  <c r="R109" i="22"/>
  <c r="R77" i="22"/>
  <c r="AA77" i="20"/>
  <c r="AA77" i="21"/>
  <c r="D97" i="21"/>
  <c r="D97" i="20"/>
  <c r="D97" i="22" s="1"/>
  <c r="X65" i="20"/>
  <c r="X65" i="21"/>
  <c r="F38" i="20"/>
  <c r="F38" i="21"/>
  <c r="F10" i="20"/>
  <c r="F10" i="21"/>
  <c r="K97" i="22"/>
  <c r="AK76" i="22"/>
  <c r="I76" i="28" s="1"/>
  <c r="K76" i="23" s="1"/>
  <c r="I12" i="22"/>
  <c r="AU118" i="22"/>
  <c r="S118" i="28" s="1"/>
  <c r="U118" i="23" s="1"/>
  <c r="Q97" i="22"/>
  <c r="O76" i="22"/>
  <c r="Q33" i="22"/>
  <c r="O12" i="22"/>
  <c r="W117" i="20"/>
  <c r="W117" i="21"/>
  <c r="AA95" i="21"/>
  <c r="AA95" i="20"/>
  <c r="AI95" i="22" s="1"/>
  <c r="G95" i="28" s="1"/>
  <c r="I95" i="23" s="1"/>
  <c r="AA95" i="23" s="1"/>
  <c r="G96" i="27" s="1"/>
  <c r="Y74" i="21"/>
  <c r="Y74" i="20"/>
  <c r="AG74" i="22" s="1"/>
  <c r="E74" i="28" s="1"/>
  <c r="G74" i="23" s="1"/>
  <c r="AA47" i="20"/>
  <c r="AA47" i="21"/>
  <c r="E26" i="20"/>
  <c r="E26" i="21"/>
  <c r="L90" i="22"/>
  <c r="R26" i="22"/>
  <c r="C95" i="21"/>
  <c r="C95" i="20"/>
  <c r="C95" i="22" s="1"/>
  <c r="X94" i="21"/>
  <c r="X94" i="20"/>
  <c r="AF94" i="22" s="1"/>
  <c r="D94" i="28" s="1"/>
  <c r="F94" i="23" s="1"/>
  <c r="X94" i="23" s="1"/>
  <c r="D95" i="27" s="1"/>
  <c r="F71" i="20"/>
  <c r="F71" i="21"/>
  <c r="B49" i="21"/>
  <c r="B49" i="20"/>
  <c r="B49" i="22" s="1"/>
  <c r="K130" i="22"/>
  <c r="AO87" i="22"/>
  <c r="M87" i="28" s="1"/>
  <c r="O87" i="23" s="1"/>
  <c r="AM66" i="22"/>
  <c r="K66" i="28" s="1"/>
  <c r="M66" i="23" s="1"/>
  <c r="I45" i="22"/>
  <c r="Q130" i="22"/>
  <c r="S87" i="22"/>
  <c r="AS66" i="22"/>
  <c r="Q66" i="28" s="1"/>
  <c r="S66" i="23" s="1"/>
  <c r="Y120" i="21"/>
  <c r="Y120" i="20"/>
  <c r="C74" i="20"/>
  <c r="C74" i="22" s="1"/>
  <c r="C74" i="21"/>
  <c r="AA52" i="21"/>
  <c r="AA52" i="20"/>
  <c r="C10" i="21"/>
  <c r="C10" i="20"/>
  <c r="AL14" i="22"/>
  <c r="J14" i="28" s="1"/>
  <c r="L14" i="23" s="1"/>
  <c r="AR78" i="22"/>
  <c r="P78" i="28" s="1"/>
  <c r="R78" i="23" s="1"/>
  <c r="Z68" i="21"/>
  <c r="Z68" i="20"/>
  <c r="X27" i="20"/>
  <c r="AF27" i="22" s="1"/>
  <c r="D27" i="28" s="1"/>
  <c r="F27" i="23" s="1"/>
  <c r="X27" i="23" s="1"/>
  <c r="D28" i="27" s="1"/>
  <c r="X27" i="21"/>
  <c r="AM111" i="22"/>
  <c r="K111" i="28" s="1"/>
  <c r="M111" i="23" s="1"/>
  <c r="K79" i="22"/>
  <c r="K15" i="22"/>
  <c r="O58" i="22"/>
  <c r="W51" i="21"/>
  <c r="W51" i="20"/>
  <c r="J127" i="22"/>
  <c r="AB106" i="21"/>
  <c r="AB106" i="20"/>
  <c r="AJ106" i="22" s="1"/>
  <c r="AN84" i="22"/>
  <c r="L84" i="28" s="1"/>
  <c r="N84" i="23" s="1"/>
  <c r="AB42" i="21"/>
  <c r="AB42" i="20"/>
  <c r="L20" i="22"/>
  <c r="AH106" i="20"/>
  <c r="AH106" i="21"/>
  <c r="R84" i="22"/>
  <c r="P63" i="22"/>
  <c r="AH42" i="20"/>
  <c r="AH42" i="21"/>
  <c r="AT20" i="22"/>
  <c r="R20" i="28" s="1"/>
  <c r="T20" i="23" s="1"/>
  <c r="Y84" i="20"/>
  <c r="AG84" i="22" s="1"/>
  <c r="E84" i="28" s="1"/>
  <c r="G84" i="23" s="1"/>
  <c r="Y84" i="21"/>
  <c r="B99" i="21"/>
  <c r="B99" i="20"/>
  <c r="V39" i="21"/>
  <c r="V39" i="20"/>
  <c r="V7" i="20"/>
  <c r="AD7" i="22" s="1"/>
  <c r="V7" i="21"/>
  <c r="S113" i="22"/>
  <c r="O71" i="22"/>
  <c r="O7" i="22"/>
  <c r="W108" i="21"/>
  <c r="W108" i="20"/>
  <c r="AE108" i="22" s="1"/>
  <c r="C108" i="28" s="1"/>
  <c r="E108" i="23" s="1"/>
  <c r="AB103" i="21"/>
  <c r="AB103" i="20"/>
  <c r="AJ103" i="22" s="1"/>
  <c r="L81" i="22"/>
  <c r="AB39" i="20"/>
  <c r="AJ39" i="22" s="1"/>
  <c r="AB39" i="21"/>
  <c r="P124" i="22"/>
  <c r="N103" i="21"/>
  <c r="N103" i="20"/>
  <c r="N103" i="22" s="1"/>
  <c r="R81" i="22"/>
  <c r="AH39" i="20"/>
  <c r="AP39" i="22" s="1"/>
  <c r="AH39" i="21"/>
  <c r="AT17" i="22"/>
  <c r="R17" i="28" s="1"/>
  <c r="T17" i="23" s="1"/>
  <c r="W67" i="21"/>
  <c r="W67" i="20"/>
  <c r="AE67" i="22" s="1"/>
  <c r="C67" i="28" s="1"/>
  <c r="E67" i="23" s="1"/>
  <c r="W67" i="23" s="1"/>
  <c r="C68" i="27" s="1"/>
  <c r="V92" i="21"/>
  <c r="V92" i="20"/>
  <c r="AD92" i="22" s="1"/>
  <c r="Z42" i="21"/>
  <c r="Z42" i="20"/>
  <c r="AH42" i="22" s="1"/>
  <c r="F42" i="28" s="1"/>
  <c r="H42" i="23" s="1"/>
  <c r="M10" i="22"/>
  <c r="Q117" i="22"/>
  <c r="O96" i="22"/>
  <c r="AS53" i="22"/>
  <c r="Q53" i="28" s="1"/>
  <c r="S53" i="23" s="1"/>
  <c r="AQ32" i="22"/>
  <c r="O32" i="28" s="1"/>
  <c r="Q32" i="23" s="1"/>
  <c r="AU10" i="22"/>
  <c r="S10" i="28" s="1"/>
  <c r="U10" i="23" s="1"/>
  <c r="W121" i="21"/>
  <c r="W121" i="20"/>
  <c r="AE121" i="22" s="1"/>
  <c r="C121" i="28" s="1"/>
  <c r="E121" i="23" s="1"/>
  <c r="W121" i="23" s="1"/>
  <c r="C122" i="27" s="1"/>
  <c r="G83" i="21"/>
  <c r="G83" i="20"/>
  <c r="G83" i="22" s="1"/>
  <c r="AA35" i="20"/>
  <c r="AA35" i="21"/>
  <c r="AK4" i="22"/>
  <c r="I4" i="28" s="1"/>
  <c r="K4" i="23" s="1"/>
  <c r="H68" i="20"/>
  <c r="H68" i="21"/>
  <c r="L46" i="22"/>
  <c r="J25" i="22"/>
  <c r="AQ4" i="22"/>
  <c r="O4" i="28" s="1"/>
  <c r="Q4" i="23" s="1"/>
  <c r="AR89" i="22"/>
  <c r="P89" i="28" s="1"/>
  <c r="R89" i="23" s="1"/>
  <c r="AH68" i="21"/>
  <c r="AH68" i="20"/>
  <c r="P25" i="22"/>
  <c r="AA125" i="21"/>
  <c r="AA125" i="20"/>
  <c r="AI125" i="22" s="1"/>
  <c r="G125" i="28" s="1"/>
  <c r="I125" i="23" s="1"/>
  <c r="B121" i="21"/>
  <c r="B121" i="20"/>
  <c r="B121" i="22" s="1"/>
  <c r="X62" i="21"/>
  <c r="X62" i="20"/>
  <c r="AF62" i="22" s="1"/>
  <c r="D62" i="28" s="1"/>
  <c r="F62" i="23" s="1"/>
  <c r="Z11" i="20"/>
  <c r="Z11" i="21"/>
  <c r="K114" i="22"/>
  <c r="AK93" i="22"/>
  <c r="I93" i="28" s="1"/>
  <c r="K93" i="23" s="1"/>
  <c r="I29" i="22"/>
  <c r="M7" i="22"/>
  <c r="S71" i="22"/>
  <c r="AS50" i="22"/>
  <c r="Q50" i="28" s="1"/>
  <c r="S50" i="23" s="1"/>
  <c r="G104" i="20"/>
  <c r="G104" i="21"/>
  <c r="Y83" i="20"/>
  <c r="Y83" i="21"/>
  <c r="W62" i="20"/>
  <c r="W62" i="21"/>
  <c r="Y35" i="21"/>
  <c r="Y35" i="20"/>
  <c r="AG35" i="22" s="1"/>
  <c r="E35" i="28" s="1"/>
  <c r="G35" i="23" s="1"/>
  <c r="AA8" i="21"/>
  <c r="AA8" i="20"/>
  <c r="AI8" i="22" s="1"/>
  <c r="G8" i="28" s="1"/>
  <c r="I8" i="23" s="1"/>
  <c r="J114" i="22"/>
  <c r="AB93" i="20"/>
  <c r="AJ93" i="22" s="1"/>
  <c r="AB93" i="21"/>
  <c r="L71" i="22"/>
  <c r="AB29" i="20"/>
  <c r="AB29" i="21"/>
  <c r="P114" i="22"/>
  <c r="N93" i="21"/>
  <c r="N93" i="20"/>
  <c r="P50" i="22"/>
  <c r="AH29" i="20"/>
  <c r="AH29" i="21"/>
  <c r="AT7" i="22"/>
  <c r="R7" i="28" s="1"/>
  <c r="T7" i="23" s="1"/>
  <c r="X119" i="21"/>
  <c r="X119" i="20"/>
  <c r="D91" i="21"/>
  <c r="D91" i="20"/>
  <c r="D63" i="21"/>
  <c r="D63" i="20"/>
  <c r="F12" i="21"/>
  <c r="F12" i="20"/>
  <c r="M120" i="22"/>
  <c r="AK78" i="22"/>
  <c r="I78" i="28" s="1"/>
  <c r="K78" i="23" s="1"/>
  <c r="K35" i="22"/>
  <c r="I14" i="22"/>
  <c r="AQ78" i="22"/>
  <c r="O78" i="28" s="1"/>
  <c r="Q78" i="23" s="1"/>
  <c r="Q35" i="22"/>
  <c r="O14" i="22"/>
  <c r="K87" i="22"/>
  <c r="Q23" i="22"/>
  <c r="Y20" i="21"/>
  <c r="Y20" i="20"/>
  <c r="AG20" i="22" s="1"/>
  <c r="E20" i="28" s="1"/>
  <c r="G20" i="23" s="1"/>
  <c r="L116" i="22"/>
  <c r="L52" i="22"/>
  <c r="AN20" i="22"/>
  <c r="L20" i="28" s="1"/>
  <c r="N20" i="23" s="1"/>
  <c r="AT116" i="22"/>
  <c r="R116" i="28" s="1"/>
  <c r="T116" i="23" s="1"/>
  <c r="AT84" i="22"/>
  <c r="R84" i="28" s="1"/>
  <c r="T84" i="23" s="1"/>
  <c r="R52" i="22"/>
  <c r="R20" i="22"/>
  <c r="D108" i="21"/>
  <c r="D108" i="20"/>
  <c r="V71" i="20"/>
  <c r="AD71" i="22" s="1"/>
  <c r="V71" i="21"/>
  <c r="AO113" i="22"/>
  <c r="M113" i="28" s="1"/>
  <c r="O113" i="23" s="1"/>
  <c r="AM28" i="22"/>
  <c r="K28" i="28" s="1"/>
  <c r="M28" i="23" s="1"/>
  <c r="AK7" i="22"/>
  <c r="I7" i="28" s="1"/>
  <c r="K7" i="23" s="1"/>
  <c r="AU113" i="22"/>
  <c r="S113" i="28" s="1"/>
  <c r="U113" i="23" s="1"/>
  <c r="AQ71" i="22"/>
  <c r="O71" i="28" s="1"/>
  <c r="Q71" i="23" s="1"/>
  <c r="S49" i="22"/>
  <c r="AQ7" i="22"/>
  <c r="O7" i="28" s="1"/>
  <c r="Q7" i="23" s="1"/>
  <c r="E97" i="21"/>
  <c r="E97" i="20"/>
  <c r="E97" i="22" s="1"/>
  <c r="C76" i="20"/>
  <c r="C76" i="21"/>
  <c r="AA54" i="21"/>
  <c r="AA54" i="20"/>
  <c r="AI54" i="22" s="1"/>
  <c r="G54" i="28" s="1"/>
  <c r="I54" i="23" s="1"/>
  <c r="AA54" i="23" s="1"/>
  <c r="G55" i="27" s="1"/>
  <c r="Y33" i="21"/>
  <c r="Y33" i="20"/>
  <c r="AG33" i="22" s="1"/>
  <c r="E33" i="28" s="1"/>
  <c r="G33" i="23" s="1"/>
  <c r="Y33" i="23" s="1"/>
  <c r="E34" i="27" s="1"/>
  <c r="W12" i="21"/>
  <c r="W12" i="20"/>
  <c r="AE12" i="22" s="1"/>
  <c r="C12" i="28" s="1"/>
  <c r="E12" i="23" s="1"/>
  <c r="W12" i="23" s="1"/>
  <c r="C13" i="27" s="1"/>
  <c r="J76" i="22"/>
  <c r="AL44" i="22"/>
  <c r="J44" i="28" s="1"/>
  <c r="L44" i="23" s="1"/>
  <c r="AR108" i="22"/>
  <c r="P108" i="28" s="1"/>
  <c r="R108" i="23" s="1"/>
  <c r="Z110" i="21"/>
  <c r="Z110" i="20"/>
  <c r="X69" i="21"/>
  <c r="X69" i="20"/>
  <c r="D41" i="20"/>
  <c r="D41" i="22" s="1"/>
  <c r="D41" i="21"/>
  <c r="Z14" i="20"/>
  <c r="AH14" i="22" s="1"/>
  <c r="F14" i="28" s="1"/>
  <c r="H14" i="23" s="1"/>
  <c r="Z14" i="21"/>
  <c r="AO122" i="22"/>
  <c r="M122" i="28" s="1"/>
  <c r="O122" i="23" s="1"/>
  <c r="AO58" i="22"/>
  <c r="M58" i="28" s="1"/>
  <c r="O58" i="23" s="1"/>
  <c r="AQ16" i="22"/>
  <c r="O16" i="28" s="1"/>
  <c r="Q16" i="23" s="1"/>
  <c r="W105" i="21"/>
  <c r="W105" i="20"/>
  <c r="AE105" i="22" s="1"/>
  <c r="C105" i="28" s="1"/>
  <c r="E105" i="23" s="1"/>
  <c r="W105" i="23" s="1"/>
  <c r="C106" i="27" s="1"/>
  <c r="AA67" i="21"/>
  <c r="AA67" i="20"/>
  <c r="AI67" i="22" s="1"/>
  <c r="G67" i="28" s="1"/>
  <c r="I67" i="23" s="1"/>
  <c r="E30" i="20"/>
  <c r="E30" i="21"/>
  <c r="AL121" i="22"/>
  <c r="J121" i="28" s="1"/>
  <c r="L121" i="23" s="1"/>
  <c r="R62" i="22"/>
  <c r="B125" i="20"/>
  <c r="B125" i="21"/>
  <c r="Z75" i="21"/>
  <c r="Z75" i="20"/>
  <c r="AH75" i="22" s="1"/>
  <c r="F75" i="28" s="1"/>
  <c r="H75" i="23" s="1"/>
  <c r="Z75" i="23" s="1"/>
  <c r="F76" i="27" s="1"/>
  <c r="F47" i="21"/>
  <c r="F47" i="20"/>
  <c r="F47" i="22" s="1"/>
  <c r="F15" i="20"/>
  <c r="F15" i="21"/>
  <c r="M75" i="22"/>
  <c r="AM54" i="22"/>
  <c r="K54" i="28" s="1"/>
  <c r="M54" i="23" s="1"/>
  <c r="AO11" i="22"/>
  <c r="M11" i="28" s="1"/>
  <c r="O11" i="23" s="1"/>
  <c r="AS54" i="22"/>
  <c r="Q54" i="28" s="1"/>
  <c r="S54" i="23" s="1"/>
  <c r="AU11" i="22"/>
  <c r="S11" i="28" s="1"/>
  <c r="U11" i="23" s="1"/>
  <c r="C110" i="20"/>
  <c r="C110" i="22" s="1"/>
  <c r="C110" i="21"/>
  <c r="L87" i="22"/>
  <c r="L23" i="22"/>
  <c r="R87" i="22"/>
  <c r="AT55" i="22"/>
  <c r="R55" i="28" s="1"/>
  <c r="T55" i="23" s="1"/>
  <c r="D127" i="21"/>
  <c r="D127" i="20"/>
  <c r="D67" i="21"/>
  <c r="D67" i="20"/>
  <c r="D39" i="21"/>
  <c r="D39" i="20"/>
  <c r="D7" i="20"/>
  <c r="D7" i="22" s="1"/>
  <c r="D7" i="21"/>
  <c r="AM115" i="22"/>
  <c r="K115" i="28" s="1"/>
  <c r="M115" i="23" s="1"/>
  <c r="I94" i="22"/>
  <c r="K51" i="22"/>
  <c r="AK30" i="22"/>
  <c r="I30" i="28" s="1"/>
  <c r="K30" i="23" s="1"/>
  <c r="M8" i="22"/>
  <c r="D15" i="20"/>
  <c r="D15" i="21"/>
  <c r="K55" i="22"/>
  <c r="Q103" i="22"/>
  <c r="C55" i="20"/>
  <c r="C55" i="21"/>
  <c r="H110" i="21"/>
  <c r="H110" i="20"/>
  <c r="H110" i="22" s="1"/>
  <c r="W110" i="22" s="1"/>
  <c r="J67" i="22"/>
  <c r="AB46" i="21"/>
  <c r="AB46" i="20"/>
  <c r="AN24" i="22"/>
  <c r="L24" i="28" s="1"/>
  <c r="N24" i="23" s="1"/>
  <c r="AR131" i="22"/>
  <c r="P131" i="28" s="1"/>
  <c r="R131" i="23" s="1"/>
  <c r="N110" i="21"/>
  <c r="N110" i="20"/>
  <c r="R88" i="22"/>
  <c r="P67" i="22"/>
  <c r="AH46" i="20"/>
  <c r="AH46" i="21"/>
  <c r="R24" i="22"/>
  <c r="Z125" i="21"/>
  <c r="Z125" i="20"/>
  <c r="AH125" i="22" s="1"/>
  <c r="F125" i="28" s="1"/>
  <c r="H125" i="23" s="1"/>
  <c r="Z125" i="23" s="1"/>
  <c r="F126" i="27" s="1"/>
  <c r="V107" i="21"/>
  <c r="V107" i="20"/>
  <c r="AD107" i="22" s="1"/>
  <c r="Z65" i="21"/>
  <c r="Z65" i="20"/>
  <c r="AH65" i="22" s="1"/>
  <c r="F65" i="28" s="1"/>
  <c r="H65" i="23" s="1"/>
  <c r="Z65" i="23" s="1"/>
  <c r="F66" i="27" s="1"/>
  <c r="D24" i="20"/>
  <c r="D24" i="21"/>
  <c r="I123" i="22"/>
  <c r="AM80" i="22"/>
  <c r="K80" i="28" s="1"/>
  <c r="M80" i="23" s="1"/>
  <c r="AK59" i="22"/>
  <c r="I59" i="28" s="1"/>
  <c r="K59" i="23" s="1"/>
  <c r="AO37" i="22"/>
  <c r="M37" i="28" s="1"/>
  <c r="O37" i="23" s="1"/>
  <c r="AM16" i="22"/>
  <c r="K16" i="28" s="1"/>
  <c r="M16" i="23" s="1"/>
  <c r="AQ123" i="22"/>
  <c r="O123" i="28" s="1"/>
  <c r="Q123" i="23" s="1"/>
  <c r="S101" i="22"/>
  <c r="Q80" i="22"/>
  <c r="AQ59" i="22"/>
  <c r="O59" i="28" s="1"/>
  <c r="Q59" i="23" s="1"/>
  <c r="AU37" i="22"/>
  <c r="S37" i="28" s="1"/>
  <c r="U37" i="23" s="1"/>
  <c r="W27" i="20"/>
  <c r="W27" i="21"/>
  <c r="G90" i="20"/>
  <c r="G90" i="21"/>
  <c r="C48" i="21"/>
  <c r="C48" i="20"/>
  <c r="C48" i="22" s="1"/>
  <c r="G10" i="20"/>
  <c r="G10" i="21"/>
  <c r="AN117" i="22"/>
  <c r="L117" i="28" s="1"/>
  <c r="N117" i="23" s="1"/>
  <c r="J96" i="22"/>
  <c r="H75" i="20"/>
  <c r="H75" i="21"/>
  <c r="H11" i="21"/>
  <c r="H11" i="20"/>
  <c r="H11" i="22" s="1"/>
  <c r="AT117" i="22"/>
  <c r="R117" i="28" s="1"/>
  <c r="T117" i="23" s="1"/>
  <c r="AR96" i="22"/>
  <c r="P96" i="28" s="1"/>
  <c r="R96" i="23" s="1"/>
  <c r="AH75" i="20"/>
  <c r="AH75" i="21"/>
  <c r="P32" i="22"/>
  <c r="AH11" i="20"/>
  <c r="AH11" i="21"/>
  <c r="F114" i="21"/>
  <c r="F114" i="20"/>
  <c r="F86" i="20"/>
  <c r="F86" i="22" s="1"/>
  <c r="F86" i="21"/>
  <c r="F50" i="20"/>
  <c r="F50" i="22" s="1"/>
  <c r="F50" i="21"/>
  <c r="J4" i="22"/>
  <c r="K89" i="22"/>
  <c r="P4" i="22"/>
  <c r="AU110" i="22"/>
  <c r="S110" i="28" s="1"/>
  <c r="U110" i="23" s="1"/>
  <c r="AS25" i="22"/>
  <c r="Q25" i="28" s="1"/>
  <c r="S25" i="23" s="1"/>
  <c r="W93" i="21"/>
  <c r="W93" i="20"/>
  <c r="AE93" i="22" s="1"/>
  <c r="C93" i="28" s="1"/>
  <c r="E93" i="23" s="1"/>
  <c r="W13" i="20"/>
  <c r="W13" i="21"/>
  <c r="H72" i="20"/>
  <c r="H72" i="21"/>
  <c r="AN50" i="22"/>
  <c r="L50" i="28" s="1"/>
  <c r="N50" i="23" s="1"/>
  <c r="AB8" i="20"/>
  <c r="AB8" i="21"/>
  <c r="R114" i="22"/>
  <c r="N72" i="21"/>
  <c r="N72" i="20"/>
  <c r="N72" i="22" s="1"/>
  <c r="AT50" i="22"/>
  <c r="R50" i="28" s="1"/>
  <c r="T50" i="23" s="1"/>
  <c r="AH8" i="21"/>
  <c r="AH8" i="20"/>
  <c r="X106" i="21"/>
  <c r="X106" i="20"/>
  <c r="Z79" i="21"/>
  <c r="Z79" i="20"/>
  <c r="D10" i="20"/>
  <c r="D10" i="22" s="1"/>
  <c r="D10" i="21"/>
  <c r="AO75" i="22"/>
  <c r="M75" i="28" s="1"/>
  <c r="O75" i="23" s="1"/>
  <c r="K54" i="22"/>
  <c r="O97" i="22"/>
  <c r="Q54" i="22"/>
  <c r="W130" i="20"/>
  <c r="AE130" i="22" s="1"/>
  <c r="C130" i="28" s="1"/>
  <c r="E130" i="23" s="1"/>
  <c r="W130" i="21"/>
  <c r="E87" i="20"/>
  <c r="E87" i="22" s="1"/>
  <c r="E87" i="21"/>
  <c r="AA60" i="21"/>
  <c r="AA60" i="20"/>
  <c r="AA28" i="21"/>
  <c r="AA28" i="20"/>
  <c r="AN123" i="22"/>
  <c r="L123" i="28" s="1"/>
  <c r="N123" i="23" s="1"/>
  <c r="AL102" i="22"/>
  <c r="J102" i="28" s="1"/>
  <c r="L102" i="23" s="1"/>
  <c r="AB81" i="21"/>
  <c r="AB81" i="20"/>
  <c r="AL38" i="22"/>
  <c r="J38" i="28" s="1"/>
  <c r="L38" i="23" s="1"/>
  <c r="AB17" i="20"/>
  <c r="AB17" i="21"/>
  <c r="P102" i="22"/>
  <c r="AH81" i="21"/>
  <c r="AH81" i="20"/>
  <c r="AT59" i="22"/>
  <c r="R59" i="28" s="1"/>
  <c r="T59" i="23" s="1"/>
  <c r="AR38" i="22"/>
  <c r="P38" i="28" s="1"/>
  <c r="R38" i="23" s="1"/>
  <c r="AH17" i="20"/>
  <c r="AP17" i="22" s="1"/>
  <c r="AH17" i="21"/>
  <c r="F108" i="21"/>
  <c r="F108" i="20"/>
  <c r="AK130" i="22"/>
  <c r="I130" i="28" s="1"/>
  <c r="K130" i="23" s="1"/>
  <c r="AO108" i="22"/>
  <c r="M108" i="28" s="1"/>
  <c r="O108" i="23" s="1"/>
  <c r="AM87" i="22"/>
  <c r="K87" i="28" s="1"/>
  <c r="M87" i="23" s="1"/>
  <c r="I66" i="22"/>
  <c r="AS87" i="22"/>
  <c r="Q87" i="28" s="1"/>
  <c r="S87" i="23" s="1"/>
  <c r="AQ66" i="22"/>
  <c r="O66" i="28" s="1"/>
  <c r="Q66" i="23" s="1"/>
  <c r="V6" i="20"/>
  <c r="AD6" i="22" s="1"/>
  <c r="V6" i="21"/>
  <c r="Y44" i="20"/>
  <c r="AG44" i="22" s="1"/>
  <c r="E44" i="28" s="1"/>
  <c r="G44" i="23" s="1"/>
  <c r="Y44" i="21"/>
  <c r="L88" i="22"/>
  <c r="L56" i="22"/>
  <c r="L24" i="22"/>
  <c r="AA73" i="20"/>
  <c r="AA73" i="21"/>
  <c r="Z93" i="21"/>
  <c r="Z93" i="20"/>
  <c r="AH93" i="22" s="1"/>
  <c r="F93" i="28" s="1"/>
  <c r="H93" i="23" s="1"/>
  <c r="B51" i="21"/>
  <c r="B51" i="20"/>
  <c r="B51" i="22" s="1"/>
  <c r="D28" i="21"/>
  <c r="D28" i="20"/>
  <c r="D28" i="22" s="1"/>
  <c r="S21" i="22"/>
  <c r="G122" i="21"/>
  <c r="G122" i="20"/>
  <c r="E85" i="20"/>
  <c r="E85" i="22" s="1"/>
  <c r="E85" i="21"/>
  <c r="G42" i="21"/>
  <c r="G42" i="20"/>
  <c r="L53" i="22"/>
  <c r="R117" i="22"/>
  <c r="AT53" i="22"/>
  <c r="R53" i="28" s="1"/>
  <c r="T53" i="23" s="1"/>
  <c r="G29" i="20"/>
  <c r="G29" i="21"/>
  <c r="F54" i="21"/>
  <c r="F54" i="20"/>
  <c r="F54" i="22" s="1"/>
  <c r="V8" i="21"/>
  <c r="V8" i="20"/>
  <c r="AD8" i="22" s="1"/>
  <c r="I116" i="22"/>
  <c r="AO30" i="22"/>
  <c r="M30" i="28" s="1"/>
  <c r="O30" i="23" s="1"/>
  <c r="Q73" i="22"/>
  <c r="C125" i="21"/>
  <c r="C125" i="20"/>
  <c r="G103" i="20"/>
  <c r="G103" i="22" s="1"/>
  <c r="G103" i="21"/>
  <c r="E66" i="21"/>
  <c r="E66" i="20"/>
  <c r="AA39" i="21"/>
  <c r="AA39" i="20"/>
  <c r="E18" i="21"/>
  <c r="E18" i="20"/>
  <c r="L18" i="22"/>
  <c r="AT114" i="22"/>
  <c r="R114" i="28" s="1"/>
  <c r="T114" i="23" s="1"/>
  <c r="V101" i="20"/>
  <c r="AD101" i="22" s="1"/>
  <c r="V101" i="21"/>
  <c r="X74" i="21"/>
  <c r="X74" i="20"/>
  <c r="Z51" i="20"/>
  <c r="AH51" i="22" s="1"/>
  <c r="F51" i="28" s="1"/>
  <c r="H51" i="23" s="1"/>
  <c r="Z51" i="21"/>
  <c r="X18" i="21"/>
  <c r="X18" i="20"/>
  <c r="K122" i="22"/>
  <c r="AK101" i="22"/>
  <c r="I101" i="28" s="1"/>
  <c r="K101" i="23" s="1"/>
  <c r="AK37" i="22"/>
  <c r="I37" i="28" s="1"/>
  <c r="K37" i="23" s="1"/>
  <c r="AO15" i="22"/>
  <c r="M15" i="28" s="1"/>
  <c r="O15" i="23" s="1"/>
  <c r="Q122" i="22"/>
  <c r="O37" i="22"/>
  <c r="Y119" i="21"/>
  <c r="Y119" i="20"/>
  <c r="W50" i="20"/>
  <c r="AE50" i="22" s="1"/>
  <c r="C50" i="28" s="1"/>
  <c r="E50" i="23" s="1"/>
  <c r="W50" i="23" s="1"/>
  <c r="C51" i="27" s="1"/>
  <c r="W50" i="21"/>
  <c r="L123" i="22"/>
  <c r="AN91" i="22"/>
  <c r="L91" i="28" s="1"/>
  <c r="N91" i="23" s="1"/>
  <c r="AT123" i="22"/>
  <c r="R123" i="28" s="1"/>
  <c r="T123" i="23" s="1"/>
  <c r="R59" i="22"/>
  <c r="X131" i="20"/>
  <c r="AF131" i="22" s="1"/>
  <c r="D131" i="28" s="1"/>
  <c r="F131" i="23" s="1"/>
  <c r="X131" i="23" s="1"/>
  <c r="D132" i="27" s="1"/>
  <c r="X131" i="21"/>
  <c r="B70" i="21"/>
  <c r="B70" i="20"/>
  <c r="X11" i="21"/>
  <c r="X11" i="20"/>
  <c r="S92" i="22"/>
  <c r="AK90" i="22"/>
  <c r="I90" i="28" s="1"/>
  <c r="K90" i="23" s="1"/>
  <c r="M68" i="22"/>
  <c r="AH4" i="20"/>
  <c r="AH4" i="21"/>
  <c r="AS111" i="22"/>
  <c r="Q111" i="28" s="1"/>
  <c r="S111" i="23" s="1"/>
  <c r="AQ90" i="22"/>
  <c r="O90" i="28" s="1"/>
  <c r="Q90" i="23" s="1"/>
  <c r="S68" i="22"/>
  <c r="Q47" i="22"/>
  <c r="AM47" i="22"/>
  <c r="K47" i="28" s="1"/>
  <c r="M47" i="23" s="1"/>
  <c r="AQ106" i="22"/>
  <c r="O106" i="28" s="1"/>
  <c r="Q106" i="23" s="1"/>
  <c r="E76" i="21"/>
  <c r="E76" i="20"/>
  <c r="E76" i="22" s="1"/>
  <c r="E36" i="21"/>
  <c r="E36" i="20"/>
  <c r="E36" i="22" s="1"/>
  <c r="L48" i="22"/>
  <c r="L16" i="22"/>
  <c r="R112" i="22"/>
  <c r="AT80" i="22"/>
  <c r="R80" i="28" s="1"/>
  <c r="T80" i="23" s="1"/>
  <c r="AT48" i="22"/>
  <c r="R48" i="28" s="1"/>
  <c r="T48" i="23" s="1"/>
  <c r="AT16" i="22"/>
  <c r="R16" i="28" s="1"/>
  <c r="T16" i="23" s="1"/>
  <c r="V95" i="20"/>
  <c r="V95" i="21"/>
  <c r="B67" i="21"/>
  <c r="B67" i="20"/>
  <c r="B67" i="22" s="1"/>
  <c r="Z21" i="20"/>
  <c r="Z21" i="21"/>
  <c r="E80" i="20"/>
  <c r="E80" i="21"/>
  <c r="W104" i="21"/>
  <c r="W104" i="20"/>
  <c r="AE104" i="22" s="1"/>
  <c r="C104" i="28" s="1"/>
  <c r="E104" i="23" s="1"/>
  <c r="W24" i="21"/>
  <c r="W24" i="20"/>
  <c r="AE24" i="22" s="1"/>
  <c r="C24" i="28" s="1"/>
  <c r="E24" i="23" s="1"/>
  <c r="W24" i="23" s="1"/>
  <c r="C25" i="27" s="1"/>
  <c r="G77" i="21"/>
  <c r="G77" i="20"/>
  <c r="X93" i="21"/>
  <c r="X93" i="20"/>
  <c r="D65" i="20"/>
  <c r="D65" i="22" s="1"/>
  <c r="D65" i="21"/>
  <c r="D33" i="20"/>
  <c r="D33" i="22" s="1"/>
  <c r="D33" i="21"/>
  <c r="Z10" i="20"/>
  <c r="AH10" i="22" s="1"/>
  <c r="F10" i="28" s="1"/>
  <c r="H10" i="23" s="1"/>
  <c r="Z10" i="21"/>
  <c r="C117" i="20"/>
  <c r="C117" i="22" s="1"/>
  <c r="C117" i="21"/>
  <c r="G95" i="21"/>
  <c r="G95" i="20"/>
  <c r="E74" i="21"/>
  <c r="E74" i="20"/>
  <c r="G47" i="21"/>
  <c r="G47" i="20"/>
  <c r="Y26" i="20"/>
  <c r="AG26" i="22" s="1"/>
  <c r="E26" i="28" s="1"/>
  <c r="G26" i="23" s="1"/>
  <c r="Y26" i="21"/>
  <c r="W95" i="21"/>
  <c r="W95" i="20"/>
  <c r="D94" i="20"/>
  <c r="D94" i="22" s="1"/>
  <c r="D94" i="21"/>
  <c r="Z71" i="21"/>
  <c r="Z71" i="20"/>
  <c r="V49" i="21"/>
  <c r="V49" i="20"/>
  <c r="E120" i="21"/>
  <c r="E120" i="20"/>
  <c r="W74" i="20"/>
  <c r="AE74" i="22" s="1"/>
  <c r="C74" i="28" s="1"/>
  <c r="E74" i="23" s="1"/>
  <c r="W74" i="21"/>
  <c r="G52" i="21"/>
  <c r="G52" i="20"/>
  <c r="W10" i="20"/>
  <c r="AE10" i="22" s="1"/>
  <c r="C10" i="28" s="1"/>
  <c r="E10" i="23" s="1"/>
  <c r="W10" i="21"/>
  <c r="F68" i="20"/>
  <c r="F68" i="22" s="1"/>
  <c r="F68" i="21"/>
  <c r="D27" i="21"/>
  <c r="D27" i="20"/>
  <c r="C51" i="21"/>
  <c r="C51" i="20"/>
  <c r="H106" i="21"/>
  <c r="H106" i="20"/>
  <c r="H42" i="20"/>
  <c r="H42" i="21"/>
  <c r="N106" i="20"/>
  <c r="N106" i="21"/>
  <c r="N42" i="21"/>
  <c r="N42" i="20"/>
  <c r="E84" i="21"/>
  <c r="E84" i="20"/>
  <c r="B39" i="20"/>
  <c r="B39" i="22" s="1"/>
  <c r="B39" i="21"/>
  <c r="B7" i="21"/>
  <c r="B7" i="20"/>
  <c r="C108" i="21"/>
  <c r="C108" i="20"/>
  <c r="H103" i="21"/>
  <c r="H103" i="20"/>
  <c r="H39" i="21"/>
  <c r="H39" i="20"/>
  <c r="AH103" i="21"/>
  <c r="AH103" i="20"/>
  <c r="N39" i="21"/>
  <c r="N39" i="20"/>
  <c r="C67" i="21"/>
  <c r="C67" i="20"/>
  <c r="B92" i="20"/>
  <c r="B92" i="22" s="1"/>
  <c r="B92" i="21"/>
  <c r="B28" i="20"/>
  <c r="B28" i="22" s="1"/>
  <c r="B28" i="21"/>
  <c r="C121" i="20"/>
  <c r="C121" i="22" s="1"/>
  <c r="C121" i="21"/>
  <c r="AA83" i="21"/>
  <c r="AA83" i="20"/>
  <c r="G35" i="21"/>
  <c r="G35" i="20"/>
  <c r="AB68" i="20"/>
  <c r="AB68" i="21"/>
  <c r="N68" i="20"/>
  <c r="N68" i="21"/>
  <c r="G125" i="21"/>
  <c r="G125" i="20"/>
  <c r="V121" i="21"/>
  <c r="V121" i="20"/>
  <c r="D62" i="20"/>
  <c r="D62" i="22" s="1"/>
  <c r="D62" i="21"/>
  <c r="F11" i="20"/>
  <c r="F11" i="22" s="1"/>
  <c r="F11" i="21"/>
  <c r="AA104" i="20"/>
  <c r="AI104" i="22" s="1"/>
  <c r="G104" i="28" s="1"/>
  <c r="I104" i="23" s="1"/>
  <c r="AA104" i="21"/>
  <c r="E83" i="21"/>
  <c r="E83" i="20"/>
  <c r="C62" i="20"/>
  <c r="C62" i="22" s="1"/>
  <c r="C62" i="21"/>
  <c r="E35" i="21"/>
  <c r="E35" i="20"/>
  <c r="G8" i="21"/>
  <c r="G8" i="20"/>
  <c r="H93" i="21"/>
  <c r="H93" i="20"/>
  <c r="H29" i="21"/>
  <c r="H29" i="20"/>
  <c r="AH93" i="21"/>
  <c r="AH93" i="20"/>
  <c r="N29" i="21"/>
  <c r="N29" i="20"/>
  <c r="D119" i="21"/>
  <c r="D119" i="20"/>
  <c r="X91" i="21"/>
  <c r="X91" i="20"/>
  <c r="X63" i="20"/>
  <c r="AF63" i="22" s="1"/>
  <c r="D63" i="28" s="1"/>
  <c r="F63" i="23" s="1"/>
  <c r="X63" i="23" s="1"/>
  <c r="D64" i="27" s="1"/>
  <c r="X63" i="21"/>
  <c r="Z12" i="20"/>
  <c r="AH12" i="22" s="1"/>
  <c r="F12" i="28" s="1"/>
  <c r="H12" i="23" s="1"/>
  <c r="Z12" i="23" s="1"/>
  <c r="F13" i="27" s="1"/>
  <c r="Z12" i="21"/>
  <c r="E20" i="21"/>
  <c r="E20" i="20"/>
  <c r="X108" i="21"/>
  <c r="X108" i="20"/>
  <c r="B71" i="21"/>
  <c r="B71" i="20"/>
  <c r="Y97" i="21"/>
  <c r="Y97" i="20"/>
  <c r="W76" i="21"/>
  <c r="W76" i="20"/>
  <c r="G54" i="21"/>
  <c r="G54" i="20"/>
  <c r="E33" i="20"/>
  <c r="E33" i="22" s="1"/>
  <c r="E33" i="21"/>
  <c r="C12" i="20"/>
  <c r="C12" i="22" s="1"/>
  <c r="C12" i="21"/>
  <c r="F110" i="21"/>
  <c r="F110" i="20"/>
  <c r="D69" i="21"/>
  <c r="D69" i="20"/>
  <c r="X41" i="21"/>
  <c r="X41" i="20"/>
  <c r="X9" i="21"/>
  <c r="X9" i="20"/>
  <c r="AM117" i="22"/>
  <c r="K117" i="28" s="1"/>
  <c r="M117" i="23" s="1"/>
  <c r="I96" i="22"/>
  <c r="AK32" i="22"/>
  <c r="I32" i="28" s="1"/>
  <c r="K32" i="23" s="1"/>
  <c r="AO10" i="22"/>
  <c r="M10" i="28" s="1"/>
  <c r="O10" i="23" s="1"/>
  <c r="AQ96" i="22"/>
  <c r="O96" i="28" s="1"/>
  <c r="Q96" i="23" s="1"/>
  <c r="AU74" i="22"/>
  <c r="S74" i="28" s="1"/>
  <c r="U74" i="23" s="1"/>
  <c r="Q53" i="22"/>
  <c r="Y94" i="21"/>
  <c r="Y94" i="20"/>
  <c r="AG94" i="22" s="1"/>
  <c r="E94" i="28" s="1"/>
  <c r="G94" i="23" s="1"/>
  <c r="Y94" i="23" s="1"/>
  <c r="E95" i="27" s="1"/>
  <c r="E62" i="21"/>
  <c r="E62" i="20"/>
  <c r="E62" i="22" s="1"/>
  <c r="Y14" i="20"/>
  <c r="Y14" i="21"/>
  <c r="AN78" i="22"/>
  <c r="L78" i="28" s="1"/>
  <c r="N78" i="23" s="1"/>
  <c r="AN14" i="22"/>
  <c r="L14" i="28" s="1"/>
  <c r="N14" i="23" s="1"/>
  <c r="AR121" i="22"/>
  <c r="P121" i="28" s="1"/>
  <c r="R121" i="23" s="1"/>
  <c r="AR25" i="22"/>
  <c r="P25" i="28" s="1"/>
  <c r="R25" i="23" s="1"/>
  <c r="F107" i="21"/>
  <c r="F107" i="20"/>
  <c r="F107" i="22" s="1"/>
  <c r="X70" i="20"/>
  <c r="X70" i="21"/>
  <c r="F43" i="20"/>
  <c r="F43" i="21"/>
  <c r="X6" i="21"/>
  <c r="X6" i="20"/>
  <c r="AF6" i="22" s="1"/>
  <c r="D6" i="28" s="1"/>
  <c r="F6" i="23" s="1"/>
  <c r="X6" i="23" s="1"/>
  <c r="D7" i="27" s="1"/>
  <c r="AK113" i="22"/>
  <c r="I113" i="28" s="1"/>
  <c r="K113" i="23" s="1"/>
  <c r="M91" i="22"/>
  <c r="K70" i="22"/>
  <c r="I49" i="22"/>
  <c r="AO27" i="22"/>
  <c r="M27" i="28" s="1"/>
  <c r="O27" i="23" s="1"/>
  <c r="S91" i="22"/>
  <c r="Y51" i="21"/>
  <c r="Y51" i="20"/>
  <c r="AG51" i="22" s="1"/>
  <c r="E51" i="28" s="1"/>
  <c r="G51" i="23" s="1"/>
  <c r="AL114" i="22"/>
  <c r="J114" i="28" s="1"/>
  <c r="L114" i="23" s="1"/>
  <c r="J82" i="22"/>
  <c r="AL18" i="22"/>
  <c r="J18" i="28" s="1"/>
  <c r="L18" i="23" s="1"/>
  <c r="AR114" i="22"/>
  <c r="P114" i="28" s="1"/>
  <c r="R114" i="23" s="1"/>
  <c r="P82" i="22"/>
  <c r="AR18" i="22"/>
  <c r="P18" i="28" s="1"/>
  <c r="R18" i="23" s="1"/>
  <c r="V118" i="21"/>
  <c r="V118" i="20"/>
  <c r="AD118" i="22" s="1"/>
  <c r="X67" i="20"/>
  <c r="X67" i="21"/>
  <c r="X39" i="20"/>
  <c r="X39" i="21"/>
  <c r="X7" i="20"/>
  <c r="X7" i="21"/>
  <c r="X15" i="21"/>
  <c r="X15" i="20"/>
  <c r="AF15" i="22" s="1"/>
  <c r="D15" i="28" s="1"/>
  <c r="F15" i="23" s="1"/>
  <c r="W55" i="21"/>
  <c r="W55" i="20"/>
  <c r="AE55" i="22" s="1"/>
  <c r="C55" i="28" s="1"/>
  <c r="E55" i="23" s="1"/>
  <c r="AB110" i="21"/>
  <c r="AB110" i="20"/>
  <c r="H46" i="21"/>
  <c r="H46" i="20"/>
  <c r="AH110" i="21"/>
  <c r="AH110" i="20"/>
  <c r="N46" i="20"/>
  <c r="N46" i="21"/>
  <c r="F125" i="21"/>
  <c r="F125" i="20"/>
  <c r="F125" i="22" s="1"/>
  <c r="B107" i="21"/>
  <c r="B107" i="20"/>
  <c r="B107" i="22" s="1"/>
  <c r="F61" i="20"/>
  <c r="F61" i="21"/>
  <c r="X24" i="20"/>
  <c r="X24" i="21"/>
  <c r="C27" i="20"/>
  <c r="C27" i="21"/>
  <c r="AA90" i="21"/>
  <c r="AA90" i="20"/>
  <c r="AI90" i="22" s="1"/>
  <c r="G90" i="28" s="1"/>
  <c r="I90" i="23" s="1"/>
  <c r="AA90" i="23" s="1"/>
  <c r="G91" i="27" s="1"/>
  <c r="W48" i="20"/>
  <c r="W48" i="21"/>
  <c r="AA10" i="21"/>
  <c r="AA10" i="20"/>
  <c r="AI10" i="22" s="1"/>
  <c r="G10" i="28" s="1"/>
  <c r="I10" i="23" s="1"/>
  <c r="AB75" i="20"/>
  <c r="AB75" i="21"/>
  <c r="AB11" i="20"/>
  <c r="AB11" i="21"/>
  <c r="N75" i="20"/>
  <c r="N75" i="21"/>
  <c r="N11" i="20"/>
  <c r="N11" i="21"/>
  <c r="Z114" i="21"/>
  <c r="Z114" i="20"/>
  <c r="AH114" i="22" s="1"/>
  <c r="F114" i="28" s="1"/>
  <c r="H114" i="23" s="1"/>
  <c r="D77" i="21"/>
  <c r="D77" i="20"/>
  <c r="D77" i="22" s="1"/>
  <c r="Z50" i="21"/>
  <c r="Z50" i="20"/>
  <c r="AH50" i="22" s="1"/>
  <c r="F50" i="28" s="1"/>
  <c r="H50" i="23" s="1"/>
  <c r="G87" i="20"/>
  <c r="G87" i="21"/>
  <c r="H88" i="21"/>
  <c r="H88" i="20"/>
  <c r="H24" i="21"/>
  <c r="H24" i="20"/>
  <c r="N88" i="21"/>
  <c r="N88" i="20"/>
  <c r="AH24" i="20"/>
  <c r="AH24" i="21"/>
  <c r="W115" i="21"/>
  <c r="W115" i="20"/>
  <c r="AE115" i="22" s="1"/>
  <c r="C115" i="28" s="1"/>
  <c r="E115" i="23" s="1"/>
  <c r="W115" i="23" s="1"/>
  <c r="C116" i="27" s="1"/>
  <c r="D106" i="21"/>
  <c r="D106" i="20"/>
  <c r="D106" i="22" s="1"/>
  <c r="X42" i="20"/>
  <c r="X42" i="21"/>
  <c r="X10" i="21"/>
  <c r="X10" i="20"/>
  <c r="AF10" i="22" s="1"/>
  <c r="D10" i="28" s="1"/>
  <c r="F10" i="23" s="1"/>
  <c r="X10" i="23" s="1"/>
  <c r="D11" i="27" s="1"/>
  <c r="C130" i="21"/>
  <c r="C130" i="20"/>
  <c r="C130" i="22" s="1"/>
  <c r="Y87" i="21"/>
  <c r="Y87" i="20"/>
  <c r="AG87" i="22" s="1"/>
  <c r="E87" i="28" s="1"/>
  <c r="G87" i="23" s="1"/>
  <c r="G60" i="20"/>
  <c r="G60" i="21"/>
  <c r="G28" i="21"/>
  <c r="G28" i="20"/>
  <c r="G28" i="22" s="1"/>
  <c r="H81" i="20"/>
  <c r="H81" i="21"/>
  <c r="H17" i="20"/>
  <c r="H17" i="21"/>
  <c r="N81" i="21"/>
  <c r="N81" i="20"/>
  <c r="N17" i="21"/>
  <c r="N17" i="20"/>
  <c r="Z108" i="21"/>
  <c r="Z108" i="20"/>
  <c r="AH108" i="22" s="1"/>
  <c r="F108" i="28" s="1"/>
  <c r="H108" i="23" s="1"/>
  <c r="V62" i="21"/>
  <c r="V62" i="20"/>
  <c r="AD62" i="22" s="1"/>
  <c r="F56" i="21"/>
  <c r="F56" i="20"/>
  <c r="F56" i="22" s="1"/>
  <c r="Y96" i="21"/>
  <c r="Y96" i="20"/>
  <c r="AG96" i="22" s="1"/>
  <c r="E96" i="28" s="1"/>
  <c r="G96" i="23" s="1"/>
  <c r="Y96" i="23" s="1"/>
  <c r="E97" i="27" s="1"/>
  <c r="E24" i="21"/>
  <c r="E24" i="20"/>
  <c r="E24" i="22" s="1"/>
  <c r="X120" i="21"/>
  <c r="X120" i="20"/>
  <c r="AF120" i="22" s="1"/>
  <c r="D120" i="28" s="1"/>
  <c r="F120" i="23" s="1"/>
  <c r="X120" i="23" s="1"/>
  <c r="D121" i="27" s="1"/>
  <c r="F93" i="21"/>
  <c r="F93" i="20"/>
  <c r="F93" i="22" s="1"/>
  <c r="F41" i="21"/>
  <c r="F41" i="20"/>
  <c r="F41" i="22" s="1"/>
  <c r="C112" i="20"/>
  <c r="C112" i="21"/>
  <c r="W80" i="21"/>
  <c r="W80" i="20"/>
  <c r="AE80" i="22" s="1"/>
  <c r="C80" i="28" s="1"/>
  <c r="E80" i="23" s="1"/>
  <c r="C32" i="21"/>
  <c r="C32" i="20"/>
  <c r="C32" i="22" s="1"/>
  <c r="V128" i="21"/>
  <c r="V128" i="20"/>
  <c r="AD128" i="22" s="1"/>
  <c r="Z54" i="21"/>
  <c r="Z54" i="20"/>
  <c r="AH54" i="22" s="1"/>
  <c r="F54" i="28" s="1"/>
  <c r="H54" i="23" s="1"/>
  <c r="Z54" i="23" s="1"/>
  <c r="F55" i="27" s="1"/>
  <c r="F22" i="21"/>
  <c r="F22" i="20"/>
  <c r="F22" i="22" s="1"/>
  <c r="W123" i="20"/>
  <c r="W123" i="21"/>
  <c r="G119" i="20"/>
  <c r="G119" i="21"/>
  <c r="E98" i="21"/>
  <c r="E98" i="20"/>
  <c r="E98" i="22" s="1"/>
  <c r="W61" i="21"/>
  <c r="W61" i="20"/>
  <c r="AE61" i="22" s="1"/>
  <c r="C61" i="28" s="1"/>
  <c r="E61" i="23" s="1"/>
  <c r="W61" i="23" s="1"/>
  <c r="C62" i="27" s="1"/>
  <c r="E34" i="21"/>
  <c r="E34" i="20"/>
  <c r="E34" i="22" s="1"/>
  <c r="G7" i="21"/>
  <c r="G7" i="20"/>
  <c r="G7" i="22" s="1"/>
  <c r="B97" i="21"/>
  <c r="B97" i="20"/>
  <c r="B97" i="22" s="1"/>
  <c r="V69" i="21"/>
  <c r="V69" i="20"/>
  <c r="AD69" i="22" s="1"/>
  <c r="B37" i="21"/>
  <c r="B37" i="20"/>
  <c r="B37" i="22" s="1"/>
  <c r="D14" i="21"/>
  <c r="D14" i="20"/>
  <c r="D14" i="22" s="1"/>
  <c r="E103" i="21"/>
  <c r="E103" i="20"/>
  <c r="E103" i="22" s="1"/>
  <c r="Y39" i="21"/>
  <c r="Y39" i="20"/>
  <c r="AG39" i="22" s="1"/>
  <c r="E39" i="28" s="1"/>
  <c r="G39" i="23" s="1"/>
  <c r="X99" i="21"/>
  <c r="X99" i="20"/>
  <c r="AF99" i="22" s="1"/>
  <c r="D99" i="28" s="1"/>
  <c r="F99" i="23" s="1"/>
  <c r="X99" i="23" s="1"/>
  <c r="D100" i="27" s="1"/>
  <c r="V66" i="20"/>
  <c r="V66" i="21"/>
  <c r="AA111" i="21"/>
  <c r="AA111" i="20"/>
  <c r="AI111" i="22" s="1"/>
  <c r="G111" i="28" s="1"/>
  <c r="I111" i="23" s="1"/>
  <c r="AA111" i="23" s="1"/>
  <c r="G112" i="27" s="1"/>
  <c r="E90" i="20"/>
  <c r="E90" i="21"/>
  <c r="W69" i="21"/>
  <c r="W69" i="20"/>
  <c r="AE69" i="22" s="1"/>
  <c r="C69" i="28" s="1"/>
  <c r="E69" i="23" s="1"/>
  <c r="E42" i="21"/>
  <c r="E42" i="20"/>
  <c r="E42" i="22" s="1"/>
  <c r="C21" i="20"/>
  <c r="C21" i="21"/>
  <c r="V113" i="21"/>
  <c r="V113" i="20"/>
  <c r="AD113" i="22" s="1"/>
  <c r="D90" i="21"/>
  <c r="D90" i="20"/>
  <c r="D90" i="22" s="1"/>
  <c r="Z67" i="21"/>
  <c r="Z67" i="20"/>
  <c r="AH67" i="22" s="1"/>
  <c r="F67" i="28" s="1"/>
  <c r="H67" i="23" s="1"/>
  <c r="Z67" i="23" s="1"/>
  <c r="F68" i="27" s="1"/>
  <c r="F39" i="21"/>
  <c r="F39" i="20"/>
  <c r="F39" i="22" s="1"/>
  <c r="AA116" i="20"/>
  <c r="AA116" i="21"/>
  <c r="AA68" i="20"/>
  <c r="AA68" i="21"/>
  <c r="Y47" i="21"/>
  <c r="Y47" i="20"/>
  <c r="AG47" i="22" s="1"/>
  <c r="E47" i="28" s="1"/>
  <c r="G47" i="23" s="1"/>
  <c r="Y47" i="23" s="1"/>
  <c r="E48" i="27" s="1"/>
  <c r="G33" i="20"/>
  <c r="G33" i="21"/>
  <c r="X59" i="20"/>
  <c r="X59" i="21"/>
  <c r="W107" i="20"/>
  <c r="W107" i="21"/>
  <c r="C35" i="20"/>
  <c r="C35" i="21"/>
  <c r="AB122" i="21"/>
  <c r="AB122" i="20"/>
  <c r="AB58" i="21"/>
  <c r="AB58" i="20"/>
  <c r="N122" i="21"/>
  <c r="N122" i="20"/>
  <c r="AH58" i="21"/>
  <c r="AH58" i="20"/>
  <c r="Z85" i="20"/>
  <c r="Z85" i="21"/>
  <c r="Z57" i="20"/>
  <c r="Z57" i="21"/>
  <c r="Z25" i="20"/>
  <c r="Z25" i="21"/>
  <c r="G109" i="21"/>
  <c r="G109" i="20"/>
  <c r="G109" i="22" s="1"/>
  <c r="G102" i="21"/>
  <c r="G102" i="20"/>
  <c r="G102" i="22" s="1"/>
  <c r="H119" i="20"/>
  <c r="H119" i="21"/>
  <c r="H55" i="21"/>
  <c r="H55" i="20"/>
  <c r="H55" i="22" s="1"/>
  <c r="AH119" i="21"/>
  <c r="AH119" i="20"/>
  <c r="AH55" i="21"/>
  <c r="AH55" i="20"/>
  <c r="AP55" i="22" s="1"/>
  <c r="D125" i="20"/>
  <c r="D125" i="21"/>
  <c r="V28" i="21"/>
  <c r="V28" i="20"/>
  <c r="AD28" i="22" s="1"/>
  <c r="G115" i="20"/>
  <c r="G115" i="21"/>
  <c r="E78" i="21"/>
  <c r="E78" i="20"/>
  <c r="E78" i="22" s="1"/>
  <c r="C25" i="20"/>
  <c r="C25" i="21"/>
  <c r="H84" i="20"/>
  <c r="H84" i="21"/>
  <c r="H20" i="21"/>
  <c r="H20" i="20"/>
  <c r="H20" i="22" s="1"/>
  <c r="AH84" i="21"/>
  <c r="AH84" i="20"/>
  <c r="AP84" i="22" s="1"/>
  <c r="AH20" i="21"/>
  <c r="AH20" i="20"/>
  <c r="AP20" i="22" s="1"/>
  <c r="W83" i="20"/>
  <c r="W83" i="21"/>
  <c r="B117" i="21"/>
  <c r="B117" i="20"/>
  <c r="B117" i="22" s="1"/>
  <c r="X30" i="20"/>
  <c r="X30" i="21"/>
  <c r="W79" i="21"/>
  <c r="W79" i="20"/>
  <c r="AE79" i="22" s="1"/>
  <c r="C79" i="28" s="1"/>
  <c r="E79" i="23" s="1"/>
  <c r="W79" i="23" s="1"/>
  <c r="C80" i="27" s="1"/>
  <c r="E99" i="21"/>
  <c r="E99" i="20"/>
  <c r="E99" i="22" s="1"/>
  <c r="C78" i="21"/>
  <c r="C78" i="20"/>
  <c r="C78" i="22" s="1"/>
  <c r="G56" i="21"/>
  <c r="G56" i="20"/>
  <c r="G56" i="22" s="1"/>
  <c r="W30" i="21"/>
  <c r="W30" i="20"/>
  <c r="AE30" i="22" s="1"/>
  <c r="C30" i="28" s="1"/>
  <c r="E30" i="23" s="1"/>
  <c r="AB109" i="21"/>
  <c r="AB109" i="20"/>
  <c r="AJ109" i="22" s="1"/>
  <c r="AB45" i="21"/>
  <c r="AB45" i="20"/>
  <c r="AJ45" i="22" s="1"/>
  <c r="AH109" i="21"/>
  <c r="AH109" i="20"/>
  <c r="AP109" i="22" s="1"/>
  <c r="AH45" i="20"/>
  <c r="AH45" i="21"/>
  <c r="G4" i="20"/>
  <c r="G4" i="21"/>
  <c r="V114" i="20"/>
  <c r="V114" i="21"/>
  <c r="V86" i="21"/>
  <c r="V86" i="20"/>
  <c r="AD86" i="22" s="1"/>
  <c r="B54" i="20"/>
  <c r="B54" i="21"/>
  <c r="Z8" i="21"/>
  <c r="Z8" i="20"/>
  <c r="AH8" i="22" s="1"/>
  <c r="F8" i="28" s="1"/>
  <c r="H8" i="23" s="1"/>
  <c r="Z8" i="23" s="1"/>
  <c r="F9" i="27" s="1"/>
  <c r="AA61" i="20"/>
  <c r="AA61" i="21"/>
  <c r="AA9" i="20"/>
  <c r="AA9" i="21"/>
  <c r="X52" i="21"/>
  <c r="X52" i="20"/>
  <c r="AF52" i="22" s="1"/>
  <c r="D52" i="28" s="1"/>
  <c r="F52" i="23" s="1"/>
  <c r="X52" i="23" s="1"/>
  <c r="D53" i="27" s="1"/>
  <c r="Y72" i="21"/>
  <c r="Y72" i="20"/>
  <c r="AG72" i="22" s="1"/>
  <c r="E72" i="28" s="1"/>
  <c r="G72" i="23" s="1"/>
  <c r="Y72" i="23" s="1"/>
  <c r="E73" i="27" s="1"/>
  <c r="W92" i="20"/>
  <c r="W92" i="21"/>
  <c r="AA70" i="21"/>
  <c r="AA70" i="20"/>
  <c r="AI70" i="22" s="1"/>
  <c r="G70" i="28" s="1"/>
  <c r="I70" i="23" s="1"/>
  <c r="Y49" i="21"/>
  <c r="Y49" i="20"/>
  <c r="AG49" i="22" s="1"/>
  <c r="E49" i="28" s="1"/>
  <c r="G49" i="23" s="1"/>
  <c r="W28" i="20"/>
  <c r="W28" i="21"/>
  <c r="D129" i="21"/>
  <c r="D129" i="20"/>
  <c r="D129" i="22" s="1"/>
  <c r="V64" i="21"/>
  <c r="V64" i="20"/>
  <c r="AD64" i="22" s="1"/>
  <c r="X37" i="21"/>
  <c r="X37" i="20"/>
  <c r="AF37" i="22" s="1"/>
  <c r="D37" i="28" s="1"/>
  <c r="F37" i="23" s="1"/>
  <c r="D9" i="21"/>
  <c r="D9" i="20"/>
  <c r="D9" i="22" s="1"/>
  <c r="E94" i="21"/>
  <c r="E94" i="20"/>
  <c r="E94" i="22" s="1"/>
  <c r="Y62" i="21"/>
  <c r="Y62" i="20"/>
  <c r="AG62" i="22" s="1"/>
  <c r="E62" i="28" s="1"/>
  <c r="G62" i="23" s="1"/>
  <c r="E14" i="20"/>
  <c r="E14" i="21"/>
  <c r="Z107" i="21"/>
  <c r="Z107" i="20"/>
  <c r="AH107" i="22" s="1"/>
  <c r="F107" i="28" s="1"/>
  <c r="H107" i="23" s="1"/>
  <c r="D70" i="21"/>
  <c r="D70" i="20"/>
  <c r="D70" i="22" s="1"/>
  <c r="Z43" i="21"/>
  <c r="Z43" i="20"/>
  <c r="AH43" i="22" s="1"/>
  <c r="F43" i="28" s="1"/>
  <c r="H43" i="23" s="1"/>
  <c r="D6" i="21"/>
  <c r="D6" i="20"/>
  <c r="D6" i="22" s="1"/>
  <c r="E51" i="20"/>
  <c r="E51" i="21"/>
  <c r="B118" i="20"/>
  <c r="B118" i="21"/>
  <c r="B58" i="20"/>
  <c r="B58" i="21"/>
  <c r="X35" i="21"/>
  <c r="X35" i="20"/>
  <c r="AF35" i="22" s="1"/>
  <c r="D35" i="28" s="1"/>
  <c r="F35" i="23" s="1"/>
  <c r="C39" i="21"/>
  <c r="C39" i="20"/>
  <c r="C39" i="22" s="1"/>
  <c r="H126" i="21"/>
  <c r="H126" i="20"/>
  <c r="H126" i="22" s="1"/>
  <c r="AB62" i="21"/>
  <c r="AB62" i="20"/>
  <c r="AH126" i="21"/>
  <c r="AH126" i="20"/>
  <c r="AP126" i="22" s="1"/>
  <c r="AH62" i="20"/>
  <c r="AH62" i="21"/>
  <c r="Z121" i="21"/>
  <c r="Z121" i="20"/>
  <c r="AH121" i="22" s="1"/>
  <c r="F121" i="28" s="1"/>
  <c r="H121" i="23" s="1"/>
  <c r="B103" i="21"/>
  <c r="B103" i="20"/>
  <c r="B103" i="22" s="1"/>
  <c r="Z61" i="21"/>
  <c r="Z61" i="20"/>
  <c r="AH61" i="22" s="1"/>
  <c r="F61" i="28" s="1"/>
  <c r="H61" i="23" s="1"/>
  <c r="B19" i="21"/>
  <c r="B19" i="20"/>
  <c r="B19" i="22" s="1"/>
  <c r="C128" i="21"/>
  <c r="C128" i="20"/>
  <c r="C128" i="22" s="1"/>
  <c r="Y69" i="21"/>
  <c r="Y69" i="20"/>
  <c r="AG69" i="22" s="1"/>
  <c r="E69" i="28" s="1"/>
  <c r="G69" i="23" s="1"/>
  <c r="Y69" i="23" s="1"/>
  <c r="E70" i="27" s="1"/>
  <c r="E37" i="21"/>
  <c r="E37" i="20"/>
  <c r="E37" i="22" s="1"/>
  <c r="E5" i="20"/>
  <c r="E5" i="21"/>
  <c r="H91" i="20"/>
  <c r="H91" i="21"/>
  <c r="AB27" i="20"/>
  <c r="AB27" i="21"/>
  <c r="AH91" i="20"/>
  <c r="AH91" i="21"/>
  <c r="N27" i="21"/>
  <c r="N27" i="20"/>
  <c r="X105" i="21"/>
  <c r="X105" i="20"/>
  <c r="AF105" i="22" s="1"/>
  <c r="D105" i="28" s="1"/>
  <c r="F105" i="23" s="1"/>
  <c r="X77" i="21"/>
  <c r="X77" i="20"/>
  <c r="AF77" i="22" s="1"/>
  <c r="D77" i="28" s="1"/>
  <c r="F77" i="23" s="1"/>
  <c r="X77" i="23" s="1"/>
  <c r="D78" i="27" s="1"/>
  <c r="B36" i="20"/>
  <c r="B36" i="21"/>
  <c r="AM105" i="22"/>
  <c r="K105" i="28" s="1"/>
  <c r="M105" i="23" s="1"/>
  <c r="AK20" i="22"/>
  <c r="I20" i="28" s="1"/>
  <c r="K20" i="23" s="1"/>
  <c r="AS105" i="22"/>
  <c r="Q105" i="28" s="1"/>
  <c r="S105" i="23" s="1"/>
  <c r="AU62" i="22"/>
  <c r="S62" i="28" s="1"/>
  <c r="U62" i="23" s="1"/>
  <c r="AS41" i="22"/>
  <c r="Q41" i="28" s="1"/>
  <c r="S41" i="23" s="1"/>
  <c r="AA87" i="20"/>
  <c r="AI87" i="22" s="1"/>
  <c r="G87" i="28" s="1"/>
  <c r="I87" i="23" s="1"/>
  <c r="AA87" i="23" s="1"/>
  <c r="G88" i="27" s="1"/>
  <c r="AA87" i="21"/>
  <c r="AN130" i="22"/>
  <c r="L130" i="28" s="1"/>
  <c r="N130" i="23" s="1"/>
  <c r="J109" i="22"/>
  <c r="AB88" i="20"/>
  <c r="AJ88" i="22" s="1"/>
  <c r="AB88" i="21"/>
  <c r="AL45" i="22"/>
  <c r="J45" i="28" s="1"/>
  <c r="L45" i="23" s="1"/>
  <c r="AB24" i="20"/>
  <c r="AB24" i="21"/>
  <c r="AH88" i="21"/>
  <c r="AH88" i="20"/>
  <c r="AP88" i="22" s="1"/>
  <c r="N24" i="21"/>
  <c r="N24" i="20"/>
  <c r="C115" i="21"/>
  <c r="C115" i="20"/>
  <c r="C115" i="22" s="1"/>
  <c r="X102" i="21"/>
  <c r="X102" i="20"/>
  <c r="AF102" i="22" s="1"/>
  <c r="D102" i="28" s="1"/>
  <c r="F102" i="23" s="1"/>
  <c r="D42" i="21"/>
  <c r="D42" i="20"/>
  <c r="D42" i="22" s="1"/>
  <c r="B5" i="21"/>
  <c r="B5" i="20"/>
  <c r="B5" i="22" s="1"/>
  <c r="W114" i="20"/>
  <c r="W114" i="21"/>
  <c r="C82" i="21"/>
  <c r="C82" i="20"/>
  <c r="C82" i="22" s="1"/>
  <c r="E55" i="20"/>
  <c r="E55" i="21"/>
  <c r="E23" i="21"/>
  <c r="E23" i="20"/>
  <c r="E23" i="22" s="1"/>
  <c r="H97" i="21"/>
  <c r="H97" i="20"/>
  <c r="H97" i="22" s="1"/>
  <c r="H33" i="21"/>
  <c r="H33" i="20"/>
  <c r="AH97" i="20"/>
  <c r="AH97" i="21"/>
  <c r="AH33" i="20"/>
  <c r="AH33" i="21"/>
  <c r="V90" i="20"/>
  <c r="V90" i="21"/>
  <c r="B62" i="20"/>
  <c r="B62" i="21"/>
  <c r="AO124" i="22"/>
  <c r="M124" i="28" s="1"/>
  <c r="O124" i="23" s="1"/>
  <c r="K103" i="22"/>
  <c r="AK82" i="22"/>
  <c r="I82" i="28" s="1"/>
  <c r="K82" i="23" s="1"/>
  <c r="M60" i="22"/>
  <c r="S124" i="22"/>
  <c r="AS103" i="22"/>
  <c r="Q103" i="28" s="1"/>
  <c r="S103" i="23" s="1"/>
  <c r="O82" i="22"/>
  <c r="AS39" i="22"/>
  <c r="Q39" i="28" s="1"/>
  <c r="S39" i="23" s="1"/>
  <c r="Z56" i="20"/>
  <c r="Z56" i="21"/>
  <c r="AQ82" i="22"/>
  <c r="O82" i="28" s="1"/>
  <c r="Q82" i="23" s="1"/>
  <c r="E96" i="20"/>
  <c r="E96" i="22" s="1"/>
  <c r="E96" i="21"/>
  <c r="Y24" i="20"/>
  <c r="AG24" i="22" s="1"/>
  <c r="E24" i="28" s="1"/>
  <c r="G24" i="23" s="1"/>
  <c r="Y24" i="23" s="1"/>
  <c r="E25" i="27" s="1"/>
  <c r="Y24" i="21"/>
  <c r="AL115" i="22"/>
  <c r="J115" i="28" s="1"/>
  <c r="L115" i="23" s="1"/>
  <c r="J83" i="22"/>
  <c r="AR19" i="22"/>
  <c r="P19" i="28" s="1"/>
  <c r="R19" i="23" s="1"/>
  <c r="D120" i="21"/>
  <c r="D120" i="20"/>
  <c r="D120" i="22" s="1"/>
  <c r="D84" i="21"/>
  <c r="D84" i="20"/>
  <c r="D84" i="22" s="1"/>
  <c r="Z41" i="21"/>
  <c r="Z41" i="20"/>
  <c r="AH41" i="22" s="1"/>
  <c r="F41" i="28" s="1"/>
  <c r="H41" i="23" s="1"/>
  <c r="Z41" i="23" s="1"/>
  <c r="F42" i="27" s="1"/>
  <c r="K80" i="22"/>
  <c r="O123" i="22"/>
  <c r="O59" i="22"/>
  <c r="AS16" i="22"/>
  <c r="Q16" i="28" s="1"/>
  <c r="S16" i="23" s="1"/>
  <c r="W112" i="20"/>
  <c r="W112" i="21"/>
  <c r="C80" i="21"/>
  <c r="C80" i="20"/>
  <c r="C80" i="22" s="1"/>
  <c r="W32" i="21"/>
  <c r="W32" i="20"/>
  <c r="AE32" i="22" s="1"/>
  <c r="C32" i="28" s="1"/>
  <c r="E32" i="23" s="1"/>
  <c r="W32" i="23" s="1"/>
  <c r="C33" i="27" s="1"/>
  <c r="J16" i="22"/>
  <c r="AR48" i="22"/>
  <c r="P48" i="28" s="1"/>
  <c r="R48" i="23" s="1"/>
  <c r="B128" i="20"/>
  <c r="B128" i="21"/>
  <c r="X49" i="21"/>
  <c r="X49" i="20"/>
  <c r="AF49" i="22" s="1"/>
  <c r="D49" i="28" s="1"/>
  <c r="F49" i="23" s="1"/>
  <c r="X49" i="23" s="1"/>
  <c r="D50" i="27" s="1"/>
  <c r="Z22" i="20"/>
  <c r="Z22" i="21"/>
  <c r="K25" i="22"/>
  <c r="O68" i="22"/>
  <c r="S46" i="22"/>
  <c r="C123" i="21"/>
  <c r="C123" i="20"/>
  <c r="AA119" i="20"/>
  <c r="AI119" i="22" s="1"/>
  <c r="G119" i="28" s="1"/>
  <c r="I119" i="23" s="1"/>
  <c r="AA119" i="21"/>
  <c r="Y98" i="21"/>
  <c r="Y98" i="20"/>
  <c r="C61" i="20"/>
  <c r="C61" i="22" s="1"/>
  <c r="C61" i="21"/>
  <c r="Y34" i="21"/>
  <c r="Y34" i="20"/>
  <c r="AA7" i="21"/>
  <c r="AA7" i="20"/>
  <c r="AL109" i="22"/>
  <c r="J109" i="28" s="1"/>
  <c r="L109" i="23" s="1"/>
  <c r="J77" i="22"/>
  <c r="AR13" i="22"/>
  <c r="P13" i="28" s="1"/>
  <c r="R13" i="23" s="1"/>
  <c r="V97" i="21"/>
  <c r="V97" i="20"/>
  <c r="AD97" i="22" s="1"/>
  <c r="B69" i="20"/>
  <c r="B69" i="21"/>
  <c r="V37" i="21"/>
  <c r="V37" i="20"/>
  <c r="AD37" i="22" s="1"/>
  <c r="X14" i="20"/>
  <c r="X14" i="21"/>
  <c r="I117" i="22"/>
  <c r="M95" i="22"/>
  <c r="K74" i="22"/>
  <c r="AK53" i="22"/>
  <c r="I53" i="28" s="1"/>
  <c r="K53" i="23" s="1"/>
  <c r="AO31" i="22"/>
  <c r="M31" i="28" s="1"/>
  <c r="O31" i="23" s="1"/>
  <c r="Q74" i="22"/>
  <c r="S31" i="22"/>
  <c r="Y103" i="21"/>
  <c r="Y103" i="20"/>
  <c r="E39" i="21"/>
  <c r="E39" i="20"/>
  <c r="P54" i="22"/>
  <c r="AT11" i="22"/>
  <c r="R11" i="28" s="1"/>
  <c r="T11" i="23" s="1"/>
  <c r="D99" i="20"/>
  <c r="D99" i="22" s="1"/>
  <c r="D99" i="21"/>
  <c r="B66" i="21"/>
  <c r="B66" i="20"/>
  <c r="AK34" i="22"/>
  <c r="I34" i="28" s="1"/>
  <c r="K34" i="23" s="1"/>
  <c r="O66" i="22"/>
  <c r="O63" i="22"/>
  <c r="AU41" i="22"/>
  <c r="S41" i="28" s="1"/>
  <c r="U41" i="23" s="1"/>
  <c r="AS20" i="22"/>
  <c r="Q20" i="28" s="1"/>
  <c r="S20" i="23" s="1"/>
  <c r="AA89" i="20"/>
  <c r="AA89" i="21"/>
  <c r="Y41" i="20"/>
  <c r="Y41" i="21"/>
  <c r="AM4" i="22"/>
  <c r="K4" i="28" s="1"/>
  <c r="M4" i="23" s="1"/>
  <c r="AL36" i="22"/>
  <c r="J36" i="28" s="1"/>
  <c r="L36" i="23" s="1"/>
  <c r="Q4" i="22"/>
  <c r="AR100" i="22"/>
  <c r="P100" i="28" s="1"/>
  <c r="R100" i="23" s="1"/>
  <c r="AR68" i="22"/>
  <c r="P68" i="28" s="1"/>
  <c r="R68" i="23" s="1"/>
  <c r="P36" i="22"/>
  <c r="AA129" i="20"/>
  <c r="AA129" i="21"/>
  <c r="Z94" i="20"/>
  <c r="Z94" i="21"/>
  <c r="D57" i="21"/>
  <c r="D57" i="20"/>
  <c r="D57" i="22" s="1"/>
  <c r="D25" i="21"/>
  <c r="D25" i="20"/>
  <c r="D25" i="22" s="1"/>
  <c r="AK104" i="22"/>
  <c r="I104" i="28" s="1"/>
  <c r="K104" i="23" s="1"/>
  <c r="AO82" i="22"/>
  <c r="M82" i="28" s="1"/>
  <c r="O82" i="23" s="1"/>
  <c r="M18" i="22"/>
  <c r="AQ104" i="22"/>
  <c r="O104" i="28" s="1"/>
  <c r="Q104" i="23" s="1"/>
  <c r="Q61" i="22"/>
  <c r="O40" i="22"/>
  <c r="AU18" i="22"/>
  <c r="S18" i="28" s="1"/>
  <c r="U18" i="23" s="1"/>
  <c r="G69" i="21"/>
  <c r="G69" i="20"/>
  <c r="E70" i="20"/>
  <c r="E70" i="22" s="1"/>
  <c r="E70" i="21"/>
  <c r="AA43" i="20"/>
  <c r="AI43" i="22" s="1"/>
  <c r="G43" i="28" s="1"/>
  <c r="I43" i="23" s="1"/>
  <c r="AA43" i="21"/>
  <c r="C17" i="20"/>
  <c r="C17" i="22" s="1"/>
  <c r="C17" i="21"/>
  <c r="AL113" i="22"/>
  <c r="J113" i="28" s="1"/>
  <c r="L113" i="23" s="1"/>
  <c r="J81" i="22"/>
  <c r="AL17" i="22"/>
  <c r="J17" i="28" s="1"/>
  <c r="L17" i="23" s="1"/>
  <c r="AR113" i="22"/>
  <c r="P113" i="28" s="1"/>
  <c r="R113" i="23" s="1"/>
  <c r="P81" i="22"/>
  <c r="Z127" i="20"/>
  <c r="Z127" i="21"/>
  <c r="F91" i="21"/>
  <c r="F91" i="20"/>
  <c r="F91" i="22" s="1"/>
  <c r="Z59" i="20"/>
  <c r="Z59" i="21"/>
  <c r="V13" i="21"/>
  <c r="V13" i="20"/>
  <c r="AD13" i="22" s="1"/>
  <c r="I9" i="22"/>
  <c r="S115" i="22"/>
  <c r="Q94" i="22"/>
  <c r="AQ73" i="22"/>
  <c r="O73" i="28" s="1"/>
  <c r="Q73" i="23" s="1"/>
  <c r="Y123" i="20"/>
  <c r="Y123" i="21"/>
  <c r="AA96" i="20"/>
  <c r="AA96" i="21"/>
  <c r="E75" i="20"/>
  <c r="E75" i="21"/>
  <c r="L63" i="22"/>
  <c r="AT127" i="22"/>
  <c r="R127" i="28" s="1"/>
  <c r="T127" i="23" s="1"/>
  <c r="R95" i="22"/>
  <c r="C87" i="21"/>
  <c r="C87" i="20"/>
  <c r="Z92" i="21"/>
  <c r="Z92" i="20"/>
  <c r="B42" i="21"/>
  <c r="B42" i="20"/>
  <c r="V14" i="20"/>
  <c r="AD14" i="22" s="1"/>
  <c r="V14" i="21"/>
  <c r="I70" i="22"/>
  <c r="I6" i="22"/>
  <c r="S48" i="22"/>
  <c r="Q27" i="22"/>
  <c r="AO20" i="22"/>
  <c r="M20" i="28" s="1"/>
  <c r="O20" i="23" s="1"/>
  <c r="C11" i="20"/>
  <c r="C11" i="21"/>
  <c r="AB118" i="21"/>
  <c r="AB118" i="20"/>
  <c r="AJ118" i="22" s="1"/>
  <c r="AN96" i="22"/>
  <c r="L96" i="28" s="1"/>
  <c r="N96" i="23" s="1"/>
  <c r="J75" i="22"/>
  <c r="H54" i="21"/>
  <c r="H54" i="20"/>
  <c r="L32" i="22"/>
  <c r="J11" i="22"/>
  <c r="N118" i="21"/>
  <c r="N118" i="20"/>
  <c r="N54" i="21"/>
  <c r="N54" i="20"/>
  <c r="N54" i="22" s="1"/>
  <c r="X54" i="22" s="1"/>
  <c r="R32" i="22"/>
  <c r="AR11" i="22"/>
  <c r="P11" i="28" s="1"/>
  <c r="R11" i="23" s="1"/>
  <c r="V119" i="21"/>
  <c r="V119" i="20"/>
  <c r="AD119" i="22" s="1"/>
  <c r="V87" i="21"/>
  <c r="V87" i="20"/>
  <c r="AD87" i="22" s="1"/>
  <c r="I115" i="22"/>
  <c r="M93" i="22"/>
  <c r="AK51" i="22"/>
  <c r="I51" i="28" s="1"/>
  <c r="K51" i="23" s="1"/>
  <c r="O51" i="22"/>
  <c r="X51" i="22" s="1"/>
  <c r="S29" i="22"/>
  <c r="G98" i="21"/>
  <c r="G98" i="20"/>
  <c r="G66" i="21"/>
  <c r="G66" i="20"/>
  <c r="C40" i="20"/>
  <c r="C40" i="22" s="1"/>
  <c r="C40" i="21"/>
  <c r="W8" i="20"/>
  <c r="AE8" i="22" s="1"/>
  <c r="C8" i="28" s="1"/>
  <c r="E8" i="23" s="1"/>
  <c r="W8" i="23" s="1"/>
  <c r="C9" i="27" s="1"/>
  <c r="W8" i="21"/>
  <c r="AB115" i="20"/>
  <c r="AJ115" i="22" s="1"/>
  <c r="AB115" i="21"/>
  <c r="J72" i="22"/>
  <c r="H51" i="20"/>
  <c r="H51" i="21"/>
  <c r="AN29" i="22"/>
  <c r="L29" i="28" s="1"/>
  <c r="N29" i="23" s="1"/>
  <c r="J8" i="22"/>
  <c r="AH115" i="21"/>
  <c r="AH115" i="20"/>
  <c r="R93" i="22"/>
  <c r="P72" i="22"/>
  <c r="AT29" i="22"/>
  <c r="R29" i="28" s="1"/>
  <c r="T29" i="23" s="1"/>
  <c r="D117" i="21"/>
  <c r="D117" i="20"/>
  <c r="X89" i="21"/>
  <c r="X89" i="20"/>
  <c r="B52" i="21"/>
  <c r="B52" i="20"/>
  <c r="AM129" i="22"/>
  <c r="K129" i="28" s="1"/>
  <c r="M129" i="23" s="1"/>
  <c r="M86" i="22"/>
  <c r="AM65" i="22"/>
  <c r="K65" i="28" s="1"/>
  <c r="M65" i="23" s="1"/>
  <c r="AK44" i="22"/>
  <c r="I44" i="28" s="1"/>
  <c r="K44" i="23" s="1"/>
  <c r="M22" i="22"/>
  <c r="O108" i="22"/>
  <c r="S86" i="22"/>
  <c r="AQ44" i="22"/>
  <c r="O44" i="28" s="1"/>
  <c r="Q44" i="23" s="1"/>
  <c r="S22" i="22"/>
  <c r="W31" i="20"/>
  <c r="W31" i="21"/>
  <c r="AB128" i="21"/>
  <c r="AB128" i="20"/>
  <c r="AN106" i="22"/>
  <c r="L106" i="28" s="1"/>
  <c r="N106" i="23" s="1"/>
  <c r="J85" i="22"/>
  <c r="H64" i="20"/>
  <c r="H64" i="21"/>
  <c r="L42" i="22"/>
  <c r="AL21" i="22"/>
  <c r="J21" i="28" s="1"/>
  <c r="L21" i="23" s="1"/>
  <c r="AH128" i="21"/>
  <c r="AH128" i="20"/>
  <c r="AP128" i="22" s="1"/>
  <c r="AT106" i="22"/>
  <c r="R106" i="28" s="1"/>
  <c r="T106" i="23" s="1"/>
  <c r="AH64" i="20"/>
  <c r="AH64" i="21"/>
  <c r="R42" i="22"/>
  <c r="AR21" i="22"/>
  <c r="P21" i="28" s="1"/>
  <c r="R21" i="23" s="1"/>
  <c r="Z131" i="21"/>
  <c r="Z131" i="20"/>
  <c r="F95" i="21"/>
  <c r="F95" i="20"/>
  <c r="X54" i="21"/>
  <c r="X54" i="20"/>
  <c r="K126" i="22"/>
  <c r="I105" i="22"/>
  <c r="AO83" i="22"/>
  <c r="M83" i="28" s="1"/>
  <c r="O83" i="23" s="1"/>
  <c r="AM62" i="22"/>
  <c r="K62" i="28" s="1"/>
  <c r="M62" i="23" s="1"/>
  <c r="AK41" i="22"/>
  <c r="I41" i="28" s="1"/>
  <c r="K41" i="23" s="1"/>
  <c r="M19" i="22"/>
  <c r="Q126" i="22"/>
  <c r="O105" i="22"/>
  <c r="AS62" i="22"/>
  <c r="Q62" i="28" s="1"/>
  <c r="S62" i="23" s="1"/>
  <c r="AQ41" i="22"/>
  <c r="O41" i="28" s="1"/>
  <c r="Q41" i="23" s="1"/>
  <c r="AU19" i="22"/>
  <c r="S19" i="28" s="1"/>
  <c r="U19" i="23" s="1"/>
  <c r="Y127" i="20"/>
  <c r="Y127" i="21"/>
  <c r="Y95" i="20"/>
  <c r="Y95" i="21"/>
  <c r="Y31" i="21"/>
  <c r="Y31" i="20"/>
  <c r="AG31" i="22" s="1"/>
  <c r="E31" i="28" s="1"/>
  <c r="G31" i="23" s="1"/>
  <c r="Y31" i="23" s="1"/>
  <c r="E32" i="27" s="1"/>
  <c r="AL126" i="22"/>
  <c r="J126" i="28" s="1"/>
  <c r="L126" i="23" s="1"/>
  <c r="AB105" i="21"/>
  <c r="AB105" i="20"/>
  <c r="AB41" i="21"/>
  <c r="AB41" i="20"/>
  <c r="AN19" i="22"/>
  <c r="L19" i="28" s="1"/>
  <c r="N19" i="23" s="1"/>
  <c r="AR126" i="22"/>
  <c r="P126" i="28" s="1"/>
  <c r="R126" i="23" s="1"/>
  <c r="N105" i="20"/>
  <c r="N105" i="22" s="1"/>
  <c r="N105" i="21"/>
  <c r="AT83" i="22"/>
  <c r="R83" i="28" s="1"/>
  <c r="T83" i="23" s="1"/>
  <c r="AR62" i="22"/>
  <c r="P62" i="28" s="1"/>
  <c r="R62" i="23" s="1"/>
  <c r="AH41" i="21"/>
  <c r="AH41" i="20"/>
  <c r="Z124" i="20"/>
  <c r="AH124" i="22" s="1"/>
  <c r="F124" i="28" s="1"/>
  <c r="H124" i="23" s="1"/>
  <c r="Z124" i="23" s="1"/>
  <c r="F125" i="27" s="1"/>
  <c r="Z124" i="21"/>
  <c r="F96" i="21"/>
  <c r="F96" i="20"/>
  <c r="Z64" i="20"/>
  <c r="AH64" i="22" s="1"/>
  <c r="F64" i="28" s="1"/>
  <c r="H64" i="23" s="1"/>
  <c r="Z64" i="21"/>
  <c r="AM127" i="22"/>
  <c r="K127" i="28" s="1"/>
  <c r="M127" i="23" s="1"/>
  <c r="M84" i="22"/>
  <c r="M20" i="22"/>
  <c r="Q127" i="22"/>
  <c r="O106" i="22"/>
  <c r="AS63" i="22"/>
  <c r="Q63" i="28" s="1"/>
  <c r="S63" i="23" s="1"/>
  <c r="W63" i="20"/>
  <c r="AE63" i="22" s="1"/>
  <c r="C63" i="28" s="1"/>
  <c r="E63" i="23" s="1"/>
  <c r="W63" i="23" s="1"/>
  <c r="C64" i="27" s="1"/>
  <c r="W63" i="21"/>
  <c r="Y16" i="21"/>
  <c r="Y16" i="20"/>
  <c r="J107" i="22"/>
  <c r="AL75" i="22"/>
  <c r="J75" i="28" s="1"/>
  <c r="L75" i="23" s="1"/>
  <c r="AL43" i="22"/>
  <c r="J43" i="28" s="1"/>
  <c r="L43" i="23" s="1"/>
  <c r="AL11" i="22"/>
  <c r="J11" i="28" s="1"/>
  <c r="L11" i="23" s="1"/>
  <c r="P107" i="22"/>
  <c r="AR75" i="22"/>
  <c r="P75" i="28" s="1"/>
  <c r="R75" i="23" s="1"/>
  <c r="AR43" i="22"/>
  <c r="P43" i="28" s="1"/>
  <c r="R43" i="23" s="1"/>
  <c r="F109" i="21"/>
  <c r="F109" i="20"/>
  <c r="F109" i="22" s="1"/>
  <c r="Z53" i="20"/>
  <c r="Z53" i="21"/>
  <c r="X16" i="21"/>
  <c r="X16" i="20"/>
  <c r="AF16" i="22" s="1"/>
  <c r="D16" i="28" s="1"/>
  <c r="F16" i="23" s="1"/>
  <c r="AO125" i="22"/>
  <c r="M125" i="28" s="1"/>
  <c r="O125" i="23" s="1"/>
  <c r="AM104" i="22"/>
  <c r="K104" i="28" s="1"/>
  <c r="M104" i="23" s="1"/>
  <c r="I83" i="22"/>
  <c r="AO61" i="22"/>
  <c r="M61" i="28" s="1"/>
  <c r="O61" i="23" s="1"/>
  <c r="AM40" i="22"/>
  <c r="K40" i="28" s="1"/>
  <c r="M40" i="23" s="1"/>
  <c r="AK19" i="22"/>
  <c r="I19" i="28" s="1"/>
  <c r="K19" i="23" s="1"/>
  <c r="AU125" i="22"/>
  <c r="S125" i="28" s="1"/>
  <c r="U125" i="23" s="1"/>
  <c r="AS104" i="22"/>
  <c r="Q104" i="28" s="1"/>
  <c r="S104" i="23" s="1"/>
  <c r="AU61" i="22"/>
  <c r="S61" i="28" s="1"/>
  <c r="U61" i="23" s="1"/>
  <c r="AS40" i="22"/>
  <c r="Q40" i="28" s="1"/>
  <c r="S40" i="23" s="1"/>
  <c r="AA130" i="20"/>
  <c r="AA130" i="21"/>
  <c r="Y93" i="21"/>
  <c r="Y93" i="20"/>
  <c r="AG93" i="22" s="1"/>
  <c r="E93" i="28" s="1"/>
  <c r="G93" i="23" s="1"/>
  <c r="G18" i="21"/>
  <c r="G18" i="20"/>
  <c r="G18" i="22" s="1"/>
  <c r="J104" i="22"/>
  <c r="AL72" i="22"/>
  <c r="J72" i="28" s="1"/>
  <c r="L72" i="23" s="1"/>
  <c r="AT45" i="22"/>
  <c r="R45" i="28" s="1"/>
  <c r="T45" i="23" s="1"/>
  <c r="V116" i="20"/>
  <c r="AD116" i="22" s="1"/>
  <c r="V116" i="21"/>
  <c r="V88" i="21"/>
  <c r="V88" i="20"/>
  <c r="D61" i="20"/>
  <c r="D61" i="22" s="1"/>
  <c r="D61" i="21"/>
  <c r="X29" i="21"/>
  <c r="X29" i="20"/>
  <c r="F6" i="21"/>
  <c r="F6" i="20"/>
  <c r="AM113" i="22"/>
  <c r="K113" i="28" s="1"/>
  <c r="M113" i="23" s="1"/>
  <c r="AO70" i="22"/>
  <c r="M70" i="28" s="1"/>
  <c r="O70" i="23" s="1"/>
  <c r="AM49" i="22"/>
  <c r="K49" i="28" s="1"/>
  <c r="M49" i="23" s="1"/>
  <c r="AS113" i="22"/>
  <c r="Q113" i="28" s="1"/>
  <c r="S113" i="23" s="1"/>
  <c r="AQ92" i="22"/>
  <c r="O92" i="28" s="1"/>
  <c r="Q92" i="23" s="1"/>
  <c r="AU70" i="22"/>
  <c r="S70" i="28" s="1"/>
  <c r="U70" i="23" s="1"/>
  <c r="AS49" i="22"/>
  <c r="Q49" i="28" s="1"/>
  <c r="S49" i="23" s="1"/>
  <c r="G111" i="21"/>
  <c r="G111" i="20"/>
  <c r="G111" i="22" s="1"/>
  <c r="Y90" i="21"/>
  <c r="Y90" i="20"/>
  <c r="AG90" i="22" s="1"/>
  <c r="E90" i="28" s="1"/>
  <c r="G90" i="23" s="1"/>
  <c r="Y90" i="23" s="1"/>
  <c r="E91" i="27" s="1"/>
  <c r="C69" i="20"/>
  <c r="C69" i="21"/>
  <c r="Y42" i="21"/>
  <c r="Y42" i="20"/>
  <c r="AG42" i="22" s="1"/>
  <c r="E42" i="28" s="1"/>
  <c r="G42" i="23" s="1"/>
  <c r="W21" i="21"/>
  <c r="W21" i="20"/>
  <c r="AE21" i="22" s="1"/>
  <c r="C21" i="28" s="1"/>
  <c r="E21" i="23" s="1"/>
  <c r="AL117" i="22"/>
  <c r="J117" i="28" s="1"/>
  <c r="L117" i="23" s="1"/>
  <c r="AL85" i="22"/>
  <c r="J85" i="28" s="1"/>
  <c r="L85" i="23" s="1"/>
  <c r="AL53" i="22"/>
  <c r="J53" i="28" s="1"/>
  <c r="L53" i="23" s="1"/>
  <c r="J21" i="22"/>
  <c r="AR53" i="22"/>
  <c r="P53" i="28" s="1"/>
  <c r="R53" i="23" s="1"/>
  <c r="P21" i="22"/>
  <c r="B113" i="21"/>
  <c r="B113" i="20"/>
  <c r="B113" i="22" s="1"/>
  <c r="X90" i="20"/>
  <c r="X90" i="21"/>
  <c r="F67" i="21"/>
  <c r="F67" i="20"/>
  <c r="F67" i="22" s="1"/>
  <c r="Z39" i="21"/>
  <c r="Z39" i="20"/>
  <c r="AH39" i="22" s="1"/>
  <c r="F39" i="28" s="1"/>
  <c r="H39" i="23" s="1"/>
  <c r="K18" i="22"/>
  <c r="Q82" i="22"/>
  <c r="G116" i="21"/>
  <c r="G116" i="20"/>
  <c r="G116" i="22" s="1"/>
  <c r="G68" i="21"/>
  <c r="G68" i="20"/>
  <c r="G68" i="22" s="1"/>
  <c r="E47" i="21"/>
  <c r="E47" i="20"/>
  <c r="E47" i="22" s="1"/>
  <c r="AN35" i="22"/>
  <c r="L35" i="28" s="1"/>
  <c r="N35" i="23" s="1"/>
  <c r="AT131" i="22"/>
  <c r="R131" i="28" s="1"/>
  <c r="T131" i="23" s="1"/>
  <c r="AT35" i="22"/>
  <c r="R35" i="28" s="1"/>
  <c r="T35" i="23" s="1"/>
  <c r="AA33" i="21"/>
  <c r="AA33" i="20"/>
  <c r="D59" i="20"/>
  <c r="D59" i="22" s="1"/>
  <c r="D59" i="21"/>
  <c r="K127" i="22"/>
  <c r="AO100" i="22"/>
  <c r="M100" i="28" s="1"/>
  <c r="O100" i="23" s="1"/>
  <c r="AK74" i="22"/>
  <c r="I74" i="28" s="1"/>
  <c r="K74" i="23" s="1"/>
  <c r="C107" i="20"/>
  <c r="C107" i="21"/>
  <c r="W35" i="21"/>
  <c r="W35" i="20"/>
  <c r="AE35" i="22" s="1"/>
  <c r="C35" i="28" s="1"/>
  <c r="E35" i="23" s="1"/>
  <c r="W35" i="23" s="1"/>
  <c r="C36" i="27" s="1"/>
  <c r="H122" i="21"/>
  <c r="H122" i="20"/>
  <c r="H122" i="22" s="1"/>
  <c r="AN100" i="22"/>
  <c r="L100" i="28" s="1"/>
  <c r="N100" i="23" s="1"/>
  <c r="H58" i="21"/>
  <c r="H58" i="20"/>
  <c r="L36" i="22"/>
  <c r="AH122" i="21"/>
  <c r="AH122" i="20"/>
  <c r="AP122" i="22" s="1"/>
  <c r="N58" i="21"/>
  <c r="N58" i="20"/>
  <c r="V127" i="20"/>
  <c r="V127" i="21"/>
  <c r="F85" i="20"/>
  <c r="F85" i="21"/>
  <c r="F57" i="21"/>
  <c r="F57" i="20"/>
  <c r="F57" i="22" s="1"/>
  <c r="F25" i="21"/>
  <c r="F25" i="20"/>
  <c r="F25" i="22" s="1"/>
  <c r="Q44" i="22"/>
  <c r="AA109" i="21"/>
  <c r="AA109" i="20"/>
  <c r="AA102" i="20"/>
  <c r="AI102" i="22" s="1"/>
  <c r="G102" i="28" s="1"/>
  <c r="I102" i="23" s="1"/>
  <c r="AA102" i="21"/>
  <c r="AB119" i="21"/>
  <c r="AB119" i="20"/>
  <c r="AN97" i="22"/>
  <c r="L97" i="28" s="1"/>
  <c r="N97" i="23" s="1"/>
  <c r="AL76" i="22"/>
  <c r="J76" i="28" s="1"/>
  <c r="L76" i="23" s="1"/>
  <c r="AB55" i="21"/>
  <c r="AB55" i="20"/>
  <c r="L33" i="22"/>
  <c r="AL12" i="22"/>
  <c r="J12" i="28" s="1"/>
  <c r="L12" i="23" s="1"/>
  <c r="N119" i="20"/>
  <c r="N119" i="21"/>
  <c r="N55" i="21"/>
  <c r="N55" i="20"/>
  <c r="R33" i="22"/>
  <c r="P12" i="22"/>
  <c r="X125" i="20"/>
  <c r="AF125" i="22" s="1"/>
  <c r="D125" i="28" s="1"/>
  <c r="F125" i="23" s="1"/>
  <c r="X125" i="23" s="1"/>
  <c r="D126" i="27" s="1"/>
  <c r="X125" i="21"/>
  <c r="F74" i="20"/>
  <c r="F74" i="22" s="1"/>
  <c r="F74" i="21"/>
  <c r="S26" i="22"/>
  <c r="AA115" i="21"/>
  <c r="AA115" i="20"/>
  <c r="AI115" i="22" s="1"/>
  <c r="G115" i="28" s="1"/>
  <c r="I115" i="23" s="1"/>
  <c r="Y78" i="21"/>
  <c r="Y78" i="20"/>
  <c r="AG78" i="22" s="1"/>
  <c r="E78" i="28" s="1"/>
  <c r="G78" i="23" s="1"/>
  <c r="Y78" i="23" s="1"/>
  <c r="E79" i="27" s="1"/>
  <c r="W25" i="21"/>
  <c r="W25" i="20"/>
  <c r="AE25" i="22" s="1"/>
  <c r="C25" i="28" s="1"/>
  <c r="E25" i="23" s="1"/>
  <c r="W25" i="23" s="1"/>
  <c r="C26" i="27" s="1"/>
  <c r="AB84" i="21"/>
  <c r="AB84" i="20"/>
  <c r="AJ84" i="22" s="1"/>
  <c r="AB20" i="21"/>
  <c r="AB20" i="20"/>
  <c r="AJ20" i="22" s="1"/>
  <c r="N84" i="21"/>
  <c r="N84" i="20"/>
  <c r="N84" i="22" s="1"/>
  <c r="N20" i="21"/>
  <c r="N20" i="20"/>
  <c r="N20" i="22" s="1"/>
  <c r="C83" i="21"/>
  <c r="C83" i="20"/>
  <c r="C83" i="22" s="1"/>
  <c r="V117" i="21"/>
  <c r="V117" i="20"/>
  <c r="AD117" i="22" s="1"/>
  <c r="D30" i="20"/>
  <c r="D30" i="21"/>
  <c r="K66" i="22"/>
  <c r="AO23" i="22"/>
  <c r="M23" i="28" s="1"/>
  <c r="O23" i="23" s="1"/>
  <c r="C79" i="21"/>
  <c r="C79" i="20"/>
  <c r="C79" i="22" s="1"/>
  <c r="Y99" i="20"/>
  <c r="Y99" i="21"/>
  <c r="W78" i="21"/>
  <c r="W78" i="20"/>
  <c r="AE78" i="22" s="1"/>
  <c r="C78" i="28" s="1"/>
  <c r="E78" i="23" s="1"/>
  <c r="W78" i="23" s="1"/>
  <c r="C79" i="27" s="1"/>
  <c r="AA56" i="21"/>
  <c r="AA56" i="20"/>
  <c r="AI56" i="22" s="1"/>
  <c r="G56" i="28" s="1"/>
  <c r="I56" i="23" s="1"/>
  <c r="AA56" i="23" s="1"/>
  <c r="G57" i="27" s="1"/>
  <c r="C30" i="21"/>
  <c r="C30" i="20"/>
  <c r="C30" i="22" s="1"/>
  <c r="H109" i="20"/>
  <c r="H109" i="21"/>
  <c r="AN87" i="22"/>
  <c r="L87" i="28" s="1"/>
  <c r="N87" i="23" s="1"/>
  <c r="AL66" i="22"/>
  <c r="J66" i="28" s="1"/>
  <c r="L66" i="23" s="1"/>
  <c r="H45" i="21"/>
  <c r="H45" i="20"/>
  <c r="N109" i="21"/>
  <c r="N109" i="20"/>
  <c r="AT87" i="22"/>
  <c r="R87" i="28" s="1"/>
  <c r="T87" i="23" s="1"/>
  <c r="AR66" i="22"/>
  <c r="P66" i="28" s="1"/>
  <c r="R66" i="23" s="1"/>
  <c r="N45" i="21"/>
  <c r="N45" i="20"/>
  <c r="N45" i="22" s="1"/>
  <c r="AA4" i="20"/>
  <c r="AA4" i="21"/>
  <c r="B114" i="21"/>
  <c r="B114" i="20"/>
  <c r="B114" i="22" s="1"/>
  <c r="B86" i="20"/>
  <c r="B86" i="21"/>
  <c r="V54" i="21"/>
  <c r="V54" i="20"/>
  <c r="AD54" i="22" s="1"/>
  <c r="F8" i="20"/>
  <c r="F8" i="21"/>
  <c r="K115" i="22"/>
  <c r="AK94" i="22"/>
  <c r="I94" i="28" s="1"/>
  <c r="K94" i="23" s="1"/>
  <c r="AM51" i="22"/>
  <c r="K51" i="28" s="1"/>
  <c r="M51" i="23" s="1"/>
  <c r="I30" i="22"/>
  <c r="AO8" i="22"/>
  <c r="M8" i="28" s="1"/>
  <c r="O8" i="23" s="1"/>
  <c r="AS115" i="22"/>
  <c r="Q115" i="28" s="1"/>
  <c r="S115" i="23" s="1"/>
  <c r="AS51" i="22"/>
  <c r="Q51" i="28" s="1"/>
  <c r="S51" i="23" s="1"/>
  <c r="AQ30" i="22"/>
  <c r="O30" i="28" s="1"/>
  <c r="Q30" i="23" s="1"/>
  <c r="AU8" i="22"/>
  <c r="S8" i="28" s="1"/>
  <c r="U8" i="23" s="1"/>
  <c r="AK66" i="22"/>
  <c r="I66" i="28" s="1"/>
  <c r="K66" i="23" s="1"/>
  <c r="S108" i="22"/>
  <c r="G61" i="21"/>
  <c r="G61" i="20"/>
  <c r="G9" i="20"/>
  <c r="G9" i="22" s="1"/>
  <c r="G9" i="21"/>
  <c r="J79" i="22"/>
  <c r="AL15" i="22"/>
  <c r="J15" i="28" s="1"/>
  <c r="L15" i="23" s="1"/>
  <c r="D52" i="20"/>
  <c r="D52" i="22" s="1"/>
  <c r="D52" i="21"/>
  <c r="AO129" i="22"/>
  <c r="M129" i="28" s="1"/>
  <c r="O129" i="23" s="1"/>
  <c r="I87" i="22"/>
  <c r="I23" i="22"/>
  <c r="Q108" i="22"/>
  <c r="O87" i="22"/>
  <c r="AS44" i="22"/>
  <c r="Q44" i="28" s="1"/>
  <c r="S44" i="23" s="1"/>
  <c r="E72" i="21"/>
  <c r="E72" i="20"/>
  <c r="C92" i="21"/>
  <c r="C92" i="20"/>
  <c r="G70" i="21"/>
  <c r="G70" i="20"/>
  <c r="E49" i="21"/>
  <c r="E49" i="20"/>
  <c r="C28" i="20"/>
  <c r="C28" i="22" s="1"/>
  <c r="C28" i="21"/>
  <c r="AN129" i="22"/>
  <c r="L129" i="28" s="1"/>
  <c r="N129" i="23" s="1"/>
  <c r="L97" i="22"/>
  <c r="R97" i="22"/>
  <c r="X129" i="21"/>
  <c r="X129" i="20"/>
  <c r="AF129" i="22" s="1"/>
  <c r="D129" i="28" s="1"/>
  <c r="F129" i="23" s="1"/>
  <c r="X129" i="23" s="1"/>
  <c r="D130" i="27" s="1"/>
  <c r="B64" i="20"/>
  <c r="B64" i="21"/>
  <c r="D37" i="21"/>
  <c r="D37" i="20"/>
  <c r="D37" i="22" s="1"/>
  <c r="X5" i="20"/>
  <c r="X5" i="21"/>
  <c r="AK112" i="22"/>
  <c r="I112" i="28" s="1"/>
  <c r="K112" i="23" s="1"/>
  <c r="AO26" i="22"/>
  <c r="M26" i="28" s="1"/>
  <c r="O26" i="23" s="1"/>
  <c r="AM5" i="22"/>
  <c r="K5" i="28" s="1"/>
  <c r="M5" i="23" s="1"/>
  <c r="AQ112" i="22"/>
  <c r="O112" i="28" s="1"/>
  <c r="Q112" i="23" s="1"/>
  <c r="O48" i="22"/>
  <c r="AU26" i="22"/>
  <c r="S26" i="28" s="1"/>
  <c r="U26" i="23" s="1"/>
  <c r="AS5" i="22"/>
  <c r="Q5" i="28" s="1"/>
  <c r="S5" i="23" s="1"/>
  <c r="C89" i="21"/>
  <c r="C89" i="20"/>
  <c r="Y46" i="20"/>
  <c r="AG46" i="22" s="1"/>
  <c r="E46" i="28" s="1"/>
  <c r="G46" i="23" s="1"/>
  <c r="Y46" i="23" s="1"/>
  <c r="E47" i="27" s="1"/>
  <c r="Y46" i="21"/>
  <c r="J105" i="22"/>
  <c r="AL73" i="22"/>
  <c r="J73" i="28" s="1"/>
  <c r="L73" i="23" s="1"/>
  <c r="J41" i="22"/>
  <c r="J9" i="22"/>
  <c r="R78" i="22"/>
  <c r="R46" i="22"/>
  <c r="AT14" i="22"/>
  <c r="R14" i="28" s="1"/>
  <c r="T14" i="23" s="1"/>
  <c r="B93" i="21"/>
  <c r="B93" i="20"/>
  <c r="B93" i="22" s="1"/>
  <c r="B61" i="21"/>
  <c r="B61" i="20"/>
  <c r="B61" i="22" s="1"/>
  <c r="D38" i="21"/>
  <c r="D38" i="20"/>
  <c r="D38" i="22" s="1"/>
  <c r="I129" i="22"/>
  <c r="AO107" i="22"/>
  <c r="M107" i="28" s="1"/>
  <c r="O107" i="23" s="1"/>
  <c r="AM86" i="22"/>
  <c r="K86" i="28" s="1"/>
  <c r="M86" i="23" s="1"/>
  <c r="AM22" i="22"/>
  <c r="K22" i="28" s="1"/>
  <c r="M22" i="23" s="1"/>
  <c r="O129" i="22"/>
  <c r="Q86" i="22"/>
  <c r="C126" i="21"/>
  <c r="C126" i="20"/>
  <c r="C126" i="22" s="1"/>
  <c r="E19" i="21"/>
  <c r="E19" i="20"/>
  <c r="E19" i="22" s="1"/>
  <c r="L103" i="22"/>
  <c r="AN71" i="22"/>
  <c r="L71" i="28" s="1"/>
  <c r="N71" i="23" s="1"/>
  <c r="AN7" i="22"/>
  <c r="L7" i="28" s="1"/>
  <c r="N7" i="23" s="1"/>
  <c r="AT71" i="22"/>
  <c r="R71" i="28" s="1"/>
  <c r="T71" i="23" s="1"/>
  <c r="AT39" i="22"/>
  <c r="R39" i="28" s="1"/>
  <c r="T39" i="23" s="1"/>
  <c r="R7" i="22"/>
  <c r="V58" i="21"/>
  <c r="V58" i="20"/>
  <c r="AD58" i="22" s="1"/>
  <c r="D35" i="21"/>
  <c r="D35" i="20"/>
  <c r="D35" i="22" s="1"/>
  <c r="AK46" i="22"/>
  <c r="I46" i="28" s="1"/>
  <c r="K46" i="23" s="1"/>
  <c r="O110" i="22"/>
  <c r="Q67" i="22"/>
  <c r="Q71" i="22"/>
  <c r="W39" i="20"/>
  <c r="W39" i="21"/>
  <c r="AB126" i="20"/>
  <c r="AB126" i="21"/>
  <c r="AL83" i="22"/>
  <c r="J83" i="28" s="1"/>
  <c r="L83" i="23" s="1"/>
  <c r="H62" i="21"/>
  <c r="H62" i="20"/>
  <c r="J19" i="22"/>
  <c r="N126" i="21"/>
  <c r="N126" i="20"/>
  <c r="N126" i="22" s="1"/>
  <c r="N62" i="21"/>
  <c r="N62" i="20"/>
  <c r="F121" i="20"/>
  <c r="F121" i="21"/>
  <c r="V103" i="20"/>
  <c r="V103" i="21"/>
  <c r="V19" i="21"/>
  <c r="V19" i="20"/>
  <c r="AD19" i="22" s="1"/>
  <c r="I11" i="22"/>
  <c r="W128" i="20"/>
  <c r="AE128" i="22" s="1"/>
  <c r="C128" i="28" s="1"/>
  <c r="E128" i="23" s="1"/>
  <c r="W128" i="21"/>
  <c r="E69" i="20"/>
  <c r="E69" i="22" s="1"/>
  <c r="E69" i="21"/>
  <c r="Y37" i="20"/>
  <c r="AG37" i="22" s="1"/>
  <c r="E37" i="28" s="1"/>
  <c r="G37" i="23" s="1"/>
  <c r="Y37" i="23" s="1"/>
  <c r="E38" i="27" s="1"/>
  <c r="Y37" i="21"/>
  <c r="Y5" i="21"/>
  <c r="Y5" i="20"/>
  <c r="AL112" i="22"/>
  <c r="J112" i="28" s="1"/>
  <c r="L112" i="23" s="1"/>
  <c r="AB91" i="21"/>
  <c r="AB91" i="20"/>
  <c r="AJ91" i="22" s="1"/>
  <c r="J48" i="22"/>
  <c r="H27" i="21"/>
  <c r="H27" i="20"/>
  <c r="AN5" i="22"/>
  <c r="L5" i="28" s="1"/>
  <c r="N5" i="23" s="1"/>
  <c r="P112" i="22"/>
  <c r="N91" i="21"/>
  <c r="N91" i="20"/>
  <c r="AT69" i="22"/>
  <c r="R69" i="28" s="1"/>
  <c r="T69" i="23" s="1"/>
  <c r="P48" i="22"/>
  <c r="AH27" i="21"/>
  <c r="AH27" i="20"/>
  <c r="R5" i="22"/>
  <c r="D105" i="20"/>
  <c r="D105" i="21"/>
  <c r="D73" i="20"/>
  <c r="D73" i="21"/>
  <c r="V36" i="21"/>
  <c r="V36" i="20"/>
  <c r="AD36" i="22" s="1"/>
  <c r="M78" i="22"/>
  <c r="AM57" i="22"/>
  <c r="K57" i="28" s="1"/>
  <c r="M57" i="23" s="1"/>
  <c r="Q121" i="22"/>
  <c r="O100" i="22"/>
  <c r="AU78" i="22"/>
  <c r="S78" i="28" s="1"/>
  <c r="U78" i="23" s="1"/>
  <c r="AS57" i="22"/>
  <c r="Q57" i="28" s="1"/>
  <c r="S57" i="23" s="1"/>
  <c r="AQ36" i="22"/>
  <c r="O36" i="28" s="1"/>
  <c r="Q36" i="23" s="1"/>
  <c r="W77" i="20"/>
  <c r="AE77" i="22" s="1"/>
  <c r="C77" i="28" s="1"/>
  <c r="E77" i="23" s="1"/>
  <c r="W77" i="21"/>
  <c r="J125" i="22"/>
  <c r="AB104" i="21"/>
  <c r="AB104" i="20"/>
  <c r="AJ104" i="22" s="1"/>
  <c r="AN82" i="22"/>
  <c r="L82" i="28" s="1"/>
  <c r="N82" i="23" s="1"/>
  <c r="AL61" i="22"/>
  <c r="J61" i="28" s="1"/>
  <c r="L61" i="23" s="1"/>
  <c r="H40" i="21"/>
  <c r="H40" i="20"/>
  <c r="H40" i="22" s="1"/>
  <c r="AN18" i="22"/>
  <c r="L18" i="28" s="1"/>
  <c r="N18" i="23" s="1"/>
  <c r="N104" i="20"/>
  <c r="N104" i="21"/>
  <c r="R82" i="22"/>
  <c r="P61" i="22"/>
  <c r="AH40" i="21"/>
  <c r="AH40" i="20"/>
  <c r="AT18" i="22"/>
  <c r="R18" i="28" s="1"/>
  <c r="T18" i="23" s="1"/>
  <c r="D102" i="20"/>
  <c r="D102" i="21"/>
  <c r="V5" i="20"/>
  <c r="V5" i="21"/>
  <c r="M27" i="22"/>
  <c r="AQ113" i="22"/>
  <c r="O113" i="28" s="1"/>
  <c r="Q113" i="23" s="1"/>
  <c r="AU91" i="22"/>
  <c r="S91" i="28" s="1"/>
  <c r="U91" i="23" s="1"/>
  <c r="O49" i="22"/>
  <c r="C114" i="20"/>
  <c r="C114" i="21"/>
  <c r="W82" i="21"/>
  <c r="W82" i="20"/>
  <c r="AE82" i="22" s="1"/>
  <c r="C82" i="28" s="1"/>
  <c r="E82" i="23" s="1"/>
  <c r="Y55" i="21"/>
  <c r="Y55" i="20"/>
  <c r="AG55" i="22" s="1"/>
  <c r="E55" i="28" s="1"/>
  <c r="G55" i="23" s="1"/>
  <c r="Y55" i="23" s="1"/>
  <c r="E56" i="27" s="1"/>
  <c r="Y23" i="21"/>
  <c r="Y23" i="20"/>
  <c r="AG23" i="22" s="1"/>
  <c r="E23" i="28" s="1"/>
  <c r="G23" i="23" s="1"/>
  <c r="Y23" i="23" s="1"/>
  <c r="E24" i="27" s="1"/>
  <c r="AB97" i="20"/>
  <c r="AB97" i="21"/>
  <c r="J54" i="22"/>
  <c r="AB33" i="21"/>
  <c r="AB33" i="20"/>
  <c r="N97" i="20"/>
  <c r="N97" i="22" s="1"/>
  <c r="N97" i="21"/>
  <c r="N33" i="20"/>
  <c r="N33" i="22" s="1"/>
  <c r="N33" i="21"/>
  <c r="B90" i="21"/>
  <c r="B90" i="20"/>
  <c r="V34" i="21"/>
  <c r="V34" i="20"/>
  <c r="M12" i="22"/>
  <c r="O98" i="22"/>
  <c r="S76" i="22"/>
  <c r="O34" i="22"/>
  <c r="S12" i="22"/>
  <c r="X43" i="20"/>
  <c r="X43" i="21"/>
  <c r="M108" i="22"/>
  <c r="AO28" i="22"/>
  <c r="M28" i="28" s="1"/>
  <c r="O28" i="23" s="1"/>
  <c r="AU60" i="22"/>
  <c r="S60" i="28" s="1"/>
  <c r="U60" i="23" s="1"/>
  <c r="Y60" i="20"/>
  <c r="AG60" i="22" s="1"/>
  <c r="E60" i="28" s="1"/>
  <c r="G60" i="23" s="1"/>
  <c r="Y60" i="21"/>
  <c r="G13" i="21"/>
  <c r="G13" i="20"/>
  <c r="L104" i="22"/>
  <c r="AN72" i="22"/>
  <c r="L72" i="28" s="1"/>
  <c r="N72" i="23" s="1"/>
  <c r="R8" i="22"/>
  <c r="V111" i="20"/>
  <c r="V111" i="21"/>
  <c r="X84" i="20"/>
  <c r="X84" i="21"/>
  <c r="F37" i="21"/>
  <c r="F37" i="20"/>
  <c r="F37" i="22" s="1"/>
  <c r="Z9" i="20"/>
  <c r="Z9" i="21"/>
  <c r="K96" i="22"/>
  <c r="I75" i="22"/>
  <c r="K32" i="22"/>
  <c r="AQ11" i="22"/>
  <c r="O11" i="28" s="1"/>
  <c r="Q11" i="23" s="1"/>
  <c r="AA106" i="21"/>
  <c r="AA106" i="20"/>
  <c r="AI106" i="22" s="1"/>
  <c r="G106" i="28" s="1"/>
  <c r="I106" i="23" s="1"/>
  <c r="G74" i="21"/>
  <c r="G74" i="20"/>
  <c r="G74" i="22" s="1"/>
  <c r="AA26" i="21"/>
  <c r="AA26" i="20"/>
  <c r="AI26" i="22" s="1"/>
  <c r="G26" i="28" s="1"/>
  <c r="I26" i="23" s="1"/>
  <c r="AA26" i="23" s="1"/>
  <c r="G27" i="27" s="1"/>
  <c r="AN101" i="22"/>
  <c r="L101" i="28" s="1"/>
  <c r="N101" i="23" s="1"/>
  <c r="L69" i="22"/>
  <c r="L37" i="22"/>
  <c r="AT101" i="22"/>
  <c r="R101" i="28" s="1"/>
  <c r="T101" i="23" s="1"/>
  <c r="P16" i="22"/>
  <c r="D49" i="21"/>
  <c r="D49" i="20"/>
  <c r="D17" i="21"/>
  <c r="D17" i="20"/>
  <c r="K105" i="22"/>
  <c r="I84" i="22"/>
  <c r="M62" i="22"/>
  <c r="I20" i="22"/>
  <c r="S126" i="22"/>
  <c r="Q105" i="22"/>
  <c r="O84" i="22"/>
  <c r="Q41" i="22"/>
  <c r="AA81" i="21"/>
  <c r="AA81" i="20"/>
  <c r="Y114" i="21"/>
  <c r="Y114" i="20"/>
  <c r="E82" i="21"/>
  <c r="E82" i="20"/>
  <c r="E50" i="20"/>
  <c r="E50" i="22" s="1"/>
  <c r="E50" i="21"/>
  <c r="C29" i="21"/>
  <c r="C29" i="20"/>
  <c r="L98" i="22"/>
  <c r="AN34" i="22"/>
  <c r="L34" i="28" s="1"/>
  <c r="N34" i="23" s="1"/>
  <c r="C71" i="21"/>
  <c r="C71" i="20"/>
  <c r="Z87" i="20"/>
  <c r="AH87" i="22" s="1"/>
  <c r="F87" i="28" s="1"/>
  <c r="H87" i="23" s="1"/>
  <c r="Z87" i="23" s="1"/>
  <c r="F88" i="27" s="1"/>
  <c r="Z87" i="21"/>
  <c r="B65" i="21"/>
  <c r="B65" i="20"/>
  <c r="B33" i="20"/>
  <c r="B33" i="22" s="1"/>
  <c r="B33" i="21"/>
  <c r="V9" i="21"/>
  <c r="V9" i="20"/>
  <c r="AK69" i="22"/>
  <c r="I69" i="28" s="1"/>
  <c r="K69" i="23" s="1"/>
  <c r="M47" i="22"/>
  <c r="K26" i="22"/>
  <c r="AK5" i="22"/>
  <c r="I5" i="28" s="1"/>
  <c r="K5" i="23" s="1"/>
  <c r="S111" i="22"/>
  <c r="Q90" i="22"/>
  <c r="O69" i="22"/>
  <c r="AU47" i="22"/>
  <c r="S47" i="28" s="1"/>
  <c r="U47" i="23" s="1"/>
  <c r="Q26" i="22"/>
  <c r="O5" i="22"/>
  <c r="G92" i="21"/>
  <c r="G92" i="20"/>
  <c r="W18" i="20"/>
  <c r="AE18" i="22" s="1"/>
  <c r="C18" i="28" s="1"/>
  <c r="E18" i="23" s="1"/>
  <c r="W18" i="23" s="1"/>
  <c r="C19" i="27" s="1"/>
  <c r="W18" i="21"/>
  <c r="AN107" i="22"/>
  <c r="L107" i="28" s="1"/>
  <c r="N107" i="23" s="1"/>
  <c r="L75" i="22"/>
  <c r="L43" i="22"/>
  <c r="AN11" i="22"/>
  <c r="L11" i="28" s="1"/>
  <c r="N11" i="23" s="1"/>
  <c r="R43" i="22"/>
  <c r="V94" i="21"/>
  <c r="V94" i="20"/>
  <c r="AD94" i="22" s="1"/>
  <c r="Z52" i="21"/>
  <c r="Z52" i="20"/>
  <c r="AH52" i="22" s="1"/>
  <c r="F52" i="28" s="1"/>
  <c r="H52" i="23" s="1"/>
  <c r="AM103" i="22"/>
  <c r="K103" i="28" s="1"/>
  <c r="M103" i="23" s="1"/>
  <c r="B112" i="21"/>
  <c r="B112" i="20"/>
  <c r="D89" i="21"/>
  <c r="D89" i="20"/>
  <c r="C31" i="20"/>
  <c r="C31" i="22" s="1"/>
  <c r="C31" i="21"/>
  <c r="H128" i="20"/>
  <c r="H128" i="22" s="1"/>
  <c r="W128" i="22" s="1"/>
  <c r="H128" i="21"/>
  <c r="AB64" i="21"/>
  <c r="AB64" i="20"/>
  <c r="N128" i="20"/>
  <c r="N128" i="21"/>
  <c r="N64" i="20"/>
  <c r="N64" i="21"/>
  <c r="F131" i="21"/>
  <c r="F131" i="20"/>
  <c r="Z95" i="21"/>
  <c r="Z95" i="20"/>
  <c r="F31" i="21"/>
  <c r="F31" i="20"/>
  <c r="I121" i="22"/>
  <c r="AO99" i="22"/>
  <c r="M99" i="28" s="1"/>
  <c r="O99" i="23" s="1"/>
  <c r="AK57" i="22"/>
  <c r="I57" i="28" s="1"/>
  <c r="K57" i="23" s="1"/>
  <c r="S99" i="22"/>
  <c r="Q78" i="22"/>
  <c r="AU35" i="22"/>
  <c r="S35" i="28" s="1"/>
  <c r="U35" i="23" s="1"/>
  <c r="Q14" i="22"/>
  <c r="E127" i="21"/>
  <c r="E127" i="20"/>
  <c r="E127" i="22" s="1"/>
  <c r="E95" i="20"/>
  <c r="E95" i="21"/>
  <c r="E31" i="21"/>
  <c r="E31" i="20"/>
  <c r="E31" i="22" s="1"/>
  <c r="H105" i="21"/>
  <c r="H105" i="20"/>
  <c r="H41" i="20"/>
  <c r="H41" i="21"/>
  <c r="AH105" i="20"/>
  <c r="AH105" i="21"/>
  <c r="N41" i="20"/>
  <c r="N41" i="21"/>
  <c r="F124" i="20"/>
  <c r="F124" i="21"/>
  <c r="Z96" i="20"/>
  <c r="Z96" i="21"/>
  <c r="F64" i="20"/>
  <c r="F64" i="21"/>
  <c r="C63" i="21"/>
  <c r="C63" i="20"/>
  <c r="C63" i="22" s="1"/>
  <c r="E16" i="20"/>
  <c r="E16" i="21"/>
  <c r="Z109" i="20"/>
  <c r="Z109" i="21"/>
  <c r="Z81" i="20"/>
  <c r="Z81" i="21"/>
  <c r="F53" i="21"/>
  <c r="F53" i="20"/>
  <c r="F53" i="22" s="1"/>
  <c r="D16" i="20"/>
  <c r="D16" i="21"/>
  <c r="K120" i="22"/>
  <c r="AK99" i="22"/>
  <c r="I99" i="28" s="1"/>
  <c r="K99" i="23" s="1"/>
  <c r="AQ99" i="22"/>
  <c r="O99" i="28" s="1"/>
  <c r="Q99" i="23" s="1"/>
  <c r="AU77" i="22"/>
  <c r="S77" i="28" s="1"/>
  <c r="U77" i="23" s="1"/>
  <c r="G114" i="20"/>
  <c r="G114" i="21"/>
  <c r="G82" i="21"/>
  <c r="G82" i="20"/>
  <c r="G82" i="22" s="1"/>
  <c r="L125" i="22"/>
  <c r="AN93" i="22"/>
  <c r="L93" i="28" s="1"/>
  <c r="N93" i="23" s="1"/>
  <c r="L29" i="22"/>
  <c r="R125" i="22"/>
  <c r="AT93" i="22"/>
  <c r="R93" i="28" s="1"/>
  <c r="T93" i="23" s="1"/>
  <c r="B88" i="20"/>
  <c r="B88" i="22" s="1"/>
  <c r="B88" i="21"/>
  <c r="V56" i="20"/>
  <c r="AD56" i="22" s="1"/>
  <c r="V56" i="21"/>
  <c r="D29" i="20"/>
  <c r="D29" i="22" s="1"/>
  <c r="D29" i="21"/>
  <c r="K129" i="22"/>
  <c r="I44" i="22"/>
  <c r="AO22" i="22"/>
  <c r="M22" i="28" s="1"/>
  <c r="O22" i="23" s="1"/>
  <c r="AQ108" i="22"/>
  <c r="O108" i="28" s="1"/>
  <c r="Q108" i="23" s="1"/>
  <c r="AU86" i="22"/>
  <c r="S86" i="28" s="1"/>
  <c r="U86" i="23" s="1"/>
  <c r="O44" i="22"/>
  <c r="G101" i="21"/>
  <c r="G101" i="20"/>
  <c r="Y106" i="20"/>
  <c r="AG106" i="22" s="1"/>
  <c r="E106" i="28" s="1"/>
  <c r="G106" i="23" s="1"/>
  <c r="Y106" i="21"/>
  <c r="W85" i="20"/>
  <c r="AE85" i="22" s="1"/>
  <c r="C85" i="28" s="1"/>
  <c r="E85" i="23" s="1"/>
  <c r="W85" i="21"/>
  <c r="AA63" i="21"/>
  <c r="AA63" i="20"/>
  <c r="C37" i="20"/>
  <c r="C37" i="22" s="1"/>
  <c r="C37" i="21"/>
  <c r="Y10" i="21"/>
  <c r="Y10" i="20"/>
  <c r="L74" i="22"/>
  <c r="L10" i="22"/>
  <c r="AT74" i="22"/>
  <c r="R74" i="28" s="1"/>
  <c r="T74" i="23" s="1"/>
  <c r="AT42" i="22"/>
  <c r="R42" i="28" s="1"/>
  <c r="T42" i="23" s="1"/>
  <c r="AT10" i="22"/>
  <c r="R10" i="28" s="1"/>
  <c r="T10" i="23" s="1"/>
  <c r="Z103" i="21"/>
  <c r="Z103" i="20"/>
  <c r="AH103" i="22" s="1"/>
  <c r="F103" i="28" s="1"/>
  <c r="H103" i="23" s="1"/>
  <c r="V85" i="21"/>
  <c r="V85" i="20"/>
  <c r="AD85" i="22" s="1"/>
  <c r="X58" i="21"/>
  <c r="X58" i="20"/>
  <c r="AF58" i="22" s="1"/>
  <c r="D58" i="28" s="1"/>
  <c r="F58" i="23" s="1"/>
  <c r="X58" i="23" s="1"/>
  <c r="D59" i="27" s="1"/>
  <c r="F35" i="20"/>
  <c r="F35" i="21"/>
  <c r="M119" i="22"/>
  <c r="AM98" i="22"/>
  <c r="K98" i="28" s="1"/>
  <c r="M98" i="23" s="1"/>
  <c r="M55" i="22"/>
  <c r="AM34" i="22"/>
  <c r="K34" i="28" s="1"/>
  <c r="M34" i="23" s="1"/>
  <c r="AU119" i="22"/>
  <c r="S119" i="28" s="1"/>
  <c r="U119" i="23" s="1"/>
  <c r="AU55" i="22"/>
  <c r="S55" i="28" s="1"/>
  <c r="U55" i="23" s="1"/>
  <c r="Q34" i="22"/>
  <c r="W106" i="21"/>
  <c r="W106" i="20"/>
  <c r="E63" i="20"/>
  <c r="E63" i="22" s="1"/>
  <c r="E63" i="21"/>
  <c r="W42" i="20"/>
  <c r="AE42" i="22" s="1"/>
  <c r="C42" i="28" s="1"/>
  <c r="E42" i="23" s="1"/>
  <c r="W42" i="23" s="1"/>
  <c r="C43" i="27" s="1"/>
  <c r="W42" i="21"/>
  <c r="J126" i="22"/>
  <c r="J62" i="22"/>
  <c r="J30" i="22"/>
  <c r="P94" i="22"/>
  <c r="D115" i="21"/>
  <c r="D115" i="20"/>
  <c r="F40" i="21"/>
  <c r="F40" i="20"/>
  <c r="I122" i="22"/>
  <c r="AO68" i="22"/>
  <c r="M68" i="28" s="1"/>
  <c r="O68" i="23" s="1"/>
  <c r="M36" i="22"/>
  <c r="AS95" i="22"/>
  <c r="Q95" i="28" s="1"/>
  <c r="S95" i="23" s="1"/>
  <c r="S20" i="22"/>
  <c r="W75" i="21"/>
  <c r="W75" i="20"/>
  <c r="AE75" i="22" s="1"/>
  <c r="C75" i="28" s="1"/>
  <c r="E75" i="23" s="1"/>
  <c r="W75" i="23" s="1"/>
  <c r="C76" i="27" s="1"/>
  <c r="W15" i="21"/>
  <c r="W15" i="20"/>
  <c r="AE15" i="22" s="1"/>
  <c r="C15" i="28" s="1"/>
  <c r="E15" i="23" s="1"/>
  <c r="W15" i="23" s="1"/>
  <c r="C16" i="27" s="1"/>
  <c r="AN116" i="22"/>
  <c r="L116" i="28" s="1"/>
  <c r="N116" i="23" s="1"/>
  <c r="J95" i="22"/>
  <c r="AB74" i="21"/>
  <c r="AB74" i="20"/>
  <c r="AJ74" i="22" s="1"/>
  <c r="AN52" i="22"/>
  <c r="L52" i="28" s="1"/>
  <c r="N52" i="23" s="1"/>
  <c r="AL31" i="22"/>
  <c r="J31" i="28" s="1"/>
  <c r="L31" i="23" s="1"/>
  <c r="AB10" i="21"/>
  <c r="AB10" i="20"/>
  <c r="R116" i="22"/>
  <c r="P95" i="22"/>
  <c r="AH74" i="21"/>
  <c r="AH74" i="20"/>
  <c r="AT52" i="22"/>
  <c r="R52" i="28" s="1"/>
  <c r="T52" i="23" s="1"/>
  <c r="AR31" i="22"/>
  <c r="P31" i="28" s="1"/>
  <c r="R31" i="23" s="1"/>
  <c r="N10" i="20"/>
  <c r="N10" i="21"/>
  <c r="B127" i="20"/>
  <c r="B127" i="21"/>
  <c r="X80" i="21"/>
  <c r="X80" i="20"/>
  <c r="AF80" i="22" s="1"/>
  <c r="D80" i="28" s="1"/>
  <c r="F80" i="23" s="1"/>
  <c r="X80" i="23" s="1"/>
  <c r="D81" i="27" s="1"/>
  <c r="X48" i="20"/>
  <c r="X48" i="21"/>
  <c r="X20" i="21"/>
  <c r="X20" i="20"/>
  <c r="AF20" i="22" s="1"/>
  <c r="D20" i="28" s="1"/>
  <c r="F20" i="23" s="1"/>
  <c r="X20" i="23" s="1"/>
  <c r="D21" i="27" s="1"/>
  <c r="AM60" i="22"/>
  <c r="K60" i="28" s="1"/>
  <c r="M60" i="23" s="1"/>
  <c r="I39" i="22"/>
  <c r="W124" i="21"/>
  <c r="W124" i="20"/>
  <c r="AE124" i="22" s="1"/>
  <c r="C124" i="28" s="1"/>
  <c r="E124" i="23" s="1"/>
  <c r="G6" i="21"/>
  <c r="G6" i="20"/>
  <c r="G6" i="22" s="1"/>
  <c r="AN113" i="22"/>
  <c r="L113" i="28" s="1"/>
  <c r="N113" i="23" s="1"/>
  <c r="AL92" i="22"/>
  <c r="J92" i="28" s="1"/>
  <c r="L92" i="23" s="1"/>
  <c r="H71" i="20"/>
  <c r="H71" i="21"/>
  <c r="AB7" i="21"/>
  <c r="AB7" i="20"/>
  <c r="AJ7" i="22" s="1"/>
  <c r="AR92" i="22"/>
  <c r="P92" i="28" s="1"/>
  <c r="R92" i="23" s="1"/>
  <c r="AH71" i="21"/>
  <c r="AH71" i="20"/>
  <c r="AT49" i="22"/>
  <c r="R49" i="28" s="1"/>
  <c r="T49" i="23" s="1"/>
  <c r="N7" i="21"/>
  <c r="N7" i="20"/>
  <c r="Z74" i="20"/>
  <c r="Z74" i="21"/>
  <c r="I128" i="22"/>
  <c r="M106" i="22"/>
  <c r="AM85" i="22"/>
  <c r="K85" i="28" s="1"/>
  <c r="M85" i="23" s="1"/>
  <c r="AK64" i="22"/>
  <c r="I64" i="28" s="1"/>
  <c r="K64" i="23" s="1"/>
  <c r="K21" i="22"/>
  <c r="S106" i="22"/>
  <c r="AS85" i="22"/>
  <c r="Q85" i="28" s="1"/>
  <c r="S85" i="23" s="1"/>
  <c r="O64" i="22"/>
  <c r="Q21" i="22"/>
  <c r="AA131" i="21"/>
  <c r="AA131" i="20"/>
  <c r="Y110" i="20"/>
  <c r="AG110" i="22" s="1"/>
  <c r="E110" i="28" s="1"/>
  <c r="G110" i="23" s="1"/>
  <c r="Y110" i="23" s="1"/>
  <c r="E111" i="27" s="1"/>
  <c r="Y110" i="21"/>
  <c r="C57" i="20"/>
  <c r="C57" i="22" s="1"/>
  <c r="C57" i="21"/>
  <c r="AA19" i="21"/>
  <c r="AA19" i="20"/>
  <c r="AB100" i="20"/>
  <c r="AJ100" i="22" s="1"/>
  <c r="AB100" i="21"/>
  <c r="L78" i="22"/>
  <c r="AL57" i="22"/>
  <c r="J57" i="28" s="1"/>
  <c r="L57" i="23" s="1"/>
  <c r="H36" i="21"/>
  <c r="H36" i="20"/>
  <c r="L14" i="22"/>
  <c r="P121" i="22"/>
  <c r="AH100" i="21"/>
  <c r="AH100" i="20"/>
  <c r="AT78" i="22"/>
  <c r="R78" i="28" s="1"/>
  <c r="T78" i="23" s="1"/>
  <c r="P57" i="22"/>
  <c r="AH36" i="21"/>
  <c r="AH36" i="20"/>
  <c r="R14" i="22"/>
  <c r="X130" i="21"/>
  <c r="X130" i="20"/>
  <c r="AF130" i="22" s="1"/>
  <c r="D130" i="28" s="1"/>
  <c r="F130" i="23" s="1"/>
  <c r="X130" i="23" s="1"/>
  <c r="D131" i="27" s="1"/>
  <c r="D98" i="20"/>
  <c r="D98" i="21"/>
  <c r="V25" i="20"/>
  <c r="V25" i="21"/>
  <c r="I125" i="22"/>
  <c r="AO103" i="22"/>
  <c r="M103" i="28" s="1"/>
  <c r="O103" i="23" s="1"/>
  <c r="AM82" i="22"/>
  <c r="K82" i="28" s="1"/>
  <c r="M82" i="23" s="1"/>
  <c r="I61" i="22"/>
  <c r="AM18" i="22"/>
  <c r="K18" i="28" s="1"/>
  <c r="M18" i="23" s="1"/>
  <c r="S103" i="22"/>
  <c r="AS82" i="22"/>
  <c r="Q82" i="28" s="1"/>
  <c r="S82" i="23" s="1"/>
  <c r="O61" i="22"/>
  <c r="AU39" i="22"/>
  <c r="S39" i="28" s="1"/>
  <c r="U39" i="23" s="1"/>
  <c r="Q18" i="22"/>
  <c r="Y131" i="21"/>
  <c r="Y131" i="20"/>
  <c r="AG131" i="22" s="1"/>
  <c r="E131" i="28" s="1"/>
  <c r="G131" i="23" s="1"/>
  <c r="Y131" i="23" s="1"/>
  <c r="E132" i="27" s="1"/>
  <c r="C94" i="20"/>
  <c r="C94" i="21"/>
  <c r="G72" i="20"/>
  <c r="G72" i="21"/>
  <c r="C46" i="21"/>
  <c r="C46" i="20"/>
  <c r="C46" i="22" s="1"/>
  <c r="G24" i="20"/>
  <c r="G24" i="21"/>
  <c r="AB125" i="21"/>
  <c r="AB125" i="20"/>
  <c r="AN103" i="22"/>
  <c r="L103" i="28" s="1"/>
  <c r="N103" i="23" s="1"/>
  <c r="AL82" i="22"/>
  <c r="J82" i="28" s="1"/>
  <c r="L82" i="23" s="1"/>
  <c r="H61" i="21"/>
  <c r="H61" i="20"/>
  <c r="H61" i="22" s="1"/>
  <c r="N125" i="21"/>
  <c r="N125" i="20"/>
  <c r="N125" i="22" s="1"/>
  <c r="AT103" i="22"/>
  <c r="R103" i="28" s="1"/>
  <c r="T103" i="23" s="1"/>
  <c r="AR82" i="22"/>
  <c r="P82" i="28" s="1"/>
  <c r="R82" i="23" s="1"/>
  <c r="N61" i="20"/>
  <c r="N61" i="21"/>
  <c r="R39" i="22"/>
  <c r="P18" i="22"/>
  <c r="F128" i="20"/>
  <c r="F128" i="21"/>
  <c r="Z100" i="21"/>
  <c r="Z100" i="20"/>
  <c r="AH100" i="22" s="1"/>
  <c r="F100" i="28" s="1"/>
  <c r="H100" i="23" s="1"/>
  <c r="Z100" i="23" s="1"/>
  <c r="F101" i="27" s="1"/>
  <c r="Z76" i="21"/>
  <c r="Z76" i="20"/>
  <c r="AH76" i="22" s="1"/>
  <c r="F76" i="28" s="1"/>
  <c r="H76" i="23" s="1"/>
  <c r="Z76" i="23" s="1"/>
  <c r="F77" i="27" s="1"/>
  <c r="D31" i="21"/>
  <c r="D31" i="20"/>
  <c r="D31" i="22" s="1"/>
  <c r="AM131" i="22"/>
  <c r="K131" i="28" s="1"/>
  <c r="M131" i="23" s="1"/>
  <c r="AK110" i="22"/>
  <c r="I110" i="28" s="1"/>
  <c r="K110" i="23" s="1"/>
  <c r="M88" i="22"/>
  <c r="M24" i="22"/>
  <c r="AQ110" i="22"/>
  <c r="O110" i="28" s="1"/>
  <c r="Q110" i="23" s="1"/>
  <c r="AU88" i="22"/>
  <c r="S88" i="28" s="1"/>
  <c r="U88" i="23" s="1"/>
  <c r="AQ46" i="22"/>
  <c r="O46" i="28" s="1"/>
  <c r="Q46" i="23" s="1"/>
  <c r="S8" i="22"/>
  <c r="M44" i="22"/>
  <c r="G45" i="20"/>
  <c r="G45" i="22" s="1"/>
  <c r="G45" i="21"/>
  <c r="AO4" i="22"/>
  <c r="M4" i="28" s="1"/>
  <c r="O4" i="23" s="1"/>
  <c r="L100" i="22"/>
  <c r="L68" i="22"/>
  <c r="AN36" i="22"/>
  <c r="L36" i="28" s="1"/>
  <c r="N36" i="23" s="1"/>
  <c r="R36" i="22"/>
  <c r="V131" i="21"/>
  <c r="V131" i="20"/>
  <c r="AD131" i="22" s="1"/>
  <c r="F89" i="21"/>
  <c r="F89" i="20"/>
  <c r="F89" i="22" s="1"/>
  <c r="AO81" i="22"/>
  <c r="M81" i="28" s="1"/>
  <c r="O81" i="23" s="1"/>
  <c r="K60" i="22"/>
  <c r="AS124" i="22"/>
  <c r="Q124" i="28" s="1"/>
  <c r="S124" i="23" s="1"/>
  <c r="AQ103" i="22"/>
  <c r="O103" i="28" s="1"/>
  <c r="Q103" i="23" s="1"/>
  <c r="S81" i="22"/>
  <c r="AS60" i="22"/>
  <c r="Q60" i="28" s="1"/>
  <c r="S60" i="23" s="1"/>
  <c r="O39" i="22"/>
  <c r="AU17" i="22"/>
  <c r="S17" i="28" s="1"/>
  <c r="U17" i="23" s="1"/>
  <c r="Y129" i="21"/>
  <c r="Y129" i="20"/>
  <c r="AG129" i="22" s="1"/>
  <c r="E129" i="28" s="1"/>
  <c r="G129" i="23" s="1"/>
  <c r="Y129" i="23" s="1"/>
  <c r="E130" i="27" s="1"/>
  <c r="AA86" i="21"/>
  <c r="AA86" i="20"/>
  <c r="AI86" i="22" s="1"/>
  <c r="G86" i="28" s="1"/>
  <c r="I86" i="23" s="1"/>
  <c r="Y65" i="20"/>
  <c r="Y65" i="21"/>
  <c r="W44" i="20"/>
  <c r="W44" i="21"/>
  <c r="G22" i="21"/>
  <c r="G22" i="20"/>
  <c r="G22" i="22" s="1"/>
  <c r="AL124" i="22"/>
  <c r="J124" i="28" s="1"/>
  <c r="L124" i="23" s="1"/>
  <c r="AL28" i="22"/>
  <c r="J28" i="28" s="1"/>
  <c r="L28" i="23" s="1"/>
  <c r="AR124" i="22"/>
  <c r="P124" i="28" s="1"/>
  <c r="R124" i="23" s="1"/>
  <c r="AR60" i="22"/>
  <c r="P60" i="28" s="1"/>
  <c r="R60" i="23" s="1"/>
  <c r="V124" i="20"/>
  <c r="V124" i="21"/>
  <c r="F82" i="21"/>
  <c r="F82" i="20"/>
  <c r="F82" i="22" s="1"/>
  <c r="B60" i="21"/>
  <c r="B60" i="20"/>
  <c r="B60" i="22" s="1"/>
  <c r="V32" i="20"/>
  <c r="V32" i="21"/>
  <c r="D5" i="21"/>
  <c r="D5" i="20"/>
  <c r="D5" i="22" s="1"/>
  <c r="W89" i="20"/>
  <c r="W89" i="21"/>
  <c r="E46" i="21"/>
  <c r="E46" i="20"/>
  <c r="E46" i="22" s="1"/>
  <c r="V93" i="20"/>
  <c r="V93" i="21"/>
  <c r="V61" i="21"/>
  <c r="V61" i="20"/>
  <c r="AD61" i="22" s="1"/>
  <c r="X38" i="21"/>
  <c r="X38" i="20"/>
  <c r="AF38" i="22" s="1"/>
  <c r="D38" i="28" s="1"/>
  <c r="F38" i="23" s="1"/>
  <c r="W126" i="21"/>
  <c r="W126" i="20"/>
  <c r="AE126" i="22" s="1"/>
  <c r="C126" i="28" s="1"/>
  <c r="E126" i="23" s="1"/>
  <c r="Y19" i="21"/>
  <c r="Y19" i="20"/>
  <c r="AG19" i="22" s="1"/>
  <c r="E19" i="28" s="1"/>
  <c r="G19" i="23" s="1"/>
  <c r="F104" i="21"/>
  <c r="F104" i="20"/>
  <c r="F104" i="22" s="1"/>
  <c r="Z48" i="21"/>
  <c r="Z48" i="20"/>
  <c r="AH48" i="22" s="1"/>
  <c r="F48" i="28" s="1"/>
  <c r="H48" i="23" s="1"/>
  <c r="V26" i="21"/>
  <c r="V26" i="20"/>
  <c r="AD26" i="22" s="1"/>
  <c r="AO104" i="22"/>
  <c r="M104" i="28" s="1"/>
  <c r="O104" i="23" s="1"/>
  <c r="AQ126" i="22"/>
  <c r="O126" i="28" s="1"/>
  <c r="Q126" i="23" s="1"/>
  <c r="S104" i="22"/>
  <c r="O62" i="22"/>
  <c r="AS19" i="22"/>
  <c r="Q19" i="28" s="1"/>
  <c r="S19" i="23" s="1"/>
  <c r="I18" i="22"/>
  <c r="W19" i="21"/>
  <c r="W19" i="20"/>
  <c r="AE19" i="22" s="1"/>
  <c r="C19" i="28" s="1"/>
  <c r="E19" i="23" s="1"/>
  <c r="W19" i="23" s="1"/>
  <c r="C20" i="27" s="1"/>
  <c r="L120" i="22"/>
  <c r="J99" i="22"/>
  <c r="H78" i="21"/>
  <c r="H78" i="20"/>
  <c r="H14" i="21"/>
  <c r="H14" i="20"/>
  <c r="H14" i="22" s="1"/>
  <c r="W14" i="22" s="1"/>
  <c r="AT120" i="22"/>
  <c r="R120" i="28" s="1"/>
  <c r="T120" i="23" s="1"/>
  <c r="P99" i="22"/>
  <c r="AH78" i="21"/>
  <c r="AH78" i="20"/>
  <c r="AP78" i="22" s="1"/>
  <c r="AT56" i="22"/>
  <c r="R56" i="28" s="1"/>
  <c r="T56" i="23" s="1"/>
  <c r="AH14" i="20"/>
  <c r="AH14" i="21"/>
  <c r="D116" i="21"/>
  <c r="D116" i="20"/>
  <c r="V79" i="20"/>
  <c r="AD79" i="22" s="1"/>
  <c r="V79" i="21"/>
  <c r="B47" i="21"/>
  <c r="B47" i="20"/>
  <c r="V15" i="21"/>
  <c r="V15" i="20"/>
  <c r="AK91" i="22"/>
  <c r="I91" i="28" s="1"/>
  <c r="K91" i="23" s="1"/>
  <c r="AO69" i="22"/>
  <c r="M69" i="28" s="1"/>
  <c r="O69" i="23" s="1"/>
  <c r="I27" i="22"/>
  <c r="S69" i="22"/>
  <c r="AS48" i="22"/>
  <c r="Q48" i="28" s="1"/>
  <c r="S48" i="23" s="1"/>
  <c r="AQ27" i="22"/>
  <c r="O27" i="28" s="1"/>
  <c r="Q27" i="23" s="1"/>
  <c r="S5" i="22"/>
  <c r="E117" i="21"/>
  <c r="E117" i="20"/>
  <c r="E117" i="22" s="1"/>
  <c r="G58" i="21"/>
  <c r="G58" i="20"/>
  <c r="G58" i="22" s="1"/>
  <c r="Y21" i="20"/>
  <c r="Y21" i="21"/>
  <c r="AL128" i="22"/>
  <c r="J128" i="28" s="1"/>
  <c r="L128" i="23" s="1"/>
  <c r="H107" i="21"/>
  <c r="H107" i="20"/>
  <c r="AB43" i="21"/>
  <c r="AB43" i="20"/>
  <c r="N107" i="21"/>
  <c r="N107" i="20"/>
  <c r="AT85" i="22"/>
  <c r="R85" i="28" s="1"/>
  <c r="T85" i="23" s="1"/>
  <c r="P64" i="22"/>
  <c r="R21" i="22"/>
  <c r="AA97" i="21"/>
  <c r="AA97" i="20"/>
  <c r="AI97" i="22" s="1"/>
  <c r="G97" i="28" s="1"/>
  <c r="I97" i="23" s="1"/>
  <c r="X73" i="21"/>
  <c r="X73" i="20"/>
  <c r="AF73" i="22" s="1"/>
  <c r="D73" i="28" s="1"/>
  <c r="F73" i="23" s="1"/>
  <c r="C77" i="21"/>
  <c r="C77" i="20"/>
  <c r="C77" i="22" s="1"/>
  <c r="H104" i="20"/>
  <c r="H104" i="21"/>
  <c r="AB40" i="21"/>
  <c r="AB40" i="20"/>
  <c r="AJ40" i="22" s="1"/>
  <c r="AH104" i="21"/>
  <c r="AH104" i="20"/>
  <c r="N40" i="20"/>
  <c r="N40" i="21"/>
  <c r="F115" i="20"/>
  <c r="F115" i="21"/>
  <c r="B29" i="21"/>
  <c r="B29" i="20"/>
  <c r="B29" i="22" s="1"/>
  <c r="K22" i="22"/>
  <c r="AQ65" i="22"/>
  <c r="O65" i="28" s="1"/>
  <c r="Q65" i="23" s="1"/>
  <c r="AU43" i="22"/>
  <c r="S43" i="28" s="1"/>
  <c r="U43" i="23" s="1"/>
  <c r="W111" i="20"/>
  <c r="AE111" i="22" s="1"/>
  <c r="C111" i="28" s="1"/>
  <c r="E111" i="23" s="1"/>
  <c r="W111" i="21"/>
  <c r="AA108" i="20"/>
  <c r="AI108" i="22" s="1"/>
  <c r="G108" i="28" s="1"/>
  <c r="I108" i="23" s="1"/>
  <c r="AA108" i="23" s="1"/>
  <c r="G109" i="27" s="1"/>
  <c r="AA108" i="21"/>
  <c r="AA76" i="20"/>
  <c r="AI76" i="22" s="1"/>
  <c r="G76" i="28" s="1"/>
  <c r="I76" i="23" s="1"/>
  <c r="AA76" i="23" s="1"/>
  <c r="G77" i="27" s="1"/>
  <c r="AA76" i="21"/>
  <c r="AA44" i="21"/>
  <c r="AA44" i="20"/>
  <c r="AA12" i="20"/>
  <c r="AI12" i="22" s="1"/>
  <c r="G12" i="28" s="1"/>
  <c r="I12" i="23" s="1"/>
  <c r="AA12" i="23" s="1"/>
  <c r="G13" i="27" s="1"/>
  <c r="AA12" i="21"/>
  <c r="AB113" i="21"/>
  <c r="AB113" i="20"/>
  <c r="J70" i="22"/>
  <c r="AB49" i="21"/>
  <c r="AB49" i="20"/>
  <c r="AJ49" i="22" s="1"/>
  <c r="AH113" i="21"/>
  <c r="AH113" i="20"/>
  <c r="AP113" i="22" s="1"/>
  <c r="R91" i="22"/>
  <c r="AH49" i="20"/>
  <c r="AH49" i="21"/>
  <c r="R27" i="22"/>
  <c r="Z80" i="21"/>
  <c r="Z80" i="20"/>
  <c r="AH80" i="22" s="1"/>
  <c r="F80" i="28" s="1"/>
  <c r="H80" i="23" s="1"/>
  <c r="Z80" i="23" s="1"/>
  <c r="F81" i="27" s="1"/>
  <c r="B34" i="20"/>
  <c r="B34" i="21"/>
  <c r="D43" i="21"/>
  <c r="D43" i="20"/>
  <c r="D43" i="22" s="1"/>
  <c r="E60" i="21"/>
  <c r="E60" i="20"/>
  <c r="E60" i="22" s="1"/>
  <c r="AA13" i="21"/>
  <c r="AA13" i="20"/>
  <c r="AI13" i="22" s="1"/>
  <c r="G13" i="28" s="1"/>
  <c r="I13" i="23" s="1"/>
  <c r="AA13" i="23" s="1"/>
  <c r="G14" i="27" s="1"/>
  <c r="B111" i="21"/>
  <c r="B111" i="20"/>
  <c r="B111" i="22" s="1"/>
  <c r="Z37" i="20"/>
  <c r="Z37" i="21"/>
  <c r="F9" i="21"/>
  <c r="F9" i="20"/>
  <c r="F9" i="22" s="1"/>
  <c r="G106" i="21"/>
  <c r="G106" i="20"/>
  <c r="G106" i="22" s="1"/>
  <c r="AA74" i="21"/>
  <c r="AA74" i="20"/>
  <c r="AI74" i="22" s="1"/>
  <c r="G74" i="28" s="1"/>
  <c r="I74" i="23" s="1"/>
  <c r="AA74" i="23" s="1"/>
  <c r="G75" i="27" s="1"/>
  <c r="G26" i="20"/>
  <c r="G26" i="21"/>
  <c r="N43" i="28"/>
  <c r="P43" i="23" s="1"/>
  <c r="V100" i="20"/>
  <c r="V100" i="21"/>
  <c r="X45" i="20"/>
  <c r="X45" i="21"/>
  <c r="X17" i="20"/>
  <c r="X17" i="21"/>
  <c r="G81" i="21"/>
  <c r="G81" i="20"/>
  <c r="G81" i="22" s="1"/>
  <c r="E114" i="21"/>
  <c r="E114" i="20"/>
  <c r="E114" i="22" s="1"/>
  <c r="Y82" i="21"/>
  <c r="Y82" i="20"/>
  <c r="AG82" i="22" s="1"/>
  <c r="E82" i="28" s="1"/>
  <c r="G82" i="23" s="1"/>
  <c r="Y50" i="20"/>
  <c r="Y50" i="21"/>
  <c r="W29" i="21"/>
  <c r="W29" i="20"/>
  <c r="AE29" i="22" s="1"/>
  <c r="C29" i="28" s="1"/>
  <c r="E29" i="23" s="1"/>
  <c r="W71" i="21"/>
  <c r="W71" i="20"/>
  <c r="AE71" i="22" s="1"/>
  <c r="C71" i="28" s="1"/>
  <c r="E71" i="23" s="1"/>
  <c r="W71" i="23" s="1"/>
  <c r="C72" i="27" s="1"/>
  <c r="F87" i="21"/>
  <c r="F87" i="20"/>
  <c r="F87" i="22" s="1"/>
  <c r="V65" i="21"/>
  <c r="V65" i="20"/>
  <c r="AD65" i="22" s="1"/>
  <c r="V33" i="21"/>
  <c r="V33" i="20"/>
  <c r="AD33" i="22" s="1"/>
  <c r="B9" i="21"/>
  <c r="B9" i="20"/>
  <c r="B9" i="22" s="1"/>
  <c r="AA92" i="21"/>
  <c r="AA92" i="20"/>
  <c r="AI92" i="22" s="1"/>
  <c r="G92" i="28" s="1"/>
  <c r="I92" i="23" s="1"/>
  <c r="C18" i="21"/>
  <c r="C18" i="20"/>
  <c r="C18" i="22" s="1"/>
  <c r="B94" i="20"/>
  <c r="B94" i="21"/>
  <c r="F52" i="21"/>
  <c r="F52" i="20"/>
  <c r="F52" i="22" s="1"/>
  <c r="Q39" i="22"/>
  <c r="AA57" i="21"/>
  <c r="AA57" i="20"/>
  <c r="AA93" i="21"/>
  <c r="AA93" i="20"/>
  <c r="D104" i="20"/>
  <c r="D104" i="22" s="1"/>
  <c r="D104" i="21"/>
  <c r="F81" i="21"/>
  <c r="F81" i="20"/>
  <c r="D44" i="21"/>
  <c r="D44" i="20"/>
  <c r="X12" i="20"/>
  <c r="AF12" i="22" s="1"/>
  <c r="D12" i="28" s="1"/>
  <c r="F12" i="23" s="1"/>
  <c r="X12" i="23" s="1"/>
  <c r="D13" i="27" s="1"/>
  <c r="X12" i="21"/>
  <c r="AA114" i="21"/>
  <c r="AA114" i="20"/>
  <c r="AA82" i="21"/>
  <c r="AA82" i="20"/>
  <c r="Z106" i="21"/>
  <c r="Z106" i="20"/>
  <c r="B56" i="21"/>
  <c r="B56" i="20"/>
  <c r="V24" i="21"/>
  <c r="V24" i="20"/>
  <c r="AA101" i="21"/>
  <c r="AA101" i="20"/>
  <c r="E106" i="20"/>
  <c r="E106" i="22" s="1"/>
  <c r="E106" i="21"/>
  <c r="C85" i="20"/>
  <c r="C85" i="22" s="1"/>
  <c r="C85" i="21"/>
  <c r="G63" i="20"/>
  <c r="G63" i="22" s="1"/>
  <c r="G63" i="21"/>
  <c r="W37" i="20"/>
  <c r="AE37" i="22" s="1"/>
  <c r="C37" i="28" s="1"/>
  <c r="E37" i="23" s="1"/>
  <c r="W37" i="23" s="1"/>
  <c r="C38" i="27" s="1"/>
  <c r="W37" i="21"/>
  <c r="E10" i="20"/>
  <c r="E10" i="22" s="1"/>
  <c r="E10" i="21"/>
  <c r="F103" i="20"/>
  <c r="F103" i="22" s="1"/>
  <c r="F103" i="21"/>
  <c r="B85" i="20"/>
  <c r="B85" i="22" s="1"/>
  <c r="B85" i="21"/>
  <c r="D58" i="21"/>
  <c r="D58" i="20"/>
  <c r="Z35" i="21"/>
  <c r="Z35" i="20"/>
  <c r="C106" i="20"/>
  <c r="C106" i="22" s="1"/>
  <c r="C106" i="21"/>
  <c r="Y63" i="21"/>
  <c r="Y63" i="20"/>
  <c r="C42" i="20"/>
  <c r="C42" i="22" s="1"/>
  <c r="C42" i="21"/>
  <c r="X115" i="21"/>
  <c r="X115" i="20"/>
  <c r="Z40" i="20"/>
  <c r="AH40" i="22" s="1"/>
  <c r="F40" i="28" s="1"/>
  <c r="H40" i="23" s="1"/>
  <c r="Z40" i="23" s="1"/>
  <c r="F41" i="27" s="1"/>
  <c r="Z40" i="21"/>
  <c r="C75" i="21"/>
  <c r="C75" i="20"/>
  <c r="C15" i="21"/>
  <c r="C15" i="20"/>
  <c r="H74" i="21"/>
  <c r="H74" i="20"/>
  <c r="H10" i="21"/>
  <c r="H10" i="20"/>
  <c r="N74" i="21"/>
  <c r="N74" i="20"/>
  <c r="AH10" i="20"/>
  <c r="AP10" i="22" s="1"/>
  <c r="AH10" i="21"/>
  <c r="Z113" i="21"/>
  <c r="Z113" i="20"/>
  <c r="D80" i="20"/>
  <c r="D80" i="22" s="1"/>
  <c r="D80" i="21"/>
  <c r="D48" i="21"/>
  <c r="D48" i="20"/>
  <c r="D20" i="21"/>
  <c r="D20" i="20"/>
  <c r="C124" i="21"/>
  <c r="C124" i="20"/>
  <c r="AA6" i="21"/>
  <c r="AA6" i="20"/>
  <c r="AB71" i="21"/>
  <c r="AB71" i="20"/>
  <c r="H7" i="20"/>
  <c r="H7" i="22" s="1"/>
  <c r="W7" i="22" s="1"/>
  <c r="H7" i="21"/>
  <c r="N71" i="20"/>
  <c r="N71" i="22" s="1"/>
  <c r="N71" i="21"/>
  <c r="AH7" i="21"/>
  <c r="AH7" i="20"/>
  <c r="G131" i="21"/>
  <c r="G131" i="20"/>
  <c r="E110" i="21"/>
  <c r="E110" i="20"/>
  <c r="W57" i="20"/>
  <c r="AE57" i="22" s="1"/>
  <c r="C57" i="28" s="1"/>
  <c r="E57" i="23" s="1"/>
  <c r="W57" i="23" s="1"/>
  <c r="C58" i="27" s="1"/>
  <c r="W57" i="21"/>
  <c r="G19" i="20"/>
  <c r="G19" i="22" s="1"/>
  <c r="G19" i="21"/>
  <c r="H100" i="21"/>
  <c r="H100" i="20"/>
  <c r="AB36" i="21"/>
  <c r="AB36" i="20"/>
  <c r="N100" i="20"/>
  <c r="N100" i="22" s="1"/>
  <c r="N100" i="21"/>
  <c r="N36" i="21"/>
  <c r="N36" i="20"/>
  <c r="D130" i="20"/>
  <c r="D130" i="22" s="1"/>
  <c r="D130" i="21"/>
  <c r="X98" i="21"/>
  <c r="X98" i="20"/>
  <c r="B25" i="21"/>
  <c r="B25" i="20"/>
  <c r="E131" i="20"/>
  <c r="E131" i="22" s="1"/>
  <c r="E131" i="21"/>
  <c r="W94" i="20"/>
  <c r="AE94" i="22" s="1"/>
  <c r="C94" i="28" s="1"/>
  <c r="E94" i="23" s="1"/>
  <c r="W94" i="23" s="1"/>
  <c r="C95" i="27" s="1"/>
  <c r="W94" i="21"/>
  <c r="AA72" i="20"/>
  <c r="AI72" i="22" s="1"/>
  <c r="G72" i="28" s="1"/>
  <c r="I72" i="23" s="1"/>
  <c r="AA72" i="23" s="1"/>
  <c r="G73" i="27" s="1"/>
  <c r="AA72" i="21"/>
  <c r="W46" i="20"/>
  <c r="AE46" i="22" s="1"/>
  <c r="C46" i="28" s="1"/>
  <c r="E46" i="23" s="1"/>
  <c r="W46" i="23" s="1"/>
  <c r="C47" i="27" s="1"/>
  <c r="W46" i="21"/>
  <c r="AA24" i="21"/>
  <c r="AA24" i="20"/>
  <c r="H125" i="20"/>
  <c r="H125" i="22" s="1"/>
  <c r="W125" i="22" s="1"/>
  <c r="H125" i="21"/>
  <c r="AB61" i="21"/>
  <c r="AB61" i="20"/>
  <c r="AH125" i="20"/>
  <c r="AP125" i="22" s="1"/>
  <c r="AH125" i="21"/>
  <c r="AH61" i="21"/>
  <c r="AH61" i="20"/>
  <c r="Z128" i="20"/>
  <c r="AH128" i="22" s="1"/>
  <c r="F128" i="28" s="1"/>
  <c r="H128" i="23" s="1"/>
  <c r="Z128" i="23" s="1"/>
  <c r="F129" i="27" s="1"/>
  <c r="Z128" i="21"/>
  <c r="F100" i="21"/>
  <c r="F100" i="20"/>
  <c r="F76" i="21"/>
  <c r="F76" i="20"/>
  <c r="X31" i="20"/>
  <c r="AF31" i="22" s="1"/>
  <c r="D31" i="28" s="1"/>
  <c r="F31" i="23" s="1"/>
  <c r="X31" i="21"/>
  <c r="AA45" i="21"/>
  <c r="AA45" i="20"/>
  <c r="B131" i="20"/>
  <c r="B131" i="22" s="1"/>
  <c r="B131" i="21"/>
  <c r="Z89" i="20"/>
  <c r="AH89" i="22" s="1"/>
  <c r="F89" i="28" s="1"/>
  <c r="H89" i="23" s="1"/>
  <c r="Z89" i="23" s="1"/>
  <c r="F90" i="27" s="1"/>
  <c r="Z89" i="21"/>
  <c r="E129" i="21"/>
  <c r="E129" i="20"/>
  <c r="G86" i="20"/>
  <c r="G86" i="22" s="1"/>
  <c r="G86" i="21"/>
  <c r="E65" i="20"/>
  <c r="E65" i="22" s="1"/>
  <c r="E65" i="21"/>
  <c r="C44" i="20"/>
  <c r="C44" i="22" s="1"/>
  <c r="C44" i="21"/>
  <c r="AA22" i="20"/>
  <c r="AI22" i="22" s="1"/>
  <c r="G22" i="28" s="1"/>
  <c r="I22" i="23" s="1"/>
  <c r="AA22" i="23" s="1"/>
  <c r="G23" i="27" s="1"/>
  <c r="AA22" i="21"/>
  <c r="B124" i="21"/>
  <c r="B124" i="20"/>
  <c r="Z82" i="21"/>
  <c r="Z82" i="20"/>
  <c r="V60" i="21"/>
  <c r="V60" i="20"/>
  <c r="B32" i="21"/>
  <c r="B32" i="20"/>
  <c r="Y92" i="20"/>
  <c r="AG92" i="22" s="1"/>
  <c r="E92" i="28" s="1"/>
  <c r="G92" i="23" s="1"/>
  <c r="Y92" i="23" s="1"/>
  <c r="E93" i="27" s="1"/>
  <c r="Y92" i="21"/>
  <c r="C73" i="21"/>
  <c r="C73" i="20"/>
  <c r="C41" i="20"/>
  <c r="C41" i="22" s="1"/>
  <c r="C41" i="21"/>
  <c r="B89" i="21"/>
  <c r="B89" i="20"/>
  <c r="B57" i="21"/>
  <c r="B57" i="20"/>
  <c r="D34" i="21"/>
  <c r="D34" i="20"/>
  <c r="E115" i="21"/>
  <c r="E115" i="20"/>
  <c r="E116" i="21"/>
  <c r="E116" i="20"/>
  <c r="Z104" i="21"/>
  <c r="Z104" i="20"/>
  <c r="F48" i="21"/>
  <c r="F48" i="20"/>
  <c r="B26" i="21"/>
  <c r="B26" i="20"/>
  <c r="C19" i="21"/>
  <c r="C19" i="20"/>
  <c r="AB78" i="20"/>
  <c r="AJ78" i="22" s="1"/>
  <c r="AB78" i="21"/>
  <c r="AB14" i="21"/>
  <c r="AB14" i="20"/>
  <c r="N78" i="20"/>
  <c r="N78" i="22" s="1"/>
  <c r="N78" i="21"/>
  <c r="N14" i="21"/>
  <c r="N14" i="20"/>
  <c r="X116" i="20"/>
  <c r="AF116" i="22" s="1"/>
  <c r="D116" i="28" s="1"/>
  <c r="F116" i="23" s="1"/>
  <c r="X116" i="23" s="1"/>
  <c r="D117" i="27" s="1"/>
  <c r="X116" i="21"/>
  <c r="B79" i="20"/>
  <c r="B79" i="22" s="1"/>
  <c r="B79" i="21"/>
  <c r="V47" i="21"/>
  <c r="V47" i="20"/>
  <c r="B15" i="21"/>
  <c r="B15" i="20"/>
  <c r="Y117" i="21"/>
  <c r="Y117" i="20"/>
  <c r="AA58" i="20"/>
  <c r="AI58" i="22" s="1"/>
  <c r="G58" i="28" s="1"/>
  <c r="I58" i="23" s="1"/>
  <c r="AA58" i="21"/>
  <c r="E21" i="21"/>
  <c r="E21" i="20"/>
  <c r="AB107" i="21"/>
  <c r="AB107" i="20"/>
  <c r="H43" i="20"/>
  <c r="H43" i="22" s="1"/>
  <c r="W43" i="22" s="1"/>
  <c r="H43" i="21"/>
  <c r="AH107" i="21"/>
  <c r="AH107" i="20"/>
  <c r="G97" i="20"/>
  <c r="G97" i="21"/>
  <c r="B96" i="20"/>
  <c r="B96" i="21"/>
  <c r="B68" i="20"/>
  <c r="B68" i="21"/>
  <c r="F18" i="21"/>
  <c r="F18" i="20"/>
  <c r="F18" i="22" s="1"/>
  <c r="AA55" i="21"/>
  <c r="AA55" i="20"/>
  <c r="AI55" i="22" s="1"/>
  <c r="G55" i="28" s="1"/>
  <c r="I55" i="23" s="1"/>
  <c r="H120" i="21"/>
  <c r="H120" i="20"/>
  <c r="H120" i="22" s="1"/>
  <c r="W120" i="22" s="1"/>
  <c r="AB56" i="21"/>
  <c r="AB56" i="20"/>
  <c r="AJ56" i="22" s="1"/>
  <c r="AH120" i="21"/>
  <c r="AH120" i="20"/>
  <c r="AP120" i="22" s="1"/>
  <c r="AH56" i="21"/>
  <c r="AH56" i="20"/>
  <c r="AP56" i="22" s="1"/>
  <c r="Z115" i="20"/>
  <c r="Z115" i="21"/>
  <c r="Z83" i="21"/>
  <c r="Z83" i="20"/>
  <c r="AH83" i="22" s="1"/>
  <c r="F83" i="28" s="1"/>
  <c r="H83" i="23" s="1"/>
  <c r="Z83" i="23" s="1"/>
  <c r="F84" i="27" s="1"/>
  <c r="V29" i="21"/>
  <c r="V29" i="20"/>
  <c r="AD29" i="22" s="1"/>
  <c r="C111" i="21"/>
  <c r="C111" i="20"/>
  <c r="C111" i="22" s="1"/>
  <c r="G108" i="21"/>
  <c r="G108" i="20"/>
  <c r="G108" i="22" s="1"/>
  <c r="G76" i="20"/>
  <c r="G76" i="21"/>
  <c r="G44" i="21"/>
  <c r="G44" i="20"/>
  <c r="G44" i="22" s="1"/>
  <c r="G12" i="20"/>
  <c r="G12" i="21"/>
  <c r="H113" i="21"/>
  <c r="H113" i="20"/>
  <c r="H113" i="22" s="1"/>
  <c r="W113" i="22" s="1"/>
  <c r="H49" i="21"/>
  <c r="H49" i="20"/>
  <c r="H49" i="22" s="1"/>
  <c r="W49" i="22" s="1"/>
  <c r="N113" i="21"/>
  <c r="N113" i="20"/>
  <c r="N113" i="22" s="1"/>
  <c r="N49" i="21"/>
  <c r="N49" i="20"/>
  <c r="N49" i="22" s="1"/>
  <c r="X49" i="22" s="1"/>
  <c r="F80" i="21"/>
  <c r="F80" i="20"/>
  <c r="F80" i="22" s="1"/>
  <c r="V30" i="21"/>
  <c r="V30" i="20"/>
  <c r="AD30" i="22" s="1"/>
  <c r="F20" i="20"/>
  <c r="F20" i="21"/>
  <c r="AA49" i="20"/>
  <c r="AA49" i="21"/>
  <c r="G113" i="21"/>
  <c r="G113" i="20"/>
  <c r="G113" i="22" s="1"/>
  <c r="D56" i="21"/>
  <c r="D56" i="20"/>
  <c r="D56" i="22" s="1"/>
  <c r="D32" i="20"/>
  <c r="D32" i="21"/>
  <c r="F5" i="20"/>
  <c r="F5" i="21"/>
  <c r="C96" i="20"/>
  <c r="C96" i="21"/>
  <c r="W64" i="20"/>
  <c r="W64" i="21"/>
  <c r="B100" i="21"/>
  <c r="B100" i="20"/>
  <c r="B100" i="22" s="1"/>
  <c r="D45" i="20"/>
  <c r="D45" i="21"/>
  <c r="D13" i="20"/>
  <c r="D13" i="21"/>
  <c r="E130" i="21"/>
  <c r="E130" i="20"/>
  <c r="E130" i="22" s="1"/>
  <c r="W109" i="20"/>
  <c r="W109" i="21"/>
  <c r="AA71" i="20"/>
  <c r="AA71" i="21"/>
  <c r="W45" i="21"/>
  <c r="W45" i="20"/>
  <c r="AE45" i="22" s="1"/>
  <c r="C45" i="28" s="1"/>
  <c r="E45" i="23" s="1"/>
  <c r="W45" i="23" s="1"/>
  <c r="C46" i="27" s="1"/>
  <c r="AA23" i="21"/>
  <c r="AA23" i="20"/>
  <c r="AI23" i="22" s="1"/>
  <c r="G23" i="28" s="1"/>
  <c r="I23" i="23" s="1"/>
  <c r="AA23" i="23" s="1"/>
  <c r="G24" i="27" s="1"/>
  <c r="B129" i="20"/>
  <c r="B129" i="21"/>
  <c r="X78" i="21"/>
  <c r="X78" i="20"/>
  <c r="AF78" i="22" s="1"/>
  <c r="D78" i="28" s="1"/>
  <c r="F78" i="23" s="1"/>
  <c r="X78" i="23" s="1"/>
  <c r="D79" i="27" s="1"/>
  <c r="F55" i="20"/>
  <c r="F55" i="21"/>
  <c r="Z23" i="21"/>
  <c r="Z23" i="20"/>
  <c r="AH23" i="22" s="1"/>
  <c r="F23" i="28" s="1"/>
  <c r="H23" i="23" s="1"/>
  <c r="Z23" i="23" s="1"/>
  <c r="F24" i="27" s="1"/>
  <c r="G124" i="21"/>
  <c r="G124" i="20"/>
  <c r="G124" i="22" s="1"/>
  <c r="E71" i="20"/>
  <c r="E71" i="21"/>
  <c r="E7" i="21"/>
  <c r="E7" i="20"/>
  <c r="E7" i="22" s="1"/>
  <c r="AA105" i="21"/>
  <c r="AA105" i="20"/>
  <c r="AI105" i="22" s="1"/>
  <c r="G105" i="28" s="1"/>
  <c r="I105" i="23" s="1"/>
  <c r="AA105" i="23" s="1"/>
  <c r="G106" i="27" s="1"/>
  <c r="Z84" i="20"/>
  <c r="Z84" i="21"/>
  <c r="F24" i="21"/>
  <c r="F24" i="20"/>
  <c r="F24" i="22" s="1"/>
  <c r="Q40" i="22"/>
  <c r="Y125" i="20"/>
  <c r="AG125" i="22" s="1"/>
  <c r="E125" i="28" s="1"/>
  <c r="G125" i="23" s="1"/>
  <c r="Y125" i="23" s="1"/>
  <c r="E126" i="27" s="1"/>
  <c r="Y125" i="21"/>
  <c r="E77" i="21"/>
  <c r="E77" i="20"/>
  <c r="AA50" i="20"/>
  <c r="AI50" i="22" s="1"/>
  <c r="G50" i="28" s="1"/>
  <c r="I50" i="23" s="1"/>
  <c r="AA50" i="23" s="1"/>
  <c r="G51" i="27" s="1"/>
  <c r="AA50" i="21"/>
  <c r="Y29" i="21"/>
  <c r="Y29" i="20"/>
  <c r="AL104" i="22"/>
  <c r="J104" i="28" s="1"/>
  <c r="L104" i="23" s="1"/>
  <c r="AB83" i="21"/>
  <c r="AB83" i="20"/>
  <c r="AJ83" i="22" s="1"/>
  <c r="J40" i="22"/>
  <c r="H19" i="20"/>
  <c r="H19" i="22" s="1"/>
  <c r="W19" i="22" s="1"/>
  <c r="H19" i="21"/>
  <c r="N83" i="20"/>
  <c r="N83" i="21"/>
  <c r="AT61" i="22"/>
  <c r="R61" i="28" s="1"/>
  <c r="T61" i="23" s="1"/>
  <c r="AH19" i="21"/>
  <c r="AH19" i="20"/>
  <c r="AP19" i="22" s="1"/>
  <c r="F126" i="20"/>
  <c r="F126" i="21"/>
  <c r="V84" i="21"/>
  <c r="V84" i="20"/>
  <c r="AD84" i="22" s="1"/>
  <c r="Z34" i="21"/>
  <c r="Z34" i="20"/>
  <c r="AH34" i="22" s="1"/>
  <c r="F34" i="28" s="1"/>
  <c r="H34" i="23" s="1"/>
  <c r="Z34" i="23" s="1"/>
  <c r="F35" i="27" s="1"/>
  <c r="I124" i="22"/>
  <c r="K81" i="22"/>
  <c r="AK60" i="22"/>
  <c r="I60" i="28" s="1"/>
  <c r="K60" i="23" s="1"/>
  <c r="AO38" i="22"/>
  <c r="M38" i="28" s="1"/>
  <c r="O38" i="23" s="1"/>
  <c r="K17" i="22"/>
  <c r="O124" i="22"/>
  <c r="S102" i="22"/>
  <c r="AS81" i="22"/>
  <c r="Q81" i="28" s="1"/>
  <c r="S81" i="23" s="1"/>
  <c r="AQ60" i="22"/>
  <c r="O60" i="28" s="1"/>
  <c r="Q60" i="23" s="1"/>
  <c r="S38" i="22"/>
  <c r="AS17" i="22"/>
  <c r="Q17" i="28" s="1"/>
  <c r="S17" i="23" s="1"/>
  <c r="AA127" i="21"/>
  <c r="AA127" i="20"/>
  <c r="L122" i="22"/>
  <c r="H80" i="20"/>
  <c r="H80" i="21"/>
  <c r="AN58" i="22"/>
  <c r="L58" i="28" s="1"/>
  <c r="N58" i="23" s="1"/>
  <c r="H16" i="20"/>
  <c r="H16" i="22" s="1"/>
  <c r="W16" i="22" s="1"/>
  <c r="H16" i="21"/>
  <c r="AH80" i="21"/>
  <c r="AH80" i="20"/>
  <c r="N16" i="21"/>
  <c r="N16" i="20"/>
  <c r="D122" i="20"/>
  <c r="D122" i="22" s="1"/>
  <c r="D122" i="21"/>
  <c r="D86" i="21"/>
  <c r="D86" i="20"/>
  <c r="F7" i="20"/>
  <c r="F7" i="22" s="1"/>
  <c r="F7" i="21"/>
  <c r="AO115" i="22"/>
  <c r="M115" i="28" s="1"/>
  <c r="O115" i="23" s="1"/>
  <c r="K94" i="22"/>
  <c r="AK73" i="22"/>
  <c r="I73" i="28" s="1"/>
  <c r="K73" i="23" s="1"/>
  <c r="K30" i="22"/>
  <c r="AU115" i="22"/>
  <c r="S115" i="28" s="1"/>
  <c r="U115" i="23" s="1"/>
  <c r="O73" i="22"/>
  <c r="C122" i="21"/>
  <c r="C122" i="20"/>
  <c r="W90" i="21"/>
  <c r="W90" i="20"/>
  <c r="W26" i="20"/>
  <c r="AE26" i="22" s="1"/>
  <c r="C26" i="28" s="1"/>
  <c r="E26" i="23" s="1"/>
  <c r="W26" i="23" s="1"/>
  <c r="C27" i="27" s="1"/>
  <c r="W26" i="21"/>
  <c r="H121" i="21"/>
  <c r="H121" i="20"/>
  <c r="AB57" i="21"/>
  <c r="AB57" i="20"/>
  <c r="N121" i="20"/>
  <c r="N121" i="21"/>
  <c r="R99" i="22"/>
  <c r="N57" i="20"/>
  <c r="N57" i="21"/>
  <c r="AR14" i="22"/>
  <c r="P14" i="28" s="1"/>
  <c r="R14" i="23" s="1"/>
  <c r="Z120" i="21"/>
  <c r="Z120" i="20"/>
  <c r="X87" i="21"/>
  <c r="X87" i="20"/>
  <c r="B50" i="21"/>
  <c r="B50" i="20"/>
  <c r="AK122" i="22"/>
  <c r="I122" i="28" s="1"/>
  <c r="K122" i="23" s="1"/>
  <c r="AM79" i="22"/>
  <c r="K79" i="28" s="1"/>
  <c r="M79" i="23" s="1"/>
  <c r="AQ122" i="22"/>
  <c r="O122" i="28" s="1"/>
  <c r="Q122" i="23" s="1"/>
  <c r="S100" i="22"/>
  <c r="AQ58" i="22"/>
  <c r="O58" i="28" s="1"/>
  <c r="Q58" i="23" s="1"/>
  <c r="Q15" i="22"/>
  <c r="O74" i="22"/>
  <c r="Q55" i="22"/>
  <c r="G57" i="21"/>
  <c r="G57" i="20"/>
  <c r="L96" i="22"/>
  <c r="AT64" i="22"/>
  <c r="R64" i="28" s="1"/>
  <c r="T64" i="23" s="1"/>
  <c r="AT32" i="22"/>
  <c r="R32" i="28" s="1"/>
  <c r="T32" i="23" s="1"/>
  <c r="G93" i="21"/>
  <c r="G93" i="20"/>
  <c r="G93" i="22" s="1"/>
  <c r="X104" i="21"/>
  <c r="X104" i="20"/>
  <c r="AF104" i="22" s="1"/>
  <c r="D104" i="28" s="1"/>
  <c r="F104" i="23" s="1"/>
  <c r="X72" i="21"/>
  <c r="X72" i="20"/>
  <c r="AF72" i="22" s="1"/>
  <c r="D72" i="28" s="1"/>
  <c r="F72" i="23" s="1"/>
  <c r="X72" i="23" s="1"/>
  <c r="D73" i="27" s="1"/>
  <c r="X44" i="21"/>
  <c r="X44" i="20"/>
  <c r="AF44" i="22" s="1"/>
  <c r="D44" i="28" s="1"/>
  <c r="F44" i="23" s="1"/>
  <c r="X44" i="23" s="1"/>
  <c r="D45" i="27" s="1"/>
  <c r="D12" i="20"/>
  <c r="D12" i="21"/>
  <c r="AO93" i="22"/>
  <c r="M93" i="28" s="1"/>
  <c r="O93" i="23" s="1"/>
  <c r="K72" i="22"/>
  <c r="I51" i="22"/>
  <c r="AO29" i="22"/>
  <c r="M29" i="28" s="1"/>
  <c r="O29" i="23" s="1"/>
  <c r="Q72" i="22"/>
  <c r="AQ51" i="22"/>
  <c r="O51" i="28" s="1"/>
  <c r="Q51" i="23" s="1"/>
  <c r="AU29" i="22"/>
  <c r="S29" i="28" s="1"/>
  <c r="U29" i="23" s="1"/>
  <c r="Q8" i="22"/>
  <c r="E109" i="20"/>
  <c r="E109" i="21"/>
  <c r="Y61" i="21"/>
  <c r="Y61" i="20"/>
  <c r="AG61" i="22" s="1"/>
  <c r="E61" i="28" s="1"/>
  <c r="G61" i="23" s="1"/>
  <c r="Y61" i="23" s="1"/>
  <c r="E62" i="27" s="1"/>
  <c r="J120" i="22"/>
  <c r="J88" i="22"/>
  <c r="AL56" i="22"/>
  <c r="J56" i="28" s="1"/>
  <c r="L56" i="23" s="1"/>
  <c r="P56" i="22"/>
  <c r="R29" i="22"/>
  <c r="W119" i="21"/>
  <c r="W119" i="20"/>
  <c r="F106" i="20"/>
  <c r="F106" i="22" s="1"/>
  <c r="F106" i="21"/>
  <c r="Z70" i="21"/>
  <c r="Z70" i="20"/>
  <c r="B24" i="21"/>
  <c r="B24" i="20"/>
  <c r="AK124" i="22"/>
  <c r="I124" i="28" s="1"/>
  <c r="K124" i="23" s="1"/>
  <c r="AO102" i="22"/>
  <c r="M102" i="28" s="1"/>
  <c r="O102" i="23" s="1"/>
  <c r="M38" i="22"/>
  <c r="AU102" i="22"/>
  <c r="S102" i="28" s="1"/>
  <c r="U102" i="23" s="1"/>
  <c r="Q81" i="22"/>
  <c r="AU38" i="22"/>
  <c r="S38" i="28" s="1"/>
  <c r="U38" i="23" s="1"/>
  <c r="Q17" i="22"/>
  <c r="Y122" i="21"/>
  <c r="Y122" i="20"/>
  <c r="AG122" i="22" s="1"/>
  <c r="E122" i="28" s="1"/>
  <c r="G122" i="23" s="1"/>
  <c r="C101" i="21"/>
  <c r="C101" i="20"/>
  <c r="C101" i="22" s="1"/>
  <c r="AA79" i="20"/>
  <c r="AA79" i="21"/>
  <c r="E58" i="21"/>
  <c r="E58" i="20"/>
  <c r="E58" i="22" s="1"/>
  <c r="AA31" i="21"/>
  <c r="AA31" i="20"/>
  <c r="AI31" i="22" s="1"/>
  <c r="G31" i="28" s="1"/>
  <c r="I31" i="23" s="1"/>
  <c r="AA31" i="23" s="1"/>
  <c r="G32" i="27" s="1"/>
  <c r="C5" i="21"/>
  <c r="C5" i="20"/>
  <c r="C5" i="22" s="1"/>
  <c r="J101" i="22"/>
  <c r="J69" i="22"/>
  <c r="AL37" i="22"/>
  <c r="J37" i="28" s="1"/>
  <c r="L37" i="23" s="1"/>
  <c r="AL5" i="22"/>
  <c r="J5" i="28" s="1"/>
  <c r="L5" i="23" s="1"/>
  <c r="P37" i="22"/>
  <c r="AR5" i="22"/>
  <c r="P5" i="28" s="1"/>
  <c r="R5" i="23" s="1"/>
  <c r="Z99" i="21"/>
  <c r="Z99" i="20"/>
  <c r="AH99" i="22" s="1"/>
  <c r="F99" i="28" s="1"/>
  <c r="H99" i="23" s="1"/>
  <c r="Z99" i="23" s="1"/>
  <c r="F100" i="27" s="1"/>
  <c r="V81" i="20"/>
  <c r="V81" i="21"/>
  <c r="B53" i="21"/>
  <c r="B53" i="20"/>
  <c r="B53" i="22" s="1"/>
  <c r="X26" i="20"/>
  <c r="X26" i="21"/>
  <c r="AM114" i="22"/>
  <c r="K114" i="28" s="1"/>
  <c r="M114" i="23" s="1"/>
  <c r="AM50" i="22"/>
  <c r="K50" i="28" s="1"/>
  <c r="M50" i="23" s="1"/>
  <c r="AQ93" i="22"/>
  <c r="O93" i="28" s="1"/>
  <c r="Q93" i="23" s="1"/>
  <c r="AU71" i="22"/>
  <c r="S71" i="28" s="1"/>
  <c r="U71" i="23" s="1"/>
  <c r="AQ29" i="22"/>
  <c r="O29" i="28" s="1"/>
  <c r="Q29" i="23" s="1"/>
  <c r="AU7" i="22"/>
  <c r="S7" i="28" s="1"/>
  <c r="U7" i="23" s="1"/>
  <c r="Y79" i="21"/>
  <c r="Y79" i="20"/>
  <c r="AG79" i="22" s="1"/>
  <c r="E79" i="28" s="1"/>
  <c r="G79" i="23" s="1"/>
  <c r="Y79" i="23" s="1"/>
  <c r="E80" i="27" s="1"/>
  <c r="C58" i="20"/>
  <c r="C58" i="21"/>
  <c r="Y15" i="20"/>
  <c r="Y15" i="21"/>
  <c r="AN115" i="22"/>
  <c r="L115" i="28" s="1"/>
  <c r="N115" i="23" s="1"/>
  <c r="AN51" i="22"/>
  <c r="L51" i="28" s="1"/>
  <c r="N51" i="23" s="1"/>
  <c r="L19" i="22"/>
  <c r="AT51" i="22"/>
  <c r="R51" i="28" s="1"/>
  <c r="T51" i="23" s="1"/>
  <c r="V110" i="21"/>
  <c r="V110" i="20"/>
  <c r="AD110" i="22" s="1"/>
  <c r="F36" i="21"/>
  <c r="F36" i="20"/>
  <c r="F36" i="22" s="1"/>
  <c r="AO116" i="22"/>
  <c r="M116" i="28" s="1"/>
  <c r="O116" i="23" s="1"/>
  <c r="AO84" i="22"/>
  <c r="M84" i="28" s="1"/>
  <c r="O84" i="23" s="1"/>
  <c r="K63" i="22"/>
  <c r="Q87" i="22"/>
  <c r="Y56" i="20"/>
  <c r="Y56" i="21"/>
  <c r="J111" i="22"/>
  <c r="AB90" i="21"/>
  <c r="AB90" i="20"/>
  <c r="AN68" i="22"/>
  <c r="L68" i="28" s="1"/>
  <c r="N68" i="23" s="1"/>
  <c r="AB26" i="21"/>
  <c r="AB26" i="20"/>
  <c r="AJ26" i="22" s="1"/>
  <c r="AH90" i="20"/>
  <c r="AH90" i="21"/>
  <c r="R68" i="22"/>
  <c r="P47" i="22"/>
  <c r="AH26" i="20"/>
  <c r="AH26" i="21"/>
  <c r="E124" i="20"/>
  <c r="E124" i="21"/>
  <c r="F113" i="21"/>
  <c r="F113" i="20"/>
  <c r="F113" i="22" s="1"/>
  <c r="D76" i="21"/>
  <c r="D76" i="20"/>
  <c r="D76" i="22" s="1"/>
  <c r="B43" i="20"/>
  <c r="B43" i="21"/>
  <c r="V11" i="21"/>
  <c r="V11" i="20"/>
  <c r="AD11" i="22" s="1"/>
  <c r="M97" i="22"/>
  <c r="AM76" i="22"/>
  <c r="K76" i="28" s="1"/>
  <c r="M76" i="23" s="1"/>
  <c r="I55" i="22"/>
  <c r="M33" i="22"/>
  <c r="Q76" i="22"/>
  <c r="O55" i="22"/>
  <c r="S33" i="22"/>
  <c r="Q12" i="22"/>
  <c r="G118" i="20"/>
  <c r="G118" i="21"/>
  <c r="AL108" i="22"/>
  <c r="J108" i="28" s="1"/>
  <c r="L108" i="23" s="1"/>
  <c r="H87" i="20"/>
  <c r="H87" i="22" s="1"/>
  <c r="W87" i="22" s="1"/>
  <c r="H87" i="21"/>
  <c r="L65" i="22"/>
  <c r="H23" i="20"/>
  <c r="H23" i="21"/>
  <c r="N87" i="21"/>
  <c r="N87" i="20"/>
  <c r="N87" i="22" s="1"/>
  <c r="P44" i="22"/>
  <c r="N23" i="20"/>
  <c r="N23" i="21"/>
  <c r="E108" i="21"/>
  <c r="E108" i="20"/>
  <c r="D101" i="21"/>
  <c r="D101" i="20"/>
  <c r="M122" i="22"/>
  <c r="AK80" i="22"/>
  <c r="I80" i="28" s="1"/>
  <c r="K80" i="23" s="1"/>
  <c r="M58" i="22"/>
  <c r="K37" i="22"/>
  <c r="S122" i="22"/>
  <c r="AS101" i="22"/>
  <c r="Q101" i="28" s="1"/>
  <c r="S101" i="23" s="1"/>
  <c r="AU58" i="22"/>
  <c r="S58" i="28" s="1"/>
  <c r="U58" i="23" s="1"/>
  <c r="Q37" i="22"/>
  <c r="O16" i="22"/>
  <c r="Y126" i="21"/>
  <c r="Y126" i="20"/>
  <c r="AG126" i="22" s="1"/>
  <c r="E126" i="28" s="1"/>
  <c r="G126" i="23" s="1"/>
  <c r="Y126" i="23" s="1"/>
  <c r="E127" i="27" s="1"/>
  <c r="G99" i="21"/>
  <c r="G99" i="20"/>
  <c r="G99" i="22" s="1"/>
  <c r="AA51" i="20"/>
  <c r="AA51" i="21"/>
  <c r="W9" i="21"/>
  <c r="W9" i="20"/>
  <c r="AE9" i="22" s="1"/>
  <c r="C9" i="28" s="1"/>
  <c r="E9" i="23" s="1"/>
  <c r="W9" i="23" s="1"/>
  <c r="C10" i="27" s="1"/>
  <c r="AB116" i="21"/>
  <c r="AB116" i="20"/>
  <c r="AJ116" i="22" s="1"/>
  <c r="AN94" i="22"/>
  <c r="L94" i="28" s="1"/>
  <c r="N94" i="23" s="1"/>
  <c r="J73" i="22"/>
  <c r="AB52" i="21"/>
  <c r="AB52" i="20"/>
  <c r="AJ52" i="22" s="1"/>
  <c r="AN30" i="22"/>
  <c r="L30" i="28" s="1"/>
  <c r="N30" i="23" s="1"/>
  <c r="AL9" i="22"/>
  <c r="J9" i="28" s="1"/>
  <c r="L9" i="23" s="1"/>
  <c r="AH116" i="20"/>
  <c r="AH116" i="21"/>
  <c r="AR73" i="22"/>
  <c r="P73" i="28" s="1"/>
  <c r="R73" i="23" s="1"/>
  <c r="AH52" i="20"/>
  <c r="AH52" i="21"/>
  <c r="R30" i="22"/>
  <c r="X126" i="20"/>
  <c r="X126" i="21"/>
  <c r="X66" i="21"/>
  <c r="X66" i="20"/>
  <c r="AF66" i="22" s="1"/>
  <c r="D66" i="28" s="1"/>
  <c r="F66" i="23" s="1"/>
  <c r="X66" i="23" s="1"/>
  <c r="D67" i="27" s="1"/>
  <c r="V21" i="20"/>
  <c r="V21" i="21"/>
  <c r="AO119" i="22"/>
  <c r="M119" i="28" s="1"/>
  <c r="O119" i="23" s="1"/>
  <c r="K98" i="22"/>
  <c r="AK77" i="22"/>
  <c r="I77" i="28" s="1"/>
  <c r="K77" i="23" s="1"/>
  <c r="AO55" i="22"/>
  <c r="M55" i="28" s="1"/>
  <c r="O55" i="23" s="1"/>
  <c r="K34" i="22"/>
  <c r="AK13" i="22"/>
  <c r="I13" i="28" s="1"/>
  <c r="K13" i="23" s="1"/>
  <c r="S119" i="22"/>
  <c r="AQ77" i="22"/>
  <c r="O77" i="28" s="1"/>
  <c r="Q77" i="23" s="1"/>
  <c r="S55" i="22"/>
  <c r="AS34" i="22"/>
  <c r="Q34" i="28" s="1"/>
  <c r="S34" i="23" s="1"/>
  <c r="G120" i="21"/>
  <c r="G120" i="20"/>
  <c r="G120" i="22" s="1"/>
  <c r="G88" i="21"/>
  <c r="G88" i="20"/>
  <c r="G88" i="22" s="1"/>
  <c r="E67" i="20"/>
  <c r="E67" i="21"/>
  <c r="AA40" i="21"/>
  <c r="AA40" i="20"/>
  <c r="AI40" i="22" s="1"/>
  <c r="G40" i="28" s="1"/>
  <c r="I40" i="23" s="1"/>
  <c r="W14" i="21"/>
  <c r="W14" i="20"/>
  <c r="AE14" i="22" s="1"/>
  <c r="C14" i="28" s="1"/>
  <c r="E14" i="23" s="1"/>
  <c r="W14" i="23" s="1"/>
  <c r="C15" i="27" s="1"/>
  <c r="AL98" i="22"/>
  <c r="J98" i="28" s="1"/>
  <c r="L98" i="23" s="1"/>
  <c r="AB77" i="20"/>
  <c r="AJ77" i="22" s="1"/>
  <c r="AB77" i="21"/>
  <c r="L55" i="22"/>
  <c r="AB13" i="21"/>
  <c r="AB13" i="20"/>
  <c r="AJ13" i="22" s="1"/>
  <c r="P98" i="22"/>
  <c r="N77" i="21"/>
  <c r="N77" i="20"/>
  <c r="P34" i="22"/>
  <c r="AH13" i="21"/>
  <c r="AH13" i="20"/>
  <c r="X123" i="20"/>
  <c r="X123" i="21"/>
  <c r="X95" i="20"/>
  <c r="X95" i="21"/>
  <c r="Z72" i="21"/>
  <c r="Z72" i="20"/>
  <c r="AH72" i="22" s="1"/>
  <c r="F72" i="28" s="1"/>
  <c r="H72" i="23" s="1"/>
  <c r="Z72" i="23" s="1"/>
  <c r="F73" i="27" s="1"/>
  <c r="V22" i="20"/>
  <c r="V22" i="21"/>
  <c r="K83" i="22"/>
  <c r="AK62" i="22"/>
  <c r="I62" i="28" s="1"/>
  <c r="K62" i="23" s="1"/>
  <c r="AM19" i="22"/>
  <c r="K19" i="28" s="1"/>
  <c r="M19" i="23" s="1"/>
  <c r="AU40" i="22"/>
  <c r="S40" i="28" s="1"/>
  <c r="U40" i="23" s="1"/>
  <c r="AK114" i="22"/>
  <c r="I114" i="28" s="1"/>
  <c r="K114" i="23" s="1"/>
  <c r="AU44" i="22"/>
  <c r="S44" i="28" s="1"/>
  <c r="U44" i="23" s="1"/>
  <c r="Y40" i="21"/>
  <c r="Y40" i="20"/>
  <c r="AG40" i="22" s="1"/>
  <c r="E40" i="28" s="1"/>
  <c r="G40" i="23" s="1"/>
  <c r="AL127" i="22"/>
  <c r="J127" i="28" s="1"/>
  <c r="L127" i="23" s="1"/>
  <c r="AL95" i="22"/>
  <c r="J95" i="28" s="1"/>
  <c r="L95" i="23" s="1"/>
  <c r="J63" i="22"/>
  <c r="P127" i="22"/>
  <c r="AR95" i="22"/>
  <c r="P95" i="28" s="1"/>
  <c r="R95" i="23" s="1"/>
  <c r="F117" i="21"/>
  <c r="F117" i="20"/>
  <c r="V75" i="21"/>
  <c r="V75" i="20"/>
  <c r="Z29" i="20"/>
  <c r="AH29" i="22" s="1"/>
  <c r="F29" i="28" s="1"/>
  <c r="H29" i="23" s="1"/>
  <c r="Z29" i="23" s="1"/>
  <c r="F30" i="27" s="1"/>
  <c r="Z29" i="21"/>
  <c r="AK119" i="22"/>
  <c r="I119" i="28" s="1"/>
  <c r="K119" i="23" s="1"/>
  <c r="AO97" i="22"/>
  <c r="M97" i="28" s="1"/>
  <c r="O97" i="23" s="1"/>
  <c r="AK55" i="22"/>
  <c r="I55" i="28" s="1"/>
  <c r="K55" i="23" s="1"/>
  <c r="AO33" i="22"/>
  <c r="M33" i="28" s="1"/>
  <c r="O33" i="23" s="1"/>
  <c r="AM12" i="22"/>
  <c r="K12" i="28" s="1"/>
  <c r="M12" i="23" s="1"/>
  <c r="O119" i="22"/>
  <c r="S97" i="22"/>
  <c r="AS12" i="22"/>
  <c r="Q12" i="28" s="1"/>
  <c r="S12" i="23" s="1"/>
  <c r="E113" i="21"/>
  <c r="E113" i="20"/>
  <c r="Y81" i="21"/>
  <c r="Y81" i="20"/>
  <c r="W60" i="21"/>
  <c r="W60" i="20"/>
  <c r="AA38" i="20"/>
  <c r="AI38" i="22" s="1"/>
  <c r="G38" i="28" s="1"/>
  <c r="I38" i="23" s="1"/>
  <c r="AA38" i="21"/>
  <c r="E17" i="20"/>
  <c r="E17" i="22" s="1"/>
  <c r="E17" i="21"/>
  <c r="AN81" i="22"/>
  <c r="L81" i="28" s="1"/>
  <c r="N81" i="23" s="1"/>
  <c r="L49" i="22"/>
  <c r="AN17" i="22"/>
  <c r="L17" i="28" s="1"/>
  <c r="N17" i="23" s="1"/>
  <c r="AT113" i="22"/>
  <c r="R113" i="28" s="1"/>
  <c r="T113" i="23" s="1"/>
  <c r="AT81" i="22"/>
  <c r="R81" i="28" s="1"/>
  <c r="T81" i="23" s="1"/>
  <c r="R17" i="22"/>
  <c r="B120" i="20"/>
  <c r="B120" i="22" s="1"/>
  <c r="B120" i="21"/>
  <c r="Z78" i="21"/>
  <c r="Z78" i="20"/>
  <c r="F46" i="21"/>
  <c r="F46" i="20"/>
  <c r="AK128" i="22"/>
  <c r="I128" i="28" s="1"/>
  <c r="K128" i="23" s="1"/>
  <c r="AO106" i="22"/>
  <c r="M106" i="28" s="1"/>
  <c r="O106" i="23" s="1"/>
  <c r="I64" i="22"/>
  <c r="AU106" i="22"/>
  <c r="S106" i="28" s="1"/>
  <c r="U106" i="23" s="1"/>
  <c r="Q85" i="22"/>
  <c r="S42" i="22"/>
  <c r="E92" i="21"/>
  <c r="E92" i="20"/>
  <c r="W73" i="21"/>
  <c r="W73" i="20"/>
  <c r="W41" i="21"/>
  <c r="W41" i="20"/>
  <c r="L94" i="22"/>
  <c r="L62" i="22"/>
  <c r="O4" i="22"/>
  <c r="AR105" i="22"/>
  <c r="P105" i="28" s="1"/>
  <c r="R105" i="23" s="1"/>
  <c r="P41" i="22"/>
  <c r="AR9" i="22"/>
  <c r="P9" i="28" s="1"/>
  <c r="R9" i="23" s="1"/>
  <c r="V89" i="21"/>
  <c r="V89" i="20"/>
  <c r="V57" i="20"/>
  <c r="AD57" i="22" s="1"/>
  <c r="V57" i="21"/>
  <c r="X34" i="21"/>
  <c r="X34" i="20"/>
  <c r="AO123" i="22"/>
  <c r="M123" i="28" s="1"/>
  <c r="O123" i="23" s="1"/>
  <c r="I81" i="22"/>
  <c r="AU123" i="22"/>
  <c r="S123" i="28" s="1"/>
  <c r="U123" i="23" s="1"/>
  <c r="Q38" i="22"/>
  <c r="AQ17" i="22"/>
  <c r="O17" i="28" s="1"/>
  <c r="Q17" i="23" s="1"/>
  <c r="Y115" i="21"/>
  <c r="Y115" i="20"/>
  <c r="AG115" i="22" s="1"/>
  <c r="E115" i="28" s="1"/>
  <c r="G115" i="23" s="1"/>
  <c r="Y115" i="23" s="1"/>
  <c r="E116" i="27" s="1"/>
  <c r="J66" i="22"/>
  <c r="AR34" i="22"/>
  <c r="P34" i="28" s="1"/>
  <c r="R34" i="23" s="1"/>
  <c r="Y116" i="21"/>
  <c r="Y116" i="20"/>
  <c r="AG116" i="22" s="1"/>
  <c r="E116" i="28" s="1"/>
  <c r="G116" i="23" s="1"/>
  <c r="Y116" i="23" s="1"/>
  <c r="E117" i="27" s="1"/>
  <c r="X71" i="20"/>
  <c r="X71" i="21"/>
  <c r="Z44" i="21"/>
  <c r="Z44" i="20"/>
  <c r="AH44" i="22" s="1"/>
  <c r="F44" i="28" s="1"/>
  <c r="H44" i="23" s="1"/>
  <c r="Z44" i="23" s="1"/>
  <c r="F45" i="27" s="1"/>
  <c r="F16" i="21"/>
  <c r="F16" i="20"/>
  <c r="F16" i="22" s="1"/>
  <c r="K99" i="22"/>
  <c r="M56" i="22"/>
  <c r="AK14" i="22"/>
  <c r="I14" i="28" s="1"/>
  <c r="K14" i="23" s="1"/>
  <c r="S120" i="22"/>
  <c r="O78" i="22"/>
  <c r="S56" i="22"/>
  <c r="AS35" i="22"/>
  <c r="Q35" i="28" s="1"/>
  <c r="S35" i="23" s="1"/>
  <c r="AQ14" i="22"/>
  <c r="O14" i="28" s="1"/>
  <c r="Q14" i="23" s="1"/>
  <c r="G65" i="21"/>
  <c r="G65" i="20"/>
  <c r="G65" i="22" s="1"/>
  <c r="Y8" i="20"/>
  <c r="Y8" i="21"/>
  <c r="J115" i="22"/>
  <c r="AB94" i="21"/>
  <c r="AB94" i="20"/>
  <c r="L72" i="22"/>
  <c r="AB30" i="20"/>
  <c r="AB30" i="21"/>
  <c r="L8" i="22"/>
  <c r="AR115" i="22"/>
  <c r="P115" i="28" s="1"/>
  <c r="R115" i="23" s="1"/>
  <c r="AH94" i="20"/>
  <c r="AH94" i="21"/>
  <c r="AT72" i="22"/>
  <c r="R72" i="28" s="1"/>
  <c r="T72" i="23" s="1"/>
  <c r="AR51" i="22"/>
  <c r="P51" i="28" s="1"/>
  <c r="R51" i="23" s="1"/>
  <c r="AH30" i="21"/>
  <c r="AH30" i="20"/>
  <c r="AP30" i="22" s="1"/>
  <c r="X112" i="21"/>
  <c r="X112" i="20"/>
  <c r="AF112" i="22" s="1"/>
  <c r="D112" i="28" s="1"/>
  <c r="F112" i="23" s="1"/>
  <c r="F33" i="20"/>
  <c r="F33" i="21"/>
  <c r="AO85" i="22"/>
  <c r="M85" i="28" s="1"/>
  <c r="O85" i="23" s="1"/>
  <c r="AQ107" i="22"/>
  <c r="O107" i="28" s="1"/>
  <c r="Q107" i="23" s="1"/>
  <c r="S85" i="22"/>
  <c r="AQ43" i="22"/>
  <c r="O43" i="28" s="1"/>
  <c r="Q43" i="23" s="1"/>
  <c r="AU21" i="22"/>
  <c r="S21" i="28" s="1"/>
  <c r="U21" i="23" s="1"/>
  <c r="W99" i="21"/>
  <c r="W99" i="20"/>
  <c r="Y101" i="21"/>
  <c r="Y101" i="20"/>
  <c r="E53" i="21"/>
  <c r="E53" i="20"/>
  <c r="W16" i="20"/>
  <c r="AE16" i="22" s="1"/>
  <c r="C16" i="28" s="1"/>
  <c r="E16" i="23" s="1"/>
  <c r="W16" i="23" s="1"/>
  <c r="C17" i="27" s="1"/>
  <c r="W16" i="21"/>
  <c r="AB123" i="21"/>
  <c r="AB123" i="20"/>
  <c r="J80" i="22"/>
  <c r="H59" i="21"/>
  <c r="H59" i="20"/>
  <c r="H59" i="22" s="1"/>
  <c r="AN37" i="22"/>
  <c r="L37" i="28" s="1"/>
  <c r="N37" i="23" s="1"/>
  <c r="AL16" i="22"/>
  <c r="J16" i="28" s="1"/>
  <c r="L16" i="23" s="1"/>
  <c r="AH123" i="21"/>
  <c r="AH123" i="20"/>
  <c r="AP123" i="22" s="1"/>
  <c r="AH59" i="20"/>
  <c r="AH59" i="21"/>
  <c r="AR16" i="22"/>
  <c r="P16" i="28" s="1"/>
  <c r="R16" i="23" s="1"/>
  <c r="V96" i="21"/>
  <c r="V96" i="20"/>
  <c r="V68" i="21"/>
  <c r="V68" i="20"/>
  <c r="Z18" i="20"/>
  <c r="AH18" i="22" s="1"/>
  <c r="F18" i="28" s="1"/>
  <c r="H18" i="23" s="1"/>
  <c r="Z18" i="23" s="1"/>
  <c r="F19" i="27" s="1"/>
  <c r="Z18" i="21"/>
  <c r="AO94" i="22"/>
  <c r="M94" i="28" s="1"/>
  <c r="O94" i="23" s="1"/>
  <c r="AK52" i="22"/>
  <c r="I52" i="28" s="1"/>
  <c r="K52" i="23" s="1"/>
  <c r="M30" i="22"/>
  <c r="O116" i="22"/>
  <c r="AQ52" i="22"/>
  <c r="O52" i="28" s="1"/>
  <c r="Q52" i="23" s="1"/>
  <c r="AU30" i="22"/>
  <c r="S30" i="28" s="1"/>
  <c r="U30" i="23" s="1"/>
  <c r="AS9" i="22"/>
  <c r="Q9" i="28" s="1"/>
  <c r="S9" i="23" s="1"/>
  <c r="G55" i="20"/>
  <c r="G55" i="21"/>
  <c r="AB120" i="20"/>
  <c r="AB120" i="21"/>
  <c r="AN98" i="22"/>
  <c r="L98" i="28" s="1"/>
  <c r="N98" i="23" s="1"/>
  <c r="H56" i="21"/>
  <c r="H56" i="20"/>
  <c r="L34" i="22"/>
  <c r="N120" i="21"/>
  <c r="N120" i="20"/>
  <c r="N56" i="20"/>
  <c r="N56" i="21"/>
  <c r="F111" i="21"/>
  <c r="F111" i="20"/>
  <c r="F111" i="22" s="1"/>
  <c r="F83" i="20"/>
  <c r="F83" i="21"/>
  <c r="F19" i="21"/>
  <c r="F19" i="20"/>
  <c r="F19" i="22" s="1"/>
  <c r="AM102" i="22"/>
  <c r="K102" i="28" s="1"/>
  <c r="M102" i="23" s="1"/>
  <c r="M59" i="22"/>
  <c r="AK17" i="22"/>
  <c r="I17" i="28" s="1"/>
  <c r="K17" i="23" s="1"/>
  <c r="S123" i="22"/>
  <c r="AS38" i="22"/>
  <c r="Q38" i="28" s="1"/>
  <c r="S38" i="23" s="1"/>
  <c r="O17" i="22"/>
  <c r="Y68" i="21"/>
  <c r="Y68" i="20"/>
  <c r="AG68" i="22" s="1"/>
  <c r="E68" i="28" s="1"/>
  <c r="G68" i="23" s="1"/>
  <c r="W98" i="21"/>
  <c r="W98" i="20"/>
  <c r="AE98" i="22" s="1"/>
  <c r="C98" i="28" s="1"/>
  <c r="E98" i="23" s="1"/>
  <c r="W98" i="23" s="1"/>
  <c r="C99" i="27" s="1"/>
  <c r="W66" i="21"/>
  <c r="W66" i="20"/>
  <c r="AE66" i="22" s="1"/>
  <c r="C66" i="28" s="1"/>
  <c r="E66" i="23" s="1"/>
  <c r="W66" i="23" s="1"/>
  <c r="C67" i="27" s="1"/>
  <c r="C34" i="21"/>
  <c r="C34" i="20"/>
  <c r="C34" i="22" s="1"/>
  <c r="H129" i="21"/>
  <c r="H129" i="20"/>
  <c r="H129" i="22" s="1"/>
  <c r="W129" i="22" s="1"/>
  <c r="L107" i="22"/>
  <c r="AL86" i="22"/>
  <c r="J86" i="28" s="1"/>
  <c r="L86" i="23" s="1"/>
  <c r="AB65" i="21"/>
  <c r="AB65" i="20"/>
  <c r="AJ65" i="22" s="1"/>
  <c r="AN43" i="22"/>
  <c r="L43" i="28" s="1"/>
  <c r="N43" i="23" s="1"/>
  <c r="AL22" i="22"/>
  <c r="J22" i="28" s="1"/>
  <c r="L22" i="23" s="1"/>
  <c r="N129" i="21"/>
  <c r="N129" i="20"/>
  <c r="AT107" i="22"/>
  <c r="R107" i="28" s="1"/>
  <c r="T107" i="23" s="1"/>
  <c r="AH65" i="20"/>
  <c r="AP65" i="22" s="1"/>
  <c r="AH65" i="21"/>
  <c r="AT43" i="22"/>
  <c r="R43" i="28" s="1"/>
  <c r="T43" i="23" s="1"/>
  <c r="B122" i="21"/>
  <c r="B122" i="20"/>
  <c r="B122" i="22" s="1"/>
  <c r="X75" i="21"/>
  <c r="X75" i="20"/>
  <c r="AF75" i="22" s="1"/>
  <c r="D75" i="28" s="1"/>
  <c r="F75" i="23" s="1"/>
  <c r="X75" i="23" s="1"/>
  <c r="D76" i="27" s="1"/>
  <c r="B30" i="20"/>
  <c r="B30" i="21"/>
  <c r="O50" i="22"/>
  <c r="Q7" i="22"/>
  <c r="Z20" i="20"/>
  <c r="Z20" i="21"/>
  <c r="AO92" i="22"/>
  <c r="M92" i="28" s="1"/>
  <c r="O92" i="23" s="1"/>
  <c r="G49" i="20"/>
  <c r="G49" i="22" s="1"/>
  <c r="G49" i="21"/>
  <c r="J131" i="22"/>
  <c r="AL35" i="22"/>
  <c r="J35" i="28" s="1"/>
  <c r="L35" i="23" s="1"/>
  <c r="AA113" i="21"/>
  <c r="AA113" i="20"/>
  <c r="Z97" i="21"/>
  <c r="Z97" i="20"/>
  <c r="X56" i="20"/>
  <c r="AF56" i="22" s="1"/>
  <c r="D56" i="28" s="1"/>
  <c r="F56" i="23" s="1"/>
  <c r="X56" i="23" s="1"/>
  <c r="D57" i="27" s="1"/>
  <c r="X56" i="21"/>
  <c r="X32" i="21"/>
  <c r="X32" i="20"/>
  <c r="Z5" i="21"/>
  <c r="Z5" i="20"/>
  <c r="Q48" i="22"/>
  <c r="W96" i="21"/>
  <c r="W96" i="20"/>
  <c r="AE96" i="22" s="1"/>
  <c r="C96" i="28" s="1"/>
  <c r="E96" i="23" s="1"/>
  <c r="W96" i="23" s="1"/>
  <c r="C97" i="27" s="1"/>
  <c r="C64" i="20"/>
  <c r="C64" i="21"/>
  <c r="AR64" i="22"/>
  <c r="P64" i="28" s="1"/>
  <c r="R64" i="23" s="1"/>
  <c r="R37" i="22"/>
  <c r="AT5" i="22"/>
  <c r="R5" i="28" s="1"/>
  <c r="T5" i="23" s="1"/>
  <c r="V40" i="20"/>
  <c r="AD40" i="22" s="1"/>
  <c r="V40" i="21"/>
  <c r="X13" i="21"/>
  <c r="X13" i="20"/>
  <c r="AO78" i="22"/>
  <c r="M78" i="28" s="1"/>
  <c r="O78" i="23" s="1"/>
  <c r="I36" i="22"/>
  <c r="AS121" i="22"/>
  <c r="Q121" i="28" s="1"/>
  <c r="S121" i="23" s="1"/>
  <c r="AQ100" i="22"/>
  <c r="O100" i="28" s="1"/>
  <c r="Q100" i="23" s="1"/>
  <c r="S78" i="22"/>
  <c r="Q57" i="22"/>
  <c r="O36" i="22"/>
  <c r="S14" i="22"/>
  <c r="Y130" i="21"/>
  <c r="Y130" i="20"/>
  <c r="C109" i="20"/>
  <c r="C109" i="22" s="1"/>
  <c r="C109" i="21"/>
  <c r="G71" i="21"/>
  <c r="G71" i="20"/>
  <c r="C45" i="21"/>
  <c r="C45" i="20"/>
  <c r="G23" i="21"/>
  <c r="G23" i="20"/>
  <c r="P93" i="22"/>
  <c r="AR61" i="22"/>
  <c r="P61" i="28" s="1"/>
  <c r="R61" i="23" s="1"/>
  <c r="V129" i="21"/>
  <c r="V129" i="20"/>
  <c r="D78" i="21"/>
  <c r="D78" i="20"/>
  <c r="Z55" i="20"/>
  <c r="AH55" i="22" s="1"/>
  <c r="F55" i="28" s="1"/>
  <c r="H55" i="23" s="1"/>
  <c r="Z55" i="21"/>
  <c r="F23" i="21"/>
  <c r="F23" i="20"/>
  <c r="AO127" i="22"/>
  <c r="M127" i="28" s="1"/>
  <c r="O127" i="23" s="1"/>
  <c r="K106" i="22"/>
  <c r="AK85" i="22"/>
  <c r="I85" i="28" s="1"/>
  <c r="K85" i="23" s="1"/>
  <c r="M63" i="22"/>
  <c r="K42" i="22"/>
  <c r="AK21" i="22"/>
  <c r="I21" i="28" s="1"/>
  <c r="K21" i="23" s="1"/>
  <c r="AS106" i="22"/>
  <c r="Q106" i="28" s="1"/>
  <c r="S106" i="23" s="1"/>
  <c r="S63" i="22"/>
  <c r="Q42" i="22"/>
  <c r="AA124" i="20"/>
  <c r="AA124" i="21"/>
  <c r="Y71" i="20"/>
  <c r="Y71" i="21"/>
  <c r="Y7" i="21"/>
  <c r="Y7" i="20"/>
  <c r="AG7" i="22" s="1"/>
  <c r="E7" i="28" s="1"/>
  <c r="G7" i="23" s="1"/>
  <c r="Y7" i="23" s="1"/>
  <c r="E8" i="27" s="1"/>
  <c r="J102" i="22"/>
  <c r="AL70" i="22"/>
  <c r="J70" i="28" s="1"/>
  <c r="L70" i="23" s="1"/>
  <c r="J6" i="22"/>
  <c r="AR102" i="22"/>
  <c r="P102" i="28" s="1"/>
  <c r="R102" i="23" s="1"/>
  <c r="P70" i="22"/>
  <c r="G105" i="20"/>
  <c r="G105" i="22" s="1"/>
  <c r="G105" i="21"/>
  <c r="F84" i="20"/>
  <c r="F84" i="22" s="1"/>
  <c r="F84" i="21"/>
  <c r="Z24" i="20"/>
  <c r="AH24" i="22" s="1"/>
  <c r="F24" i="28" s="1"/>
  <c r="H24" i="23" s="1"/>
  <c r="Z24" i="23" s="1"/>
  <c r="F25" i="27" s="1"/>
  <c r="Z24" i="21"/>
  <c r="AS119" i="22"/>
  <c r="Q119" i="28" s="1"/>
  <c r="S119" i="23" s="1"/>
  <c r="Y20" i="23" l="1"/>
  <c r="E21" i="27" s="1"/>
  <c r="W108" i="23"/>
  <c r="C109" i="27" s="1"/>
  <c r="AA41" i="23"/>
  <c r="G42" i="27" s="1"/>
  <c r="Z16" i="23"/>
  <c r="F17" i="27" s="1"/>
  <c r="AP82" i="22"/>
  <c r="N82" i="22"/>
  <c r="AP108" i="22"/>
  <c r="N50" i="22"/>
  <c r="X50" i="22" s="1"/>
  <c r="N128" i="22"/>
  <c r="X128" i="22" s="1"/>
  <c r="Y87" i="23"/>
  <c r="E88" i="27" s="1"/>
  <c r="W10" i="23"/>
  <c r="C11" i="27" s="1"/>
  <c r="N129" i="22"/>
  <c r="X129" i="22" s="1"/>
  <c r="Y68" i="23"/>
  <c r="E69" i="27" s="1"/>
  <c r="N120" i="22"/>
  <c r="X120" i="22" s="1"/>
  <c r="Y40" i="23"/>
  <c r="E41" i="27" s="1"/>
  <c r="AP13" i="22"/>
  <c r="AZ13" i="22" s="1"/>
  <c r="AP52" i="22"/>
  <c r="W29" i="23"/>
  <c r="C30" i="27" s="1"/>
  <c r="AZ43" i="22"/>
  <c r="Z48" i="23"/>
  <c r="F49" i="27" s="1"/>
  <c r="X38" i="23"/>
  <c r="D39" i="27" s="1"/>
  <c r="N7" i="22"/>
  <c r="N64" i="22"/>
  <c r="X64" i="22" s="1"/>
  <c r="W82" i="23"/>
  <c r="C83" i="27" s="1"/>
  <c r="N62" i="22"/>
  <c r="X62" i="22" s="1"/>
  <c r="N109" i="22"/>
  <c r="X109" i="22" s="1"/>
  <c r="N58" i="22"/>
  <c r="X58" i="22" s="1"/>
  <c r="Z39" i="23"/>
  <c r="F40" i="27" s="1"/>
  <c r="Y42" i="23"/>
  <c r="E43" i="27" s="1"/>
  <c r="AP64" i="22"/>
  <c r="AP115" i="22"/>
  <c r="N24" i="22"/>
  <c r="X24" i="22" s="1"/>
  <c r="N27" i="22"/>
  <c r="N122" i="22"/>
  <c r="N81" i="22"/>
  <c r="N88" i="22"/>
  <c r="X88" i="22" s="1"/>
  <c r="Z50" i="23"/>
  <c r="F51" i="27" s="1"/>
  <c r="AP110" i="22"/>
  <c r="N6" i="22"/>
  <c r="X6" i="22" s="1"/>
  <c r="N48" i="22"/>
  <c r="X48" i="22" s="1"/>
  <c r="AP28" i="22"/>
  <c r="N127" i="22"/>
  <c r="N111" i="22"/>
  <c r="N76" i="22"/>
  <c r="N9" i="22"/>
  <c r="AP49" i="22"/>
  <c r="N119" i="22"/>
  <c r="N70" i="22"/>
  <c r="N99" i="22"/>
  <c r="X34" i="22"/>
  <c r="AP11" i="22"/>
  <c r="AP46" i="22"/>
  <c r="Y84" i="23"/>
  <c r="E85" i="27" s="1"/>
  <c r="AP129" i="22"/>
  <c r="N30" i="22"/>
  <c r="AP77" i="22"/>
  <c r="AZ77" i="22" s="1"/>
  <c r="AP124" i="22"/>
  <c r="AP31" i="22"/>
  <c r="W38" i="23"/>
  <c r="C39" i="27" s="1"/>
  <c r="AP101" i="22"/>
  <c r="AA16" i="23"/>
  <c r="G17" i="27" s="1"/>
  <c r="N114" i="22"/>
  <c r="AP48" i="22"/>
  <c r="X97" i="23"/>
  <c r="D98" i="27" s="1"/>
  <c r="N23" i="22"/>
  <c r="X23" i="22" s="1"/>
  <c r="N121" i="22"/>
  <c r="X121" i="22" s="1"/>
  <c r="N83" i="22"/>
  <c r="X83" i="22" s="1"/>
  <c r="X113" i="22"/>
  <c r="X71" i="22"/>
  <c r="Y82" i="23"/>
  <c r="E83" i="27" s="1"/>
  <c r="W111" i="23"/>
  <c r="C112" i="27" s="1"/>
  <c r="X125" i="22"/>
  <c r="X33" i="22"/>
  <c r="X45" i="22"/>
  <c r="Z64" i="23"/>
  <c r="F65" i="27" s="1"/>
  <c r="AA43" i="23"/>
  <c r="G44" i="27" s="1"/>
  <c r="Z108" i="23"/>
  <c r="F109" i="27" s="1"/>
  <c r="Z114" i="23"/>
  <c r="F115" i="27" s="1"/>
  <c r="N68" i="22"/>
  <c r="AP118" i="22"/>
  <c r="AZ118" i="22" s="1"/>
  <c r="N47" i="22"/>
  <c r="AP22" i="22"/>
  <c r="AP14" i="22"/>
  <c r="X87" i="22"/>
  <c r="W120" i="23"/>
  <c r="C121" i="27" s="1"/>
  <c r="X31" i="22"/>
  <c r="AP89" i="22"/>
  <c r="N112" i="22"/>
  <c r="X112" i="22" s="1"/>
  <c r="N104" i="22"/>
  <c r="X104" i="22" s="1"/>
  <c r="Z55" i="23"/>
  <c r="F56" i="27" s="1"/>
  <c r="Y122" i="23"/>
  <c r="E123" i="27" s="1"/>
  <c r="AP104" i="22"/>
  <c r="X73" i="23"/>
  <c r="D74" i="27" s="1"/>
  <c r="AA86" i="23"/>
  <c r="G87" i="27" s="1"/>
  <c r="AP74" i="22"/>
  <c r="Z103" i="23"/>
  <c r="F104" i="27" s="1"/>
  <c r="Z52" i="23"/>
  <c r="F53" i="27" s="1"/>
  <c r="Y93" i="23"/>
  <c r="E94" i="27" s="1"/>
  <c r="X105" i="22"/>
  <c r="N118" i="22"/>
  <c r="X118" i="22" s="1"/>
  <c r="Z121" i="23"/>
  <c r="F122" i="27" s="1"/>
  <c r="AP119" i="22"/>
  <c r="AP58" i="22"/>
  <c r="N17" i="22"/>
  <c r="X17" i="22" s="1"/>
  <c r="N106" i="22"/>
  <c r="AJ79" i="22"/>
  <c r="AJ68" i="22"/>
  <c r="H70" i="22"/>
  <c r="AJ22" i="22"/>
  <c r="W104" i="23"/>
  <c r="C105" i="27" s="1"/>
  <c r="AJ8" i="22"/>
  <c r="AA8" i="23"/>
  <c r="G9" i="27" s="1"/>
  <c r="H68" i="22"/>
  <c r="AJ60" i="22"/>
  <c r="AJ66" i="22"/>
  <c r="H131" i="22"/>
  <c r="H66" i="22"/>
  <c r="AJ108" i="22"/>
  <c r="H114" i="22"/>
  <c r="AA97" i="23"/>
  <c r="G98" i="27" s="1"/>
  <c r="AA106" i="23"/>
  <c r="G107" i="27" s="1"/>
  <c r="W128" i="23"/>
  <c r="C129" i="27" s="1"/>
  <c r="Z107" i="23"/>
  <c r="F108" i="27" s="1"/>
  <c r="W69" i="23"/>
  <c r="C70" i="27" s="1"/>
  <c r="X15" i="23"/>
  <c r="D16" i="27" s="1"/>
  <c r="Y51" i="23"/>
  <c r="E52" i="27" s="1"/>
  <c r="H42" i="22"/>
  <c r="H98" i="22"/>
  <c r="H86" i="22"/>
  <c r="AJ124" i="22"/>
  <c r="AJ44" i="22"/>
  <c r="H78" i="22"/>
  <c r="W78" i="22" s="1"/>
  <c r="AJ125" i="22"/>
  <c r="AJ10" i="22"/>
  <c r="H105" i="22"/>
  <c r="H45" i="22"/>
  <c r="W45" i="22" s="1"/>
  <c r="AJ128" i="22"/>
  <c r="H54" i="22"/>
  <c r="AJ58" i="22"/>
  <c r="H24" i="22"/>
  <c r="H46" i="22"/>
  <c r="W46" i="22" s="1"/>
  <c r="AJ131" i="22"/>
  <c r="H115" i="22"/>
  <c r="AJ127" i="22"/>
  <c r="AJ112" i="22"/>
  <c r="H5" i="22"/>
  <c r="AJ5" i="22"/>
  <c r="Z60" i="23"/>
  <c r="F61" i="27" s="1"/>
  <c r="W76" i="22"/>
  <c r="AA64" i="23"/>
  <c r="G65" i="27" s="1"/>
  <c r="AA92" i="23"/>
  <c r="G93" i="27" s="1"/>
  <c r="Y19" i="23"/>
  <c r="E20" i="27" s="1"/>
  <c r="W40" i="22"/>
  <c r="AA102" i="23"/>
  <c r="G103" i="27" s="1"/>
  <c r="AA119" i="23"/>
  <c r="G120" i="27" s="1"/>
  <c r="H33" i="22"/>
  <c r="AJ62" i="22"/>
  <c r="AA70" i="23"/>
  <c r="G71" i="27" s="1"/>
  <c r="AJ122" i="22"/>
  <c r="H88" i="22"/>
  <c r="AJ110" i="22"/>
  <c r="AJ121" i="22"/>
  <c r="H6" i="22"/>
  <c r="AA80" i="23"/>
  <c r="G81" i="27" s="1"/>
  <c r="AJ102" i="22"/>
  <c r="AA25" i="23"/>
  <c r="G26" i="27" s="1"/>
  <c r="AZ52" i="22"/>
  <c r="N52" i="28"/>
  <c r="P52" i="23" s="1"/>
  <c r="AY78" i="22"/>
  <c r="H78" i="28"/>
  <c r="J78" i="23" s="1"/>
  <c r="B33" i="28"/>
  <c r="D33" i="23" s="1"/>
  <c r="X7" i="22"/>
  <c r="B94" i="28"/>
  <c r="D94" i="23" s="1"/>
  <c r="AY104" i="22"/>
  <c r="H104" i="28"/>
  <c r="J104" i="23" s="1"/>
  <c r="AY84" i="22"/>
  <c r="H84" i="28"/>
  <c r="J84" i="23" s="1"/>
  <c r="W122" i="22"/>
  <c r="B116" i="28"/>
  <c r="D116" i="23" s="1"/>
  <c r="AZ64" i="22"/>
  <c r="N64" i="28"/>
  <c r="P64" i="23" s="1"/>
  <c r="AZ115" i="22"/>
  <c r="N115" i="28"/>
  <c r="P115" i="23" s="1"/>
  <c r="AY115" i="22"/>
  <c r="H115" i="28"/>
  <c r="J115" i="23" s="1"/>
  <c r="B119" i="28"/>
  <c r="D119" i="23" s="1"/>
  <c r="B14" i="28"/>
  <c r="D14" i="23" s="1"/>
  <c r="AY88" i="22"/>
  <c r="H88" i="28"/>
  <c r="J88" i="23" s="1"/>
  <c r="X27" i="22"/>
  <c r="AY109" i="22"/>
  <c r="H109" i="28"/>
  <c r="J109" i="23" s="1"/>
  <c r="B28" i="28"/>
  <c r="D28" i="23" s="1"/>
  <c r="W55" i="22"/>
  <c r="X122" i="22"/>
  <c r="V37" i="22"/>
  <c r="X81" i="22"/>
  <c r="AZ110" i="22"/>
  <c r="N110" i="28"/>
  <c r="P110" i="23" s="1"/>
  <c r="B118" i="28"/>
  <c r="D118" i="23" s="1"/>
  <c r="W42" i="22"/>
  <c r="B6" i="28"/>
  <c r="D6" i="23" s="1"/>
  <c r="AY8" i="22"/>
  <c r="H8" i="28"/>
  <c r="J8" i="23" s="1"/>
  <c r="W68" i="22"/>
  <c r="B92" i="28"/>
  <c r="D92" i="23" s="1"/>
  <c r="X103" i="22"/>
  <c r="AY106" i="22"/>
  <c r="H106" i="28"/>
  <c r="J106" i="23" s="1"/>
  <c r="B12" i="28"/>
  <c r="D12" i="23" s="1"/>
  <c r="AA122" i="23"/>
  <c r="G123" i="27" s="1"/>
  <c r="W110" i="23"/>
  <c r="C111" i="27" s="1"/>
  <c r="Y38" i="23"/>
  <c r="E39" i="27" s="1"/>
  <c r="AZ82" i="22"/>
  <c r="N82" i="28"/>
  <c r="P82" i="23" s="1"/>
  <c r="B50" i="28"/>
  <c r="D50" i="23" s="1"/>
  <c r="AZ121" i="22"/>
  <c r="N121" i="28"/>
  <c r="P121" i="23" s="1"/>
  <c r="W70" i="22"/>
  <c r="W37" i="22"/>
  <c r="X124" i="22"/>
  <c r="B44" i="28"/>
  <c r="D44" i="23" s="1"/>
  <c r="W67" i="22"/>
  <c r="AZ6" i="22"/>
  <c r="N6" i="28"/>
  <c r="P6" i="23" s="1"/>
  <c r="AY6" i="22"/>
  <c r="H6" i="28"/>
  <c r="J6" i="23" s="1"/>
  <c r="AA69" i="23"/>
  <c r="G70" i="27" s="1"/>
  <c r="W79" i="22"/>
  <c r="Z129" i="23"/>
  <c r="F130" i="27" s="1"/>
  <c r="Y48" i="23"/>
  <c r="E49" i="27" s="1"/>
  <c r="V130" i="22"/>
  <c r="Z58" i="23"/>
  <c r="F59" i="27" s="1"/>
  <c r="AY79" i="22"/>
  <c r="H79" i="28"/>
  <c r="J79" i="23" s="1"/>
  <c r="AA78" i="23"/>
  <c r="G79" i="27" s="1"/>
  <c r="Y25" i="23"/>
  <c r="E26" i="27" s="1"/>
  <c r="X61" i="23"/>
  <c r="D62" i="27" s="1"/>
  <c r="AZ89" i="22"/>
  <c r="N89" i="28"/>
  <c r="P89" i="23" s="1"/>
  <c r="B16" i="28"/>
  <c r="D16" i="23" s="1"/>
  <c r="AZ51" i="22"/>
  <c r="B76" i="28"/>
  <c r="D76" i="23" s="1"/>
  <c r="X83" i="23"/>
  <c r="D84" i="27" s="1"/>
  <c r="AA30" i="23"/>
  <c r="G31" i="27" s="1"/>
  <c r="B123" i="28"/>
  <c r="D123" i="23" s="1"/>
  <c r="AY102" i="22"/>
  <c r="H102" i="28"/>
  <c r="J102" i="23" s="1"/>
  <c r="B98" i="28"/>
  <c r="D98" i="23" s="1"/>
  <c r="AX98" i="22"/>
  <c r="W63" i="22"/>
  <c r="X47" i="22"/>
  <c r="Z45" i="23"/>
  <c r="F46" i="27" s="1"/>
  <c r="B20" i="28"/>
  <c r="D20" i="23" s="1"/>
  <c r="AZ22" i="22"/>
  <c r="N22" i="28"/>
  <c r="P22" i="23" s="1"/>
  <c r="X114" i="23"/>
  <c r="D115" i="27" s="1"/>
  <c r="B31" i="28"/>
  <c r="D31" i="23" s="1"/>
  <c r="AZ117" i="22"/>
  <c r="N117" i="28"/>
  <c r="P117" i="23" s="1"/>
  <c r="W77" i="22"/>
  <c r="AA88" i="23"/>
  <c r="G89" i="27" s="1"/>
  <c r="AZ23" i="22"/>
  <c r="N23" i="28"/>
  <c r="P23" i="23" s="1"/>
  <c r="B99" i="28"/>
  <c r="D99" i="23" s="1"/>
  <c r="W26" i="22"/>
  <c r="W5" i="23"/>
  <c r="C6" i="27" s="1"/>
  <c r="W101" i="23"/>
  <c r="C102" i="27" s="1"/>
  <c r="X128" i="23"/>
  <c r="D129" i="27" s="1"/>
  <c r="AI124" i="22"/>
  <c r="G124" i="28" s="1"/>
  <c r="I124" i="23" s="1"/>
  <c r="AA124" i="23" s="1"/>
  <c r="G125" i="27" s="1"/>
  <c r="AD129" i="22"/>
  <c r="G71" i="22"/>
  <c r="AH97" i="22"/>
  <c r="F97" i="28" s="1"/>
  <c r="H97" i="23" s="1"/>
  <c r="Z97" i="23" s="1"/>
  <c r="F98" i="27" s="1"/>
  <c r="G55" i="22"/>
  <c r="AP59" i="22"/>
  <c r="AJ123" i="22"/>
  <c r="AE99" i="22"/>
  <c r="C99" i="28" s="1"/>
  <c r="E99" i="23" s="1"/>
  <c r="W99" i="23" s="1"/>
  <c r="C100" i="27" s="1"/>
  <c r="F33" i="22"/>
  <c r="AP94" i="22"/>
  <c r="AH78" i="22"/>
  <c r="F78" i="28" s="1"/>
  <c r="H78" i="23" s="1"/>
  <c r="Z78" i="23" s="1"/>
  <c r="F79" i="27" s="1"/>
  <c r="AG81" i="22"/>
  <c r="E81" i="28" s="1"/>
  <c r="G81" i="23" s="1"/>
  <c r="Y81" i="23" s="1"/>
  <c r="E82" i="27" s="1"/>
  <c r="F117" i="22"/>
  <c r="AD22" i="22"/>
  <c r="E67" i="22"/>
  <c r="AD21" i="22"/>
  <c r="B43" i="22"/>
  <c r="AP26" i="22"/>
  <c r="AJ90" i="22"/>
  <c r="AH70" i="22"/>
  <c r="F70" i="28" s="1"/>
  <c r="H70" i="23" s="1"/>
  <c r="Z70" i="23" s="1"/>
  <c r="F71" i="27" s="1"/>
  <c r="D12" i="22"/>
  <c r="AF87" i="22"/>
  <c r="D87" i="28" s="1"/>
  <c r="F87" i="23" s="1"/>
  <c r="X87" i="23" s="1"/>
  <c r="D88" i="27" s="1"/>
  <c r="AE90" i="22"/>
  <c r="C90" i="28" s="1"/>
  <c r="E90" i="23" s="1"/>
  <c r="W90" i="23" s="1"/>
  <c r="C91" i="27" s="1"/>
  <c r="N16" i="22"/>
  <c r="X16" i="22" s="1"/>
  <c r="H80" i="22"/>
  <c r="W80" i="22" s="1"/>
  <c r="AG29" i="22"/>
  <c r="E29" i="28" s="1"/>
  <c r="G29" i="23" s="1"/>
  <c r="Y29" i="23" s="1"/>
  <c r="E30" i="27" s="1"/>
  <c r="F55" i="22"/>
  <c r="D13" i="22"/>
  <c r="C96" i="22"/>
  <c r="AH115" i="22"/>
  <c r="F115" i="28" s="1"/>
  <c r="H115" i="23" s="1"/>
  <c r="Z115" i="23" s="1"/>
  <c r="F116" i="27" s="1"/>
  <c r="B96" i="22"/>
  <c r="AJ107" i="22"/>
  <c r="B15" i="22"/>
  <c r="N14" i="22"/>
  <c r="X14" i="22" s="1"/>
  <c r="C19" i="22"/>
  <c r="V19" i="22" s="1"/>
  <c r="E116" i="22"/>
  <c r="B89" i="22"/>
  <c r="B32" i="22"/>
  <c r="E129" i="22"/>
  <c r="AP61" i="22"/>
  <c r="AI24" i="22"/>
  <c r="G24" i="28" s="1"/>
  <c r="I24" i="23" s="1"/>
  <c r="AA24" i="23" s="1"/>
  <c r="G25" i="27" s="1"/>
  <c r="N36" i="22"/>
  <c r="X36" i="22" s="1"/>
  <c r="AP7" i="22"/>
  <c r="AI6" i="22"/>
  <c r="G6" i="28" s="1"/>
  <c r="I6" i="23" s="1"/>
  <c r="AA6" i="23" s="1"/>
  <c r="G7" i="27" s="1"/>
  <c r="H10" i="22"/>
  <c r="W10" i="22" s="1"/>
  <c r="B56" i="22"/>
  <c r="V56" i="22" s="1"/>
  <c r="AI93" i="22"/>
  <c r="G93" i="28" s="1"/>
  <c r="I93" i="23" s="1"/>
  <c r="AA93" i="23" s="1"/>
  <c r="G94" i="27" s="1"/>
  <c r="B94" i="22"/>
  <c r="AJ113" i="22"/>
  <c r="H107" i="22"/>
  <c r="W107" i="22" s="1"/>
  <c r="AD15" i="22"/>
  <c r="AE89" i="22"/>
  <c r="C89" i="28" s="1"/>
  <c r="E89" i="23" s="1"/>
  <c r="W89" i="23" s="1"/>
  <c r="C90" i="27" s="1"/>
  <c r="N61" i="22"/>
  <c r="X61" i="22" s="1"/>
  <c r="G72" i="22"/>
  <c r="AD25" i="22"/>
  <c r="H71" i="22"/>
  <c r="W71" i="22" s="1"/>
  <c r="B127" i="22"/>
  <c r="F35" i="22"/>
  <c r="AI63" i="22"/>
  <c r="G63" i="28" s="1"/>
  <c r="I63" i="23" s="1"/>
  <c r="AA63" i="23" s="1"/>
  <c r="G64" i="27" s="1"/>
  <c r="AH109" i="22"/>
  <c r="F109" i="28" s="1"/>
  <c r="H109" i="23" s="1"/>
  <c r="Z109" i="23" s="1"/>
  <c r="F110" i="27" s="1"/>
  <c r="AH96" i="22"/>
  <c r="F96" i="28" s="1"/>
  <c r="H96" i="23" s="1"/>
  <c r="Z96" i="23" s="1"/>
  <c r="F97" i="27" s="1"/>
  <c r="H41" i="22"/>
  <c r="W41" i="22" s="1"/>
  <c r="F31" i="22"/>
  <c r="D89" i="22"/>
  <c r="G92" i="22"/>
  <c r="B65" i="22"/>
  <c r="C29" i="22"/>
  <c r="AI81" i="22"/>
  <c r="G81" i="28" s="1"/>
  <c r="I81" i="23" s="1"/>
  <c r="AA81" i="23" s="1"/>
  <c r="G82" i="27" s="1"/>
  <c r="G13" i="22"/>
  <c r="AF43" i="22"/>
  <c r="D43" i="28" s="1"/>
  <c r="F43" i="23" s="1"/>
  <c r="X43" i="23" s="1"/>
  <c r="D44" i="27" s="1"/>
  <c r="B90" i="22"/>
  <c r="AD5" i="22"/>
  <c r="D105" i="22"/>
  <c r="AG5" i="22"/>
  <c r="E5" i="28" s="1"/>
  <c r="G5" i="23" s="1"/>
  <c r="Y5" i="23" s="1"/>
  <c r="E6" i="27" s="1"/>
  <c r="AJ126" i="22"/>
  <c r="B64" i="22"/>
  <c r="E49" i="22"/>
  <c r="AJ119" i="22"/>
  <c r="AF29" i="22"/>
  <c r="D29" i="28" s="1"/>
  <c r="F29" i="23" s="1"/>
  <c r="X29" i="23" s="1"/>
  <c r="D30" i="27" s="1"/>
  <c r="AI130" i="22"/>
  <c r="G130" i="28" s="1"/>
  <c r="I130" i="23" s="1"/>
  <c r="AA130" i="23" s="1"/>
  <c r="G131" i="27" s="1"/>
  <c r="AG16" i="22"/>
  <c r="E16" i="28" s="1"/>
  <c r="G16" i="23" s="1"/>
  <c r="Y16" i="23" s="1"/>
  <c r="E17" i="27" s="1"/>
  <c r="AP41" i="22"/>
  <c r="AJ41" i="22"/>
  <c r="AG95" i="22"/>
  <c r="E95" i="28" s="1"/>
  <c r="G95" i="23" s="1"/>
  <c r="Y95" i="23" s="1"/>
  <c r="E96" i="27" s="1"/>
  <c r="F95" i="22"/>
  <c r="AF89" i="22"/>
  <c r="D89" i="28" s="1"/>
  <c r="F89" i="23" s="1"/>
  <c r="X89" i="23" s="1"/>
  <c r="D90" i="27" s="1"/>
  <c r="C11" i="22"/>
  <c r="B42" i="22"/>
  <c r="AI89" i="22"/>
  <c r="G89" i="28" s="1"/>
  <c r="I89" i="23" s="1"/>
  <c r="AA89" i="23" s="1"/>
  <c r="G90" i="27" s="1"/>
  <c r="AF14" i="22"/>
  <c r="D14" i="28" s="1"/>
  <c r="F14" i="23" s="1"/>
  <c r="X14" i="23" s="1"/>
  <c r="D15" i="27" s="1"/>
  <c r="AG98" i="22"/>
  <c r="E98" i="28" s="1"/>
  <c r="G98" i="23" s="1"/>
  <c r="Y98" i="23" s="1"/>
  <c r="E99" i="27" s="1"/>
  <c r="AP33" i="22"/>
  <c r="E5" i="22"/>
  <c r="AP62" i="22"/>
  <c r="E51" i="22"/>
  <c r="AE28" i="22"/>
  <c r="C28" i="28" s="1"/>
  <c r="E28" i="23" s="1"/>
  <c r="W28" i="23" s="1"/>
  <c r="C29" i="27" s="1"/>
  <c r="G4" i="22"/>
  <c r="AE83" i="22"/>
  <c r="C83" i="28" s="1"/>
  <c r="E83" i="23" s="1"/>
  <c r="W83" i="23" s="1"/>
  <c r="C84" i="27" s="1"/>
  <c r="H84" i="22"/>
  <c r="W84" i="22" s="1"/>
  <c r="AH25" i="22"/>
  <c r="F25" i="28" s="1"/>
  <c r="H25" i="23" s="1"/>
  <c r="Z25" i="23" s="1"/>
  <c r="F26" i="27" s="1"/>
  <c r="AE107" i="22"/>
  <c r="C107" i="28" s="1"/>
  <c r="E107" i="23" s="1"/>
  <c r="W107" i="23" s="1"/>
  <c r="C108" i="27" s="1"/>
  <c r="AI68" i="22"/>
  <c r="G68" i="28" s="1"/>
  <c r="I68" i="23" s="1"/>
  <c r="AA68" i="23" s="1"/>
  <c r="G69" i="27" s="1"/>
  <c r="AE123" i="22"/>
  <c r="C123" i="28" s="1"/>
  <c r="E123" i="23" s="1"/>
  <c r="W123" i="23" s="1"/>
  <c r="C124" i="27" s="1"/>
  <c r="G60" i="22"/>
  <c r="AF42" i="22"/>
  <c r="D42" i="28" s="1"/>
  <c r="F42" i="23" s="1"/>
  <c r="X42" i="23" s="1"/>
  <c r="D43" i="27" s="1"/>
  <c r="N75" i="22"/>
  <c r="X75" i="22" s="1"/>
  <c r="AE48" i="22"/>
  <c r="C48" i="28" s="1"/>
  <c r="E48" i="23" s="1"/>
  <c r="W48" i="23" s="1"/>
  <c r="C49" i="27" s="1"/>
  <c r="F61" i="22"/>
  <c r="AF9" i="22"/>
  <c r="D9" i="28" s="1"/>
  <c r="F9" i="23" s="1"/>
  <c r="X9" i="23" s="1"/>
  <c r="D10" i="27" s="1"/>
  <c r="AG97" i="22"/>
  <c r="E97" i="28" s="1"/>
  <c r="G97" i="23" s="1"/>
  <c r="Y97" i="23" s="1"/>
  <c r="E98" i="27" s="1"/>
  <c r="N29" i="22"/>
  <c r="X29" i="22" s="1"/>
  <c r="G8" i="22"/>
  <c r="G125" i="22"/>
  <c r="AI83" i="22"/>
  <c r="G83" i="28" s="1"/>
  <c r="I83" i="23" s="1"/>
  <c r="AA83" i="23" s="1"/>
  <c r="G84" i="27" s="1"/>
  <c r="C67" i="22"/>
  <c r="H103" i="22"/>
  <c r="W103" i="22" s="1"/>
  <c r="E84" i="22"/>
  <c r="H106" i="22"/>
  <c r="W106" i="22" s="1"/>
  <c r="AD49" i="22"/>
  <c r="AF93" i="22"/>
  <c r="D93" i="28" s="1"/>
  <c r="F93" i="23" s="1"/>
  <c r="X93" i="23" s="1"/>
  <c r="D94" i="27" s="1"/>
  <c r="AD95" i="22"/>
  <c r="B70" i="22"/>
  <c r="E66" i="22"/>
  <c r="AI73" i="22"/>
  <c r="G73" i="28" s="1"/>
  <c r="I73" i="23" s="1"/>
  <c r="AA73" i="23" s="1"/>
  <c r="G74" i="27" s="1"/>
  <c r="AJ17" i="22"/>
  <c r="AI60" i="22"/>
  <c r="G60" i="28" s="1"/>
  <c r="I60" i="23" s="1"/>
  <c r="AA60" i="23" s="1"/>
  <c r="G61" i="27" s="1"/>
  <c r="AP8" i="22"/>
  <c r="F114" i="22"/>
  <c r="G10" i="22"/>
  <c r="C55" i="22"/>
  <c r="D127" i="22"/>
  <c r="E30" i="22"/>
  <c r="AF119" i="22"/>
  <c r="D119" i="28" s="1"/>
  <c r="F119" i="23" s="1"/>
  <c r="X119" i="23" s="1"/>
  <c r="D120" i="27" s="1"/>
  <c r="G104" i="22"/>
  <c r="AH11" i="22"/>
  <c r="F11" i="28" s="1"/>
  <c r="H11" i="23" s="1"/>
  <c r="Z11" i="23" s="1"/>
  <c r="F12" i="27" s="1"/>
  <c r="AP68" i="22"/>
  <c r="B99" i="22"/>
  <c r="AI52" i="22"/>
  <c r="G52" i="28" s="1"/>
  <c r="I52" i="23" s="1"/>
  <c r="AA52" i="23" s="1"/>
  <c r="G53" i="27" s="1"/>
  <c r="F71" i="22"/>
  <c r="E26" i="22"/>
  <c r="AE117" i="22"/>
  <c r="C117" i="28" s="1"/>
  <c r="E117" i="23" s="1"/>
  <c r="W117" i="23" s="1"/>
  <c r="C118" i="27" s="1"/>
  <c r="C24" i="22"/>
  <c r="AP73" i="22"/>
  <c r="AI20" i="22"/>
  <c r="G20" i="28" s="1"/>
  <c r="I20" i="23" s="1"/>
  <c r="AA20" i="23" s="1"/>
  <c r="G21" i="27" s="1"/>
  <c r="H96" i="22"/>
  <c r="W96" i="22" s="1"/>
  <c r="D121" i="22"/>
  <c r="AJ35" i="22"/>
  <c r="AD91" i="22"/>
  <c r="N102" i="22"/>
  <c r="X102" i="22" s="1"/>
  <c r="AI21" i="22"/>
  <c r="G21" i="28" s="1"/>
  <c r="I21" i="23" s="1"/>
  <c r="AA21" i="23" s="1"/>
  <c r="G22" i="27" s="1"/>
  <c r="B4" i="22"/>
  <c r="B101" i="22"/>
  <c r="AI29" i="22"/>
  <c r="G29" i="28" s="1"/>
  <c r="I29" i="23" s="1"/>
  <c r="AA29" i="23" s="1"/>
  <c r="G30" i="27" s="1"/>
  <c r="AF28" i="22"/>
  <c r="D28" i="28" s="1"/>
  <c r="F28" i="23" s="1"/>
  <c r="X28" i="23" s="1"/>
  <c r="D29" i="27" s="1"/>
  <c r="N65" i="22"/>
  <c r="X65" i="22" s="1"/>
  <c r="AE34" i="22"/>
  <c r="C34" i="28" s="1"/>
  <c r="E34" i="23" s="1"/>
  <c r="W34" i="23" s="1"/>
  <c r="C35" i="27" s="1"/>
  <c r="AH19" i="22"/>
  <c r="F19" i="28" s="1"/>
  <c r="H19" i="23" s="1"/>
  <c r="Z19" i="23" s="1"/>
  <c r="F20" i="27" s="1"/>
  <c r="E101" i="22"/>
  <c r="D112" i="22"/>
  <c r="F44" i="22"/>
  <c r="AH15" i="22"/>
  <c r="F15" i="28" s="1"/>
  <c r="H15" i="23" s="1"/>
  <c r="Z15" i="23" s="1"/>
  <c r="F16" i="27" s="1"/>
  <c r="AH46" i="22"/>
  <c r="F46" i="28" s="1"/>
  <c r="H46" i="23" s="1"/>
  <c r="Z46" i="23" s="1"/>
  <c r="F47" i="27" s="1"/>
  <c r="F29" i="22"/>
  <c r="N13" i="22"/>
  <c r="X13" i="22" s="1"/>
  <c r="N22" i="22"/>
  <c r="X22" i="22" s="1"/>
  <c r="H22" i="22"/>
  <c r="W22" i="22" s="1"/>
  <c r="AD102" i="22"/>
  <c r="G112" i="22"/>
  <c r="AH13" i="22"/>
  <c r="F13" i="28" s="1"/>
  <c r="H13" i="23" s="1"/>
  <c r="Z13" i="23" s="1"/>
  <c r="F14" i="27" s="1"/>
  <c r="N117" i="22"/>
  <c r="X117" i="22" s="1"/>
  <c r="D109" i="22"/>
  <c r="E9" i="22"/>
  <c r="AF4" i="22"/>
  <c r="D4" i="28" s="1"/>
  <c r="F4" i="23" s="1"/>
  <c r="X4" i="23" s="1"/>
  <c r="C59" i="22"/>
  <c r="C90" i="22"/>
  <c r="AF122" i="22"/>
  <c r="D122" i="28" s="1"/>
  <c r="F122" i="23" s="1"/>
  <c r="X122" i="23" s="1"/>
  <c r="D123" i="27" s="1"/>
  <c r="AJ80" i="22"/>
  <c r="AD112" i="22"/>
  <c r="AJ67" i="22"/>
  <c r="C88" i="22"/>
  <c r="AE70" i="22"/>
  <c r="C70" i="28" s="1"/>
  <c r="E70" i="23" s="1"/>
  <c r="W70" i="23" s="1"/>
  <c r="C71" i="27" s="1"/>
  <c r="E38" i="22"/>
  <c r="AD48" i="22"/>
  <c r="G126" i="22"/>
  <c r="D103" i="22"/>
  <c r="C97" i="22"/>
  <c r="AG9" i="22"/>
  <c r="E9" i="28" s="1"/>
  <c r="G9" i="23" s="1"/>
  <c r="Y9" i="23" s="1"/>
  <c r="E10" i="27" s="1"/>
  <c r="N130" i="22"/>
  <c r="X130" i="22" s="1"/>
  <c r="N67" i="22"/>
  <c r="X67" i="22" s="1"/>
  <c r="AG52" i="22"/>
  <c r="E52" i="28" s="1"/>
  <c r="G52" i="23" s="1"/>
  <c r="Y52" i="23" s="1"/>
  <c r="E53" i="27" s="1"/>
  <c r="AE87" i="22"/>
  <c r="C87" i="28" s="1"/>
  <c r="E87" i="23" s="1"/>
  <c r="W87" i="23" s="1"/>
  <c r="C88" i="27" s="1"/>
  <c r="B13" i="22"/>
  <c r="AE17" i="22"/>
  <c r="C17" i="28" s="1"/>
  <c r="E17" i="23" s="1"/>
  <c r="W17" i="23" s="1"/>
  <c r="C18" i="27" s="1"/>
  <c r="AF21" i="22"/>
  <c r="D21" i="28" s="1"/>
  <c r="F21" i="23" s="1"/>
  <c r="X21" i="23" s="1"/>
  <c r="D22" i="27" s="1"/>
  <c r="E41" i="22"/>
  <c r="AH73" i="22"/>
  <c r="F73" i="28" s="1"/>
  <c r="H73" i="23" s="1"/>
  <c r="Z73" i="23" s="1"/>
  <c r="F74" i="27" s="1"/>
  <c r="B38" i="22"/>
  <c r="AP37" i="22"/>
  <c r="N15" i="22"/>
  <c r="X15" i="22" s="1"/>
  <c r="AI14" i="22"/>
  <c r="G14" i="28" s="1"/>
  <c r="I14" i="23" s="1"/>
  <c r="AA14" i="23" s="1"/>
  <c r="G15" i="27" s="1"/>
  <c r="B23" i="22"/>
  <c r="AH49" i="22"/>
  <c r="F49" i="28" s="1"/>
  <c r="H49" i="23" s="1"/>
  <c r="Z49" i="23" s="1"/>
  <c r="F50" i="27" s="1"/>
  <c r="H21" i="22"/>
  <c r="W21" i="22" s="1"/>
  <c r="E32" i="22"/>
  <c r="AP44" i="22"/>
  <c r="AJ114" i="22"/>
  <c r="AJ50" i="22"/>
  <c r="E93" i="22"/>
  <c r="AG36" i="22"/>
  <c r="E36" i="28" s="1"/>
  <c r="G36" i="23" s="1"/>
  <c r="Y36" i="23" s="1"/>
  <c r="E37" i="27" s="1"/>
  <c r="B78" i="22"/>
  <c r="AI100" i="22"/>
  <c r="G100" i="28" s="1"/>
  <c r="I100" i="23" s="1"/>
  <c r="AA100" i="23" s="1"/>
  <c r="G101" i="27" s="1"/>
  <c r="B35" i="22"/>
  <c r="B14" i="22"/>
  <c r="F4" i="22"/>
  <c r="N85" i="22"/>
  <c r="X85" i="22" s="1"/>
  <c r="H28" i="22"/>
  <c r="W28" i="22" s="1"/>
  <c r="AP63" i="22"/>
  <c r="AI62" i="22"/>
  <c r="G62" i="28" s="1"/>
  <c r="I62" i="23" s="1"/>
  <c r="AA62" i="23" s="1"/>
  <c r="G63" i="27" s="1"/>
  <c r="AD78" i="22"/>
  <c r="N89" i="22"/>
  <c r="X89" i="22" s="1"/>
  <c r="AI36" i="22"/>
  <c r="G36" i="28" s="1"/>
  <c r="I36" i="23" s="1"/>
  <c r="AA36" i="23" s="1"/>
  <c r="G37" i="27" s="1"/>
  <c r="AP112" i="22"/>
  <c r="AI15" i="22"/>
  <c r="G15" i="28" s="1"/>
  <c r="I15" i="23" s="1"/>
  <c r="AA15" i="23" s="1"/>
  <c r="G16" i="27" s="1"/>
  <c r="AF121" i="22"/>
  <c r="D121" i="28" s="1"/>
  <c r="F121" i="23" s="1"/>
  <c r="X121" i="23" s="1"/>
  <c r="D122" i="27" s="1"/>
  <c r="G21" i="22"/>
  <c r="B108" i="22"/>
  <c r="AE84" i="22"/>
  <c r="C84" i="28" s="1"/>
  <c r="E84" i="23" s="1"/>
  <c r="W84" i="23" s="1"/>
  <c r="C85" i="27" s="1"/>
  <c r="B27" i="22"/>
  <c r="G53" i="22"/>
  <c r="F112" i="22"/>
  <c r="AJ69" i="22"/>
  <c r="E100" i="22"/>
  <c r="AJ28" i="22"/>
  <c r="AH122" i="22"/>
  <c r="F122" i="28" s="1"/>
  <c r="H122" i="23" s="1"/>
  <c r="Z122" i="23" s="1"/>
  <c r="F123" i="27" s="1"/>
  <c r="F45" i="22"/>
  <c r="H34" i="22"/>
  <c r="W34" i="22" s="1"/>
  <c r="AF51" i="22"/>
  <c r="D51" i="28" s="1"/>
  <c r="F51" i="23" s="1"/>
  <c r="X51" i="23" s="1"/>
  <c r="D52" i="27" s="1"/>
  <c r="E118" i="22"/>
  <c r="B83" i="22"/>
  <c r="AE23" i="22"/>
  <c r="C23" i="28" s="1"/>
  <c r="E23" i="23" s="1"/>
  <c r="W23" i="23" s="1"/>
  <c r="C24" i="27" s="1"/>
  <c r="D51" i="22"/>
  <c r="N12" i="22"/>
  <c r="X12" i="22" s="1"/>
  <c r="AH62" i="22"/>
  <c r="F62" i="28" s="1"/>
  <c r="H62" i="23" s="1"/>
  <c r="Z62" i="23" s="1"/>
  <c r="F63" i="27" s="1"/>
  <c r="H111" i="22"/>
  <c r="W111" i="22" s="1"/>
  <c r="E121" i="22"/>
  <c r="AJ34" i="22"/>
  <c r="AD18" i="22"/>
  <c r="AG111" i="22"/>
  <c r="E111" i="28" s="1"/>
  <c r="G111" i="23" s="1"/>
  <c r="Y111" i="23" s="1"/>
  <c r="E112" i="27" s="1"/>
  <c r="H83" i="22"/>
  <c r="W83" i="22" s="1"/>
  <c r="AP47" i="22"/>
  <c r="H116" i="22"/>
  <c r="W116" i="22" s="1"/>
  <c r="E126" i="22"/>
  <c r="AI118" i="22"/>
  <c r="G118" i="28" s="1"/>
  <c r="I118" i="23" s="1"/>
  <c r="AA118" i="23" s="1"/>
  <c r="G119" i="27" s="1"/>
  <c r="B110" i="22"/>
  <c r="V110" i="22" s="1"/>
  <c r="Y110" i="22" s="1"/>
  <c r="Z110" i="22" s="1"/>
  <c r="H9" i="22"/>
  <c r="W9" i="22" s="1"/>
  <c r="AJ32" i="22"/>
  <c r="AI27" i="22"/>
  <c r="G27" i="28" s="1"/>
  <c r="I27" i="23" s="1"/>
  <c r="AA27" i="23" s="1"/>
  <c r="G28" i="27" s="1"/>
  <c r="AD104" i="22"/>
  <c r="AX40" i="22"/>
  <c r="B40" i="28"/>
  <c r="D40" i="23" s="1"/>
  <c r="AZ123" i="22"/>
  <c r="N123" i="28"/>
  <c r="P123" i="23" s="1"/>
  <c r="X112" i="23"/>
  <c r="D113" i="27" s="1"/>
  <c r="B57" i="28"/>
  <c r="D57" i="23" s="1"/>
  <c r="AY77" i="22"/>
  <c r="H77" i="28"/>
  <c r="J77" i="23" s="1"/>
  <c r="AY116" i="22"/>
  <c r="H116" i="28"/>
  <c r="J116" i="23" s="1"/>
  <c r="B84" i="28"/>
  <c r="D84" i="23" s="1"/>
  <c r="AZ56" i="22"/>
  <c r="N56" i="28"/>
  <c r="P56" i="23" s="1"/>
  <c r="AA55" i="23"/>
  <c r="G56" i="27" s="1"/>
  <c r="X31" i="23"/>
  <c r="D32" i="27" s="1"/>
  <c r="B65" i="28"/>
  <c r="D65" i="23" s="1"/>
  <c r="AZ49" i="22"/>
  <c r="N49" i="28"/>
  <c r="P49" i="23" s="1"/>
  <c r="AZ14" i="22"/>
  <c r="N14" i="28"/>
  <c r="P14" i="23" s="1"/>
  <c r="B61" i="28"/>
  <c r="D61" i="23" s="1"/>
  <c r="AY125" i="22"/>
  <c r="H125" i="28"/>
  <c r="J125" i="23" s="1"/>
  <c r="AY10" i="22"/>
  <c r="H10" i="28"/>
  <c r="J10" i="23" s="1"/>
  <c r="B56" i="28"/>
  <c r="D56" i="23" s="1"/>
  <c r="W105" i="22"/>
  <c r="B19" i="28"/>
  <c r="D19" i="23" s="1"/>
  <c r="X126" i="22"/>
  <c r="B58" i="28"/>
  <c r="D58" i="23" s="1"/>
  <c r="X20" i="22"/>
  <c r="X119" i="22"/>
  <c r="AZ122" i="22"/>
  <c r="N122" i="28"/>
  <c r="P122" i="23" s="1"/>
  <c r="AZ128" i="22"/>
  <c r="N128" i="28"/>
  <c r="P128" i="23" s="1"/>
  <c r="AY128" i="22"/>
  <c r="H128" i="28"/>
  <c r="J128" i="23" s="1"/>
  <c r="W54" i="22"/>
  <c r="B37" i="28"/>
  <c r="D37" i="23" s="1"/>
  <c r="AZ88" i="22"/>
  <c r="N88" i="28"/>
  <c r="P88" i="23" s="1"/>
  <c r="Z61" i="23"/>
  <c r="F62" i="27" s="1"/>
  <c r="AZ126" i="22"/>
  <c r="N126" i="28"/>
  <c r="P126" i="23" s="1"/>
  <c r="X35" i="23"/>
  <c r="D36" i="27" s="1"/>
  <c r="X37" i="23"/>
  <c r="D38" i="27" s="1"/>
  <c r="Y49" i="23"/>
  <c r="E50" i="27" s="1"/>
  <c r="W30" i="23"/>
  <c r="C31" i="27" s="1"/>
  <c r="AZ20" i="22"/>
  <c r="N20" i="28"/>
  <c r="P20" i="23" s="1"/>
  <c r="AY58" i="22"/>
  <c r="H58" i="28"/>
  <c r="J58" i="23" s="1"/>
  <c r="B113" i="28"/>
  <c r="D113" i="23" s="1"/>
  <c r="Y39" i="23"/>
  <c r="E40" i="27" s="1"/>
  <c r="B69" i="28"/>
  <c r="D69" i="23" s="1"/>
  <c r="W80" i="23"/>
  <c r="C81" i="27" s="1"/>
  <c r="B62" i="28"/>
  <c r="D62" i="23" s="1"/>
  <c r="W24" i="22"/>
  <c r="AA104" i="23"/>
  <c r="G105" i="27" s="1"/>
  <c r="Y26" i="23"/>
  <c r="E27" i="27" s="1"/>
  <c r="B101" i="28"/>
  <c r="D101" i="23" s="1"/>
  <c r="B8" i="28"/>
  <c r="D8" i="23" s="1"/>
  <c r="AZ17" i="22"/>
  <c r="N17" i="28"/>
  <c r="P17" i="23" s="1"/>
  <c r="W11" i="22"/>
  <c r="AA67" i="23"/>
  <c r="G68" i="27" s="1"/>
  <c r="Z14" i="23"/>
  <c r="F15" i="27" s="1"/>
  <c r="Y35" i="23"/>
  <c r="E36" i="27" s="1"/>
  <c r="X62" i="23"/>
  <c r="D63" i="27" s="1"/>
  <c r="Y4" i="23"/>
  <c r="X96" i="22"/>
  <c r="W53" i="23"/>
  <c r="C54" i="27" s="1"/>
  <c r="Y45" i="23"/>
  <c r="E46" i="27" s="1"/>
  <c r="X19" i="23"/>
  <c r="D20" i="27" s="1"/>
  <c r="AA103" i="23"/>
  <c r="G104" i="27" s="1"/>
  <c r="AZ72" i="22"/>
  <c r="N72" i="28"/>
  <c r="P72" i="23" s="1"/>
  <c r="AY59" i="22"/>
  <c r="H59" i="28"/>
  <c r="J59" i="23" s="1"/>
  <c r="W94" i="22"/>
  <c r="B45" i="28"/>
  <c r="D45" i="23" s="1"/>
  <c r="X85" i="23"/>
  <c r="D86" i="27" s="1"/>
  <c r="W36" i="23"/>
  <c r="C37" i="27" s="1"/>
  <c r="X60" i="22"/>
  <c r="AY124" i="22"/>
  <c r="H124" i="28"/>
  <c r="J124" i="23" s="1"/>
  <c r="B115" i="28"/>
  <c r="D115" i="23" s="1"/>
  <c r="V115" i="23" s="1"/>
  <c r="AY18" i="22"/>
  <c r="H18" i="28"/>
  <c r="J18" i="23" s="1"/>
  <c r="AY60" i="22"/>
  <c r="H60" i="28"/>
  <c r="J60" i="23" s="1"/>
  <c r="X95" i="22"/>
  <c r="AY66" i="22"/>
  <c r="H66" i="28"/>
  <c r="J66" i="23" s="1"/>
  <c r="X82" i="22"/>
  <c r="W131" i="22"/>
  <c r="AZ108" i="22"/>
  <c r="N108" i="28"/>
  <c r="P108" i="23" s="1"/>
  <c r="W66" i="22"/>
  <c r="Z69" i="23"/>
  <c r="F70" i="27" s="1"/>
  <c r="AX38" i="22"/>
  <c r="B38" i="28"/>
  <c r="D38" i="23" s="1"/>
  <c r="AY108" i="22"/>
  <c r="H108" i="28"/>
  <c r="J108" i="23" s="1"/>
  <c r="X81" i="23"/>
  <c r="D82" i="27" s="1"/>
  <c r="X79" i="22"/>
  <c r="Y105" i="23"/>
  <c r="E106" i="27" s="1"/>
  <c r="W114" i="22"/>
  <c r="Y76" i="23"/>
  <c r="E77" i="27" s="1"/>
  <c r="B106" i="28"/>
  <c r="D106" i="23" s="1"/>
  <c r="B52" i="28"/>
  <c r="D52" i="23" s="1"/>
  <c r="X115" i="22"/>
  <c r="AY54" i="22"/>
  <c r="H54" i="28"/>
  <c r="J54" i="23" s="1"/>
  <c r="AX105" i="22"/>
  <c r="B105" i="28"/>
  <c r="D105" i="23" s="1"/>
  <c r="B27" i="28"/>
  <c r="D27" i="23" s="1"/>
  <c r="AY21" i="22"/>
  <c r="H21" i="28"/>
  <c r="J21" i="23" s="1"/>
  <c r="AZ127" i="22"/>
  <c r="N127" i="28"/>
  <c r="P127" i="23" s="1"/>
  <c r="X18" i="22"/>
  <c r="V106" i="22"/>
  <c r="AY99" i="22"/>
  <c r="H99" i="28"/>
  <c r="J99" i="23" s="1"/>
  <c r="X38" i="22"/>
  <c r="B73" i="28"/>
  <c r="D73" i="23" s="1"/>
  <c r="Y22" i="23"/>
  <c r="E23" i="27" s="1"/>
  <c r="W127" i="22"/>
  <c r="AY98" i="22"/>
  <c r="H98" i="28"/>
  <c r="J98" i="23" s="1"/>
  <c r="B59" i="28"/>
  <c r="D59" i="23" s="1"/>
  <c r="X69" i="22"/>
  <c r="W69" i="22"/>
  <c r="AY76" i="22"/>
  <c r="H76" i="28"/>
  <c r="J76" i="23" s="1"/>
  <c r="AY22" i="22"/>
  <c r="H22" i="28"/>
  <c r="J22" i="23" s="1"/>
  <c r="W86" i="23"/>
  <c r="C87" i="27" s="1"/>
  <c r="AZ87" i="22"/>
  <c r="N87" i="28"/>
  <c r="P87" i="23" s="1"/>
  <c r="Y124" i="23"/>
  <c r="E125" i="27" s="1"/>
  <c r="B53" i="28"/>
  <c r="D53" i="23" s="1"/>
  <c r="AA84" i="23"/>
  <c r="G85" i="27" s="1"/>
  <c r="AY96" i="22"/>
  <c r="H96" i="28"/>
  <c r="J96" i="23" s="1"/>
  <c r="AZ86" i="22"/>
  <c r="N86" i="28"/>
  <c r="P86" i="23" s="1"/>
  <c r="Y107" i="23"/>
  <c r="E108" i="27" s="1"/>
  <c r="Y102" i="23"/>
  <c r="E103" i="27" s="1"/>
  <c r="AY40" i="22"/>
  <c r="H40" i="28"/>
  <c r="J40" i="23" s="1"/>
  <c r="F23" i="22"/>
  <c r="AH5" i="22"/>
  <c r="F5" i="28" s="1"/>
  <c r="H5" i="23" s="1"/>
  <c r="Z5" i="23" s="1"/>
  <c r="F6" i="27" s="1"/>
  <c r="AI113" i="22"/>
  <c r="G113" i="28" s="1"/>
  <c r="I113" i="23" s="1"/>
  <c r="AA113" i="23" s="1"/>
  <c r="G114" i="27" s="1"/>
  <c r="AH20" i="22"/>
  <c r="F20" i="28" s="1"/>
  <c r="H20" i="23" s="1"/>
  <c r="Z20" i="23" s="1"/>
  <c r="F21" i="27" s="1"/>
  <c r="F83" i="22"/>
  <c r="H56" i="22"/>
  <c r="W56" i="22" s="1"/>
  <c r="AD68" i="22"/>
  <c r="AG8" i="22"/>
  <c r="E8" i="28" s="1"/>
  <c r="G8" i="23" s="1"/>
  <c r="Y8" i="23" s="1"/>
  <c r="E9" i="27" s="1"/>
  <c r="AF71" i="22"/>
  <c r="D71" i="28" s="1"/>
  <c r="F71" i="23" s="1"/>
  <c r="X71" i="23" s="1"/>
  <c r="D72" i="27" s="1"/>
  <c r="AD89" i="22"/>
  <c r="AE41" i="22"/>
  <c r="C41" i="28" s="1"/>
  <c r="E41" i="23" s="1"/>
  <c r="W41" i="23" s="1"/>
  <c r="C42" i="27" s="1"/>
  <c r="E113" i="22"/>
  <c r="N77" i="22"/>
  <c r="X77" i="22" s="1"/>
  <c r="AP116" i="22"/>
  <c r="AG15" i="22"/>
  <c r="E15" i="28" s="1"/>
  <c r="G15" i="23" s="1"/>
  <c r="Y15" i="23" s="1"/>
  <c r="E16" i="27" s="1"/>
  <c r="AD81" i="22"/>
  <c r="AI79" i="22"/>
  <c r="G79" i="28" s="1"/>
  <c r="I79" i="23" s="1"/>
  <c r="AA79" i="23" s="1"/>
  <c r="G80" i="27" s="1"/>
  <c r="AH120" i="22"/>
  <c r="F120" i="28" s="1"/>
  <c r="H120" i="23" s="1"/>
  <c r="Z120" i="23" s="1"/>
  <c r="F121" i="27" s="1"/>
  <c r="AJ57" i="22"/>
  <c r="C122" i="22"/>
  <c r="AP80" i="22"/>
  <c r="AI127" i="22"/>
  <c r="G127" i="28" s="1"/>
  <c r="I127" i="23" s="1"/>
  <c r="AA127" i="23" s="1"/>
  <c r="G128" i="27" s="1"/>
  <c r="E71" i="22"/>
  <c r="AI71" i="22"/>
  <c r="G71" i="28" s="1"/>
  <c r="I71" i="23" s="1"/>
  <c r="AA71" i="23" s="1"/>
  <c r="G72" i="27" s="1"/>
  <c r="D45" i="22"/>
  <c r="F5" i="22"/>
  <c r="V5" i="22" s="1"/>
  <c r="AI49" i="22"/>
  <c r="G49" i="28" s="1"/>
  <c r="I49" i="23" s="1"/>
  <c r="AA49" i="23" s="1"/>
  <c r="G50" i="27" s="1"/>
  <c r="G12" i="22"/>
  <c r="G97" i="22"/>
  <c r="V97" i="22" s="1"/>
  <c r="E21" i="22"/>
  <c r="AD47" i="22"/>
  <c r="B26" i="22"/>
  <c r="E115" i="22"/>
  <c r="AD60" i="22"/>
  <c r="F76" i="22"/>
  <c r="B25" i="22"/>
  <c r="C124" i="22"/>
  <c r="AH113" i="22"/>
  <c r="F113" i="28" s="1"/>
  <c r="H113" i="23" s="1"/>
  <c r="Z113" i="23" s="1"/>
  <c r="F114" i="27" s="1"/>
  <c r="H74" i="22"/>
  <c r="W74" i="22" s="1"/>
  <c r="AF115" i="22"/>
  <c r="D115" i="28" s="1"/>
  <c r="F115" i="23" s="1"/>
  <c r="X115" i="23" s="1"/>
  <c r="D116" i="27" s="1"/>
  <c r="AH35" i="22"/>
  <c r="F35" i="28" s="1"/>
  <c r="H35" i="23" s="1"/>
  <c r="Z35" i="23" s="1"/>
  <c r="F36" i="27" s="1"/>
  <c r="AH106" i="22"/>
  <c r="F106" i="28" s="1"/>
  <c r="H106" i="23" s="1"/>
  <c r="Z106" i="23" s="1"/>
  <c r="F107" i="27" s="1"/>
  <c r="D44" i="22"/>
  <c r="AI57" i="22"/>
  <c r="G57" i="28" s="1"/>
  <c r="I57" i="23" s="1"/>
  <c r="AA57" i="23" s="1"/>
  <c r="G58" i="27" s="1"/>
  <c r="AG50" i="22"/>
  <c r="E50" i="28" s="1"/>
  <c r="G50" i="23" s="1"/>
  <c r="Y50" i="23" s="1"/>
  <c r="E51" i="27" s="1"/>
  <c r="AF17" i="22"/>
  <c r="D17" i="28" s="1"/>
  <c r="F17" i="23" s="1"/>
  <c r="X17" i="23" s="1"/>
  <c r="D18" i="27" s="1"/>
  <c r="G26" i="22"/>
  <c r="AH37" i="22"/>
  <c r="F37" i="28" s="1"/>
  <c r="H37" i="23" s="1"/>
  <c r="Z37" i="23" s="1"/>
  <c r="F38" i="27" s="1"/>
  <c r="F115" i="22"/>
  <c r="H104" i="22"/>
  <c r="W104" i="22" s="1"/>
  <c r="B47" i="22"/>
  <c r="AD124" i="22"/>
  <c r="AE44" i="22"/>
  <c r="C44" i="28" s="1"/>
  <c r="E44" i="23" s="1"/>
  <c r="W44" i="23" s="1"/>
  <c r="C45" i="27" s="1"/>
  <c r="C94" i="22"/>
  <c r="D98" i="22"/>
  <c r="AP100" i="22"/>
  <c r="AI131" i="22"/>
  <c r="G131" i="28" s="1"/>
  <c r="I131" i="23" s="1"/>
  <c r="AA131" i="23" s="1"/>
  <c r="G132" i="27" s="1"/>
  <c r="AP71" i="22"/>
  <c r="N10" i="22"/>
  <c r="X10" i="22" s="1"/>
  <c r="F40" i="22"/>
  <c r="D16" i="22"/>
  <c r="E16" i="22"/>
  <c r="F124" i="22"/>
  <c r="AH95" i="22"/>
  <c r="F95" i="28" s="1"/>
  <c r="H95" i="23" s="1"/>
  <c r="Z95" i="23" s="1"/>
  <c r="F96" i="27" s="1"/>
  <c r="AJ64" i="22"/>
  <c r="B112" i="22"/>
  <c r="D17" i="22"/>
  <c r="V17" i="22" s="1"/>
  <c r="AF84" i="22"/>
  <c r="D84" i="28" s="1"/>
  <c r="F84" i="23" s="1"/>
  <c r="X84" i="23" s="1"/>
  <c r="D85" i="27" s="1"/>
  <c r="AJ97" i="22"/>
  <c r="C114" i="22"/>
  <c r="V114" i="22" s="1"/>
  <c r="D102" i="22"/>
  <c r="AP27" i="22"/>
  <c r="H27" i="22"/>
  <c r="W27" i="22" s="1"/>
  <c r="AE39" i="22"/>
  <c r="C39" i="28" s="1"/>
  <c r="E39" i="23" s="1"/>
  <c r="W39" i="23" s="1"/>
  <c r="C40" i="27" s="1"/>
  <c r="C89" i="22"/>
  <c r="G70" i="22"/>
  <c r="F8" i="22"/>
  <c r="AI4" i="22"/>
  <c r="G4" i="28" s="1"/>
  <c r="I4" i="23" s="1"/>
  <c r="AA4" i="23" s="1"/>
  <c r="AI33" i="22"/>
  <c r="G33" i="28" s="1"/>
  <c r="I33" i="23" s="1"/>
  <c r="AA33" i="23" s="1"/>
  <c r="G34" i="27" s="1"/>
  <c r="C69" i="22"/>
  <c r="AJ105" i="22"/>
  <c r="AG127" i="22"/>
  <c r="E127" i="28" s="1"/>
  <c r="G127" i="23" s="1"/>
  <c r="Y127" i="23" s="1"/>
  <c r="E128" i="27" s="1"/>
  <c r="AH131" i="22"/>
  <c r="F131" i="28" s="1"/>
  <c r="H131" i="23" s="1"/>
  <c r="Z131" i="23" s="1"/>
  <c r="F132" i="27" s="1"/>
  <c r="D117" i="22"/>
  <c r="AH92" i="22"/>
  <c r="F92" i="28" s="1"/>
  <c r="H92" i="23" s="1"/>
  <c r="Z92" i="23" s="1"/>
  <c r="F93" i="27" s="1"/>
  <c r="E75" i="22"/>
  <c r="AH127" i="22"/>
  <c r="F127" i="28" s="1"/>
  <c r="H127" i="23" s="1"/>
  <c r="Z127" i="23" s="1"/>
  <c r="F128" i="27" s="1"/>
  <c r="AI7" i="22"/>
  <c r="G7" i="28" s="1"/>
  <c r="I7" i="23" s="1"/>
  <c r="AA7" i="23" s="1"/>
  <c r="G8" i="27" s="1"/>
  <c r="AH22" i="22"/>
  <c r="F22" i="28" s="1"/>
  <c r="H22" i="23" s="1"/>
  <c r="Z22" i="23" s="1"/>
  <c r="F23" i="27" s="1"/>
  <c r="AH56" i="22"/>
  <c r="F56" i="28" s="1"/>
  <c r="H56" i="23" s="1"/>
  <c r="Z56" i="23" s="1"/>
  <c r="F57" i="27" s="1"/>
  <c r="AP97" i="22"/>
  <c r="E55" i="22"/>
  <c r="B36" i="22"/>
  <c r="AP91" i="22"/>
  <c r="E14" i="22"/>
  <c r="B54" i="22"/>
  <c r="AP45" i="22"/>
  <c r="C25" i="22"/>
  <c r="D125" i="22"/>
  <c r="H119" i="22"/>
  <c r="W119" i="22" s="1"/>
  <c r="AH57" i="22"/>
  <c r="F57" i="28" s="1"/>
  <c r="H57" i="23" s="1"/>
  <c r="Z57" i="23" s="1"/>
  <c r="F58" i="27" s="1"/>
  <c r="AF59" i="22"/>
  <c r="D59" i="28" s="1"/>
  <c r="F59" i="23" s="1"/>
  <c r="X59" i="23" s="1"/>
  <c r="D60" i="27" s="1"/>
  <c r="AI116" i="22"/>
  <c r="G116" i="28" s="1"/>
  <c r="I116" i="23" s="1"/>
  <c r="AA116" i="23" s="1"/>
  <c r="G117" i="27" s="1"/>
  <c r="E90" i="22"/>
  <c r="H17" i="22"/>
  <c r="W17" i="22" s="1"/>
  <c r="AJ11" i="22"/>
  <c r="AF7" i="22"/>
  <c r="D7" i="28" s="1"/>
  <c r="F7" i="23" s="1"/>
  <c r="X7" i="23" s="1"/>
  <c r="D8" i="27" s="1"/>
  <c r="F43" i="22"/>
  <c r="AF41" i="22"/>
  <c r="D41" i="28" s="1"/>
  <c r="F41" i="23" s="1"/>
  <c r="X41" i="23" s="1"/>
  <c r="D42" i="27" s="1"/>
  <c r="B71" i="22"/>
  <c r="AP93" i="22"/>
  <c r="E35" i="22"/>
  <c r="N39" i="22"/>
  <c r="X39" i="22" s="1"/>
  <c r="C108" i="22"/>
  <c r="N42" i="22"/>
  <c r="X42" i="22" s="1"/>
  <c r="C51" i="22"/>
  <c r="G52" i="22"/>
  <c r="AH71" i="22"/>
  <c r="F71" i="28" s="1"/>
  <c r="H71" i="23" s="1"/>
  <c r="Z71" i="23" s="1"/>
  <c r="F72" i="27" s="1"/>
  <c r="G47" i="22"/>
  <c r="G77" i="22"/>
  <c r="E80" i="22"/>
  <c r="AP4" i="22"/>
  <c r="AG119" i="22"/>
  <c r="E119" i="28" s="1"/>
  <c r="G119" i="23" s="1"/>
  <c r="Y119" i="23" s="1"/>
  <c r="E120" i="27" s="1"/>
  <c r="AF18" i="22"/>
  <c r="D18" i="28" s="1"/>
  <c r="F18" i="23" s="1"/>
  <c r="X18" i="23" s="1"/>
  <c r="D19" i="27" s="1"/>
  <c r="G42" i="22"/>
  <c r="AJ81" i="22"/>
  <c r="H72" i="22"/>
  <c r="W72" i="22" s="1"/>
  <c r="D24" i="22"/>
  <c r="AJ46" i="22"/>
  <c r="C76" i="22"/>
  <c r="F12" i="22"/>
  <c r="AJ29" i="22"/>
  <c r="AI35" i="22"/>
  <c r="G35" i="28" s="1"/>
  <c r="I35" i="23" s="1"/>
  <c r="AA35" i="23" s="1"/>
  <c r="G36" i="27" s="1"/>
  <c r="AP106" i="22"/>
  <c r="AE51" i="22"/>
  <c r="C51" i="28" s="1"/>
  <c r="E51" i="23" s="1"/>
  <c r="W51" i="23" s="1"/>
  <c r="C52" i="27" s="1"/>
  <c r="AH68" i="22"/>
  <c r="F68" i="28" s="1"/>
  <c r="H68" i="23" s="1"/>
  <c r="Z68" i="23" s="1"/>
  <c r="F69" i="27" s="1"/>
  <c r="AI47" i="22"/>
  <c r="G47" i="28" s="1"/>
  <c r="I47" i="23" s="1"/>
  <c r="AA47" i="23" s="1"/>
  <c r="G48" i="27" s="1"/>
  <c r="F10" i="22"/>
  <c r="AI77" i="22"/>
  <c r="G77" i="28" s="1"/>
  <c r="I77" i="23" s="1"/>
  <c r="AA77" i="23" s="1"/>
  <c r="G78" i="27" s="1"/>
  <c r="C104" i="22"/>
  <c r="AP35" i="22"/>
  <c r="B123" i="22"/>
  <c r="E104" i="22"/>
  <c r="AI59" i="22"/>
  <c r="G59" i="28" s="1"/>
  <c r="I59" i="23" s="1"/>
  <c r="AA59" i="23" s="1"/>
  <c r="G60" i="27" s="1"/>
  <c r="AH30" i="22"/>
  <c r="F30" i="28" s="1"/>
  <c r="H30" i="23" s="1"/>
  <c r="Z30" i="23" s="1"/>
  <c r="F31" i="27" s="1"/>
  <c r="AD70" i="22"/>
  <c r="AG18" i="22"/>
  <c r="E18" i="28" s="1"/>
  <c r="G18" i="23" s="1"/>
  <c r="Y18" i="23" s="1"/>
  <c r="E19" i="27" s="1"/>
  <c r="AE125" i="22"/>
  <c r="C125" i="28" s="1"/>
  <c r="E125" i="23" s="1"/>
  <c r="W125" i="23" s="1"/>
  <c r="C126" i="27" s="1"/>
  <c r="AI42" i="22"/>
  <c r="G42" i="28" s="1"/>
  <c r="I42" i="23" s="1"/>
  <c r="AA42" i="23" s="1"/>
  <c r="G43" i="27" s="1"/>
  <c r="B6" i="22"/>
  <c r="F79" i="22"/>
  <c r="H8" i="22"/>
  <c r="W8" i="22" s="1"/>
  <c r="H123" i="22"/>
  <c r="W123" i="22" s="1"/>
  <c r="C99" i="22"/>
  <c r="AH47" i="22"/>
  <c r="F47" i="28" s="1"/>
  <c r="H47" i="23" s="1"/>
  <c r="Z47" i="23" s="1"/>
  <c r="F48" i="27" s="1"/>
  <c r="G67" i="22"/>
  <c r="C60" i="22"/>
  <c r="V60" i="22" s="1"/>
  <c r="B75" i="22"/>
  <c r="F72" i="22"/>
  <c r="AG88" i="22"/>
  <c r="E88" i="28" s="1"/>
  <c r="G88" i="23" s="1"/>
  <c r="Y88" i="23" s="1"/>
  <c r="E89" i="27" s="1"/>
  <c r="AF36" i="22"/>
  <c r="D36" i="28" s="1"/>
  <c r="F36" i="23" s="1"/>
  <c r="X36" i="23" s="1"/>
  <c r="D37" i="27" s="1"/>
  <c r="F60" i="22"/>
  <c r="AG54" i="22"/>
  <c r="E54" i="28" s="1"/>
  <c r="G54" i="23" s="1"/>
  <c r="Y54" i="23" s="1"/>
  <c r="E55" i="27" s="1"/>
  <c r="AJ31" i="22"/>
  <c r="D87" i="22"/>
  <c r="H57" i="22"/>
  <c r="W57" i="22" s="1"/>
  <c r="AP16" i="22"/>
  <c r="E52" i="22"/>
  <c r="D82" i="22"/>
  <c r="AE65" i="22"/>
  <c r="C65" i="28" s="1"/>
  <c r="E65" i="23" s="1"/>
  <c r="W65" i="23" s="1"/>
  <c r="C66" i="27" s="1"/>
  <c r="D85" i="22"/>
  <c r="F13" i="22"/>
  <c r="AI37" i="22"/>
  <c r="G37" i="28" s="1"/>
  <c r="I37" i="23" s="1"/>
  <c r="AA37" i="23" s="1"/>
  <c r="G38" i="27" s="1"/>
  <c r="B126" i="22"/>
  <c r="H101" i="22"/>
  <c r="W101" i="22" s="1"/>
  <c r="B41" i="22"/>
  <c r="AE52" i="22"/>
  <c r="C52" i="28" s="1"/>
  <c r="E52" i="23" s="1"/>
  <c r="W52" i="23" s="1"/>
  <c r="C53" i="27" s="1"/>
  <c r="AP131" i="22"/>
  <c r="AI34" i="22"/>
  <c r="G34" i="28" s="1"/>
  <c r="I34" i="23" s="1"/>
  <c r="AA34" i="23" s="1"/>
  <c r="G35" i="27" s="1"/>
  <c r="F59" i="22"/>
  <c r="G43" i="22"/>
  <c r="AF57" i="22"/>
  <c r="D57" i="28" s="1"/>
  <c r="F57" i="23" s="1"/>
  <c r="X57" i="23" s="1"/>
  <c r="D58" i="27" s="1"/>
  <c r="G89" i="22"/>
  <c r="D124" i="22"/>
  <c r="AJ101" i="22"/>
  <c r="AD41" i="22"/>
  <c r="D53" i="22"/>
  <c r="V53" i="22" s="1"/>
  <c r="AG57" i="22"/>
  <c r="E57" i="28" s="1"/>
  <c r="G57" i="23" s="1"/>
  <c r="Y57" i="23" s="1"/>
  <c r="E58" i="27" s="1"/>
  <c r="AP66" i="22"/>
  <c r="N21" i="22"/>
  <c r="X21" i="22" s="1"/>
  <c r="H85" i="22"/>
  <c r="W85" i="22" s="1"/>
  <c r="N108" i="22"/>
  <c r="X108" i="22" s="1"/>
  <c r="AD23" i="22"/>
  <c r="AP114" i="22"/>
  <c r="E12" i="22"/>
  <c r="AG89" i="22"/>
  <c r="E89" i="28" s="1"/>
  <c r="G89" i="23" s="1"/>
  <c r="Y89" i="23" s="1"/>
  <c r="E90" i="27" s="1"/>
  <c r="D93" i="22"/>
  <c r="V93" i="22" s="1"/>
  <c r="AJ25" i="22"/>
  <c r="H48" i="22"/>
  <c r="W48" i="22" s="1"/>
  <c r="AD42" i="22"/>
  <c r="E86" i="22"/>
  <c r="AD108" i="22"/>
  <c r="G17" i="22"/>
  <c r="AF107" i="22"/>
  <c r="D107" i="28" s="1"/>
  <c r="F107" i="23" s="1"/>
  <c r="X107" i="23" s="1"/>
  <c r="D108" i="27" s="1"/>
  <c r="AI110" i="22"/>
  <c r="G110" i="28" s="1"/>
  <c r="I110" i="23" s="1"/>
  <c r="AA110" i="23" s="1"/>
  <c r="G111" i="27" s="1"/>
  <c r="G100" i="22"/>
  <c r="AJ48" i="22"/>
  <c r="B16" i="22"/>
  <c r="E13" i="22"/>
  <c r="AE102" i="22"/>
  <c r="C102" i="28" s="1"/>
  <c r="E102" i="23" s="1"/>
  <c r="W102" i="23" s="1"/>
  <c r="C103" i="27" s="1"/>
  <c r="AH4" i="22"/>
  <c r="F4" i="28" s="1"/>
  <c r="H4" i="23" s="1"/>
  <c r="Z4" i="23" s="1"/>
  <c r="AD55" i="22"/>
  <c r="AP5" i="22"/>
  <c r="C6" i="22"/>
  <c r="AJ92" i="22"/>
  <c r="F26" i="22"/>
  <c r="N63" i="22"/>
  <c r="X63" i="22" s="1"/>
  <c r="F69" i="22"/>
  <c r="H117" i="22"/>
  <c r="W117" i="22" s="1"/>
  <c r="AE4" i="22"/>
  <c r="C4" i="28" s="1"/>
  <c r="E4" i="23" s="1"/>
  <c r="W4" i="23" s="1"/>
  <c r="AE103" i="22"/>
  <c r="C103" i="28" s="1"/>
  <c r="E103" i="23" s="1"/>
  <c r="W103" i="23" s="1"/>
  <c r="C104" i="27" s="1"/>
  <c r="AH88" i="22"/>
  <c r="F88" i="28" s="1"/>
  <c r="H88" i="23" s="1"/>
  <c r="Z88" i="23" s="1"/>
  <c r="F89" i="27" s="1"/>
  <c r="B104" i="22"/>
  <c r="AI46" i="22"/>
  <c r="G46" i="28" s="1"/>
  <c r="I46" i="23" s="1"/>
  <c r="AA46" i="23" s="1"/>
  <c r="G47" i="27" s="1"/>
  <c r="AD83" i="22"/>
  <c r="AH7" i="22"/>
  <c r="F7" i="28" s="1"/>
  <c r="H7" i="23" s="1"/>
  <c r="Z7" i="23" s="1"/>
  <c r="F8" i="27" s="1"/>
  <c r="N19" i="22"/>
  <c r="X19" i="22" s="1"/>
  <c r="AG77" i="22"/>
  <c r="E77" i="28" s="1"/>
  <c r="G77" i="23" s="1"/>
  <c r="Y77" i="23" s="1"/>
  <c r="E78" i="27" s="1"/>
  <c r="G59" i="22"/>
  <c r="H53" i="22"/>
  <c r="W53" i="22" s="1"/>
  <c r="C33" i="22"/>
  <c r="AJ47" i="22"/>
  <c r="AI120" i="22"/>
  <c r="G120" i="28" s="1"/>
  <c r="I120" i="23" s="1"/>
  <c r="AA120" i="23" s="1"/>
  <c r="G121" i="27" s="1"/>
  <c r="N52" i="22"/>
  <c r="X52" i="22" s="1"/>
  <c r="C9" i="22"/>
  <c r="H90" i="22"/>
  <c r="W90" i="22" s="1"/>
  <c r="E15" i="22"/>
  <c r="G31" i="22"/>
  <c r="E122" i="22"/>
  <c r="AD82" i="22"/>
  <c r="B59" i="22"/>
  <c r="AG11" i="22"/>
  <c r="E11" i="28" s="1"/>
  <c r="G11" i="23" s="1"/>
  <c r="Y11" i="23" s="1"/>
  <c r="E12" i="27" s="1"/>
  <c r="AZ30" i="22"/>
  <c r="N30" i="28"/>
  <c r="P30" i="23" s="1"/>
  <c r="B110" i="28"/>
  <c r="D110" i="23" s="1"/>
  <c r="AX29" i="22"/>
  <c r="B29" i="28"/>
  <c r="D29" i="23" s="1"/>
  <c r="AZ120" i="22"/>
  <c r="N120" i="28"/>
  <c r="P120" i="23" s="1"/>
  <c r="X78" i="22"/>
  <c r="X100" i="22"/>
  <c r="AZ113" i="22"/>
  <c r="N113" i="28"/>
  <c r="P113" i="23" s="1"/>
  <c r="AZ78" i="22"/>
  <c r="N78" i="28"/>
  <c r="P78" i="23" s="1"/>
  <c r="B131" i="28"/>
  <c r="D131" i="23" s="1"/>
  <c r="AY100" i="22"/>
  <c r="H100" i="28"/>
  <c r="J100" i="23" s="1"/>
  <c r="B85" i="28"/>
  <c r="D85" i="23" s="1"/>
  <c r="W85" i="23"/>
  <c r="C86" i="27" s="1"/>
  <c r="V88" i="22"/>
  <c r="Y60" i="23"/>
  <c r="E61" i="27" s="1"/>
  <c r="W77" i="23"/>
  <c r="C78" i="27" s="1"/>
  <c r="AX36" i="22"/>
  <c r="B36" i="28"/>
  <c r="D36" i="23" s="1"/>
  <c r="V126" i="22"/>
  <c r="B54" i="28"/>
  <c r="D54" i="23" s="1"/>
  <c r="X84" i="22"/>
  <c r="X16" i="23"/>
  <c r="D17" i="27" s="1"/>
  <c r="B13" i="28"/>
  <c r="D13" i="23" s="1"/>
  <c r="W33" i="22"/>
  <c r="X102" i="23"/>
  <c r="D103" i="27" s="1"/>
  <c r="V103" i="22"/>
  <c r="Y103" i="22" s="1"/>
  <c r="Z103" i="22" s="1"/>
  <c r="AY62" i="22"/>
  <c r="H62" i="28"/>
  <c r="J62" i="23" s="1"/>
  <c r="Z43" i="23"/>
  <c r="F44" i="27" s="1"/>
  <c r="Y62" i="23"/>
  <c r="E63" i="27" s="1"/>
  <c r="B64" i="28"/>
  <c r="D64" i="23" s="1"/>
  <c r="B86" i="28"/>
  <c r="D86" i="23" s="1"/>
  <c r="AZ109" i="22"/>
  <c r="N109" i="28"/>
  <c r="P109" i="23" s="1"/>
  <c r="AZ84" i="22"/>
  <c r="N84" i="28"/>
  <c r="P84" i="23" s="1"/>
  <c r="AZ55" i="22"/>
  <c r="N55" i="28"/>
  <c r="P55" i="23" s="1"/>
  <c r="AY122" i="22"/>
  <c r="H122" i="28"/>
  <c r="J122" i="23" s="1"/>
  <c r="W88" i="22"/>
  <c r="AY110" i="22"/>
  <c r="H110" i="28"/>
  <c r="J110" i="23" s="1"/>
  <c r="X68" i="22"/>
  <c r="Z10" i="23"/>
  <c r="F11" i="27" s="1"/>
  <c r="X72" i="22"/>
  <c r="AZ11" i="22"/>
  <c r="N11" i="28"/>
  <c r="P11" i="23" s="1"/>
  <c r="AZ46" i="22"/>
  <c r="N46" i="28"/>
  <c r="P46" i="23" s="1"/>
  <c r="V121" i="22"/>
  <c r="AY39" i="22"/>
  <c r="H39" i="28"/>
  <c r="J39" i="23" s="1"/>
  <c r="Y74" i="23"/>
  <c r="E75" i="27" s="1"/>
  <c r="V80" i="22"/>
  <c r="B51" i="28"/>
  <c r="D51" i="23" s="1"/>
  <c r="AZ129" i="22"/>
  <c r="N129" i="28"/>
  <c r="P129" i="23" s="1"/>
  <c r="X30" i="22"/>
  <c r="W91" i="23"/>
  <c r="C92" i="27" s="1"/>
  <c r="AY53" i="22"/>
  <c r="H53" i="28"/>
  <c r="J53" i="23" s="1"/>
  <c r="AZ124" i="22"/>
  <c r="N124" i="28"/>
  <c r="P124" i="23" s="1"/>
  <c r="AZ31" i="22"/>
  <c r="N31" i="28"/>
  <c r="P31" i="23" s="1"/>
  <c r="AY111" i="22"/>
  <c r="H111" i="28"/>
  <c r="J111" i="23" s="1"/>
  <c r="W122" i="23"/>
  <c r="C123" i="27" s="1"/>
  <c r="Z130" i="23"/>
  <c r="F131" i="27" s="1"/>
  <c r="AY131" i="22"/>
  <c r="H131" i="28"/>
  <c r="J131" i="23" s="1"/>
  <c r="X70" i="22"/>
  <c r="X37" i="22"/>
  <c r="W124" i="22"/>
  <c r="AZ70" i="22"/>
  <c r="N70" i="28"/>
  <c r="P70" i="23" s="1"/>
  <c r="AY70" i="22"/>
  <c r="H70" i="28"/>
  <c r="J70" i="23" s="1"/>
  <c r="AY44" i="22"/>
  <c r="H44" i="28"/>
  <c r="J44" i="23" s="1"/>
  <c r="AZ79" i="22"/>
  <c r="N79" i="28"/>
  <c r="P79" i="23" s="1"/>
  <c r="X64" i="23"/>
  <c r="D65" i="27" s="1"/>
  <c r="AY130" i="22"/>
  <c r="H130" i="28"/>
  <c r="J130" i="23" s="1"/>
  <c r="AZ85" i="22"/>
  <c r="N85" i="28"/>
  <c r="P85" i="23" s="1"/>
  <c r="AA75" i="23"/>
  <c r="G76" i="27" s="1"/>
  <c r="Z6" i="23"/>
  <c r="F7" i="27" s="1"/>
  <c r="X4" i="22"/>
  <c r="B109" i="28"/>
  <c r="D109" i="23" s="1"/>
  <c r="V109" i="23" s="1"/>
  <c r="AY51" i="22"/>
  <c r="H51" i="28"/>
  <c r="J51" i="23" s="1"/>
  <c r="AA66" i="23"/>
  <c r="G67" i="27" s="1"/>
  <c r="AX130" i="22"/>
  <c r="B130" i="28"/>
  <c r="D130" i="23" s="1"/>
  <c r="AY63" i="22"/>
  <c r="H63" i="28"/>
  <c r="J63" i="23" s="1"/>
  <c r="AY82" i="22"/>
  <c r="H82" i="28"/>
  <c r="J82" i="23" s="1"/>
  <c r="W25" i="22"/>
  <c r="X35" i="22"/>
  <c r="B35" i="28"/>
  <c r="D35" i="23" s="1"/>
  <c r="AZ102" i="22"/>
  <c r="N102" i="28"/>
  <c r="P102" i="23" s="1"/>
  <c r="V105" i="22"/>
  <c r="Y105" i="22" s="1"/>
  <c r="Z105" i="22" s="1"/>
  <c r="AZ28" i="22"/>
  <c r="N28" i="28"/>
  <c r="P28" i="23" s="1"/>
  <c r="X127" i="22"/>
  <c r="Y59" i="23"/>
  <c r="E60" i="27" s="1"/>
  <c r="X111" i="22"/>
  <c r="X76" i="22"/>
  <c r="W98" i="22"/>
  <c r="X9" i="22"/>
  <c r="W86" i="22"/>
  <c r="AA32" i="23"/>
  <c r="G33" i="27" s="1"/>
  <c r="AA91" i="23"/>
  <c r="G92" i="27" s="1"/>
  <c r="AA94" i="23"/>
  <c r="G95" i="27" s="1"/>
  <c r="B43" i="28"/>
  <c r="D43" i="23" s="1"/>
  <c r="W58" i="23"/>
  <c r="C59" i="27" s="1"/>
  <c r="V81" i="22"/>
  <c r="Z38" i="23"/>
  <c r="F39" i="27" s="1"/>
  <c r="Y121" i="23"/>
  <c r="E122" i="27" s="1"/>
  <c r="AY65" i="22"/>
  <c r="H65" i="28"/>
  <c r="J65" i="23" s="1"/>
  <c r="AZ125" i="22"/>
  <c r="N125" i="28"/>
  <c r="P125" i="23" s="1"/>
  <c r="G23" i="22"/>
  <c r="AG130" i="22"/>
  <c r="E130" i="28" s="1"/>
  <c r="G130" i="23" s="1"/>
  <c r="Y130" i="23" s="1"/>
  <c r="E131" i="27" s="1"/>
  <c r="AF32" i="22"/>
  <c r="D32" i="28" s="1"/>
  <c r="F32" i="23" s="1"/>
  <c r="X32" i="23" s="1"/>
  <c r="D33" i="27" s="1"/>
  <c r="AD96" i="22"/>
  <c r="E53" i="22"/>
  <c r="AJ30" i="22"/>
  <c r="AE73" i="22"/>
  <c r="C73" i="28" s="1"/>
  <c r="E73" i="23" s="1"/>
  <c r="W73" i="23" s="1"/>
  <c r="C74" i="27" s="1"/>
  <c r="AF95" i="22"/>
  <c r="D95" i="28" s="1"/>
  <c r="F95" i="23" s="1"/>
  <c r="X95" i="23" s="1"/>
  <c r="D96" i="27" s="1"/>
  <c r="AF126" i="22"/>
  <c r="D126" i="28" s="1"/>
  <c r="F126" i="23" s="1"/>
  <c r="X126" i="23" s="1"/>
  <c r="D127" i="27" s="1"/>
  <c r="D101" i="22"/>
  <c r="G118" i="22"/>
  <c r="AP90" i="22"/>
  <c r="AG56" i="22"/>
  <c r="E56" i="28" s="1"/>
  <c r="G56" i="23" s="1"/>
  <c r="Y56" i="23" s="1"/>
  <c r="E57" i="27" s="1"/>
  <c r="C58" i="22"/>
  <c r="AE119" i="22"/>
  <c r="C119" i="28" s="1"/>
  <c r="E119" i="23" s="1"/>
  <c r="W119" i="23" s="1"/>
  <c r="C120" i="27" s="1"/>
  <c r="G57" i="22"/>
  <c r="H121" i="22"/>
  <c r="W121" i="22" s="1"/>
  <c r="D86" i="22"/>
  <c r="F126" i="22"/>
  <c r="E77" i="22"/>
  <c r="V77" i="22" s="1"/>
  <c r="Y77" i="22" s="1"/>
  <c r="Z77" i="22" s="1"/>
  <c r="AH84" i="22"/>
  <c r="F84" i="28" s="1"/>
  <c r="H84" i="23" s="1"/>
  <c r="Z84" i="23" s="1"/>
  <c r="F85" i="27" s="1"/>
  <c r="B129" i="22"/>
  <c r="AE109" i="22"/>
  <c r="C109" i="28" s="1"/>
  <c r="E109" i="23" s="1"/>
  <c r="W109" i="23" s="1"/>
  <c r="C110" i="27" s="1"/>
  <c r="D32" i="22"/>
  <c r="F20" i="22"/>
  <c r="AP107" i="22"/>
  <c r="AJ14" i="22"/>
  <c r="F48" i="22"/>
  <c r="D34" i="22"/>
  <c r="C73" i="22"/>
  <c r="V73" i="22" s="1"/>
  <c r="AH82" i="22"/>
  <c r="F82" i="28" s="1"/>
  <c r="H82" i="23" s="1"/>
  <c r="Z82" i="23" s="1"/>
  <c r="F83" i="27" s="1"/>
  <c r="F100" i="22"/>
  <c r="V100" i="22" s="1"/>
  <c r="AJ61" i="22"/>
  <c r="AF98" i="22"/>
  <c r="D98" i="28" s="1"/>
  <c r="F98" i="23" s="1"/>
  <c r="X98" i="23" s="1"/>
  <c r="D99" i="27" s="1"/>
  <c r="AJ36" i="22"/>
  <c r="E110" i="22"/>
  <c r="D20" i="22"/>
  <c r="V20" i="22" s="1"/>
  <c r="C15" i="22"/>
  <c r="D58" i="22"/>
  <c r="AI101" i="22"/>
  <c r="G101" i="28" s="1"/>
  <c r="I101" i="23" s="1"/>
  <c r="AA101" i="23" s="1"/>
  <c r="G102" i="27" s="1"/>
  <c r="AI82" i="22"/>
  <c r="G82" i="28" s="1"/>
  <c r="I82" i="23" s="1"/>
  <c r="AA82" i="23" s="1"/>
  <c r="G83" i="27" s="1"/>
  <c r="F81" i="22"/>
  <c r="AF45" i="22"/>
  <c r="D45" i="28" s="1"/>
  <c r="F45" i="23" s="1"/>
  <c r="X45" i="23" s="1"/>
  <c r="D46" i="27" s="1"/>
  <c r="B34" i="22"/>
  <c r="AI44" i="22"/>
  <c r="G44" i="28" s="1"/>
  <c r="I44" i="23" s="1"/>
  <c r="AA44" i="23" s="1"/>
  <c r="G45" i="27" s="1"/>
  <c r="N40" i="22"/>
  <c r="X40" i="22" s="1"/>
  <c r="N107" i="22"/>
  <c r="X107" i="22" s="1"/>
  <c r="AG21" i="22"/>
  <c r="E21" i="28" s="1"/>
  <c r="G21" i="23" s="1"/>
  <c r="Y21" i="23" s="1"/>
  <c r="E22" i="27" s="1"/>
  <c r="AD93" i="22"/>
  <c r="AD32" i="22"/>
  <c r="AG65" i="22"/>
  <c r="E65" i="28" s="1"/>
  <c r="G65" i="23" s="1"/>
  <c r="Y65" i="23" s="1"/>
  <c r="E66" i="27" s="1"/>
  <c r="F128" i="22"/>
  <c r="G24" i="22"/>
  <c r="AI19" i="22"/>
  <c r="G19" i="28" s="1"/>
  <c r="I19" i="23" s="1"/>
  <c r="AA19" i="23" s="1"/>
  <c r="G20" i="27" s="1"/>
  <c r="AF48" i="22"/>
  <c r="D48" i="28" s="1"/>
  <c r="F48" i="23" s="1"/>
  <c r="X48" i="23" s="1"/>
  <c r="D49" i="27" s="1"/>
  <c r="D115" i="22"/>
  <c r="AG10" i="22"/>
  <c r="E10" i="28" s="1"/>
  <c r="G10" i="23" s="1"/>
  <c r="Y10" i="23" s="1"/>
  <c r="E11" i="27" s="1"/>
  <c r="G114" i="22"/>
  <c r="N41" i="22"/>
  <c r="X41" i="22" s="1"/>
  <c r="F131" i="22"/>
  <c r="AD9" i="22"/>
  <c r="C71" i="22"/>
  <c r="E82" i="22"/>
  <c r="V82" i="22" s="1"/>
  <c r="D49" i="22"/>
  <c r="AD111" i="22"/>
  <c r="AP40" i="22"/>
  <c r="AD103" i="22"/>
  <c r="H62" i="22"/>
  <c r="W62" i="22" s="1"/>
  <c r="AF5" i="22"/>
  <c r="D5" i="28" s="1"/>
  <c r="F5" i="23" s="1"/>
  <c r="X5" i="23" s="1"/>
  <c r="D6" i="27" s="1"/>
  <c r="C92" i="22"/>
  <c r="V92" i="22" s="1"/>
  <c r="G61" i="22"/>
  <c r="D30" i="22"/>
  <c r="AJ55" i="22"/>
  <c r="AI109" i="22"/>
  <c r="G109" i="28" s="1"/>
  <c r="I109" i="23" s="1"/>
  <c r="AA109" i="23" s="1"/>
  <c r="G110" i="27" s="1"/>
  <c r="F85" i="22"/>
  <c r="V85" i="22" s="1"/>
  <c r="Y85" i="22" s="1"/>
  <c r="Z85" i="22" s="1"/>
  <c r="H58" i="22"/>
  <c r="W58" i="22" s="1"/>
  <c r="C107" i="22"/>
  <c r="AF90" i="22"/>
  <c r="D90" i="28" s="1"/>
  <c r="F90" i="23" s="1"/>
  <c r="X90" i="23" s="1"/>
  <c r="D91" i="27" s="1"/>
  <c r="AD88" i="22"/>
  <c r="F96" i="22"/>
  <c r="AE31" i="22"/>
  <c r="C31" i="28" s="1"/>
  <c r="E31" i="23" s="1"/>
  <c r="W31" i="23" s="1"/>
  <c r="C32" i="27" s="1"/>
  <c r="H51" i="22"/>
  <c r="W51" i="22" s="1"/>
  <c r="G66" i="22"/>
  <c r="C87" i="22"/>
  <c r="AI96" i="22"/>
  <c r="G96" i="28" s="1"/>
  <c r="I96" i="23" s="1"/>
  <c r="AA96" i="23" s="1"/>
  <c r="G97" i="27" s="1"/>
  <c r="AH94" i="22"/>
  <c r="F94" i="28" s="1"/>
  <c r="H94" i="23" s="1"/>
  <c r="Z94" i="23" s="1"/>
  <c r="F95" i="27" s="1"/>
  <c r="E39" i="22"/>
  <c r="B69" i="22"/>
  <c r="AG34" i="22"/>
  <c r="E34" i="28" s="1"/>
  <c r="G34" i="23" s="1"/>
  <c r="Y34" i="23" s="1"/>
  <c r="E35" i="27" s="1"/>
  <c r="C123" i="22"/>
  <c r="B62" i="22"/>
  <c r="AJ24" i="22"/>
  <c r="AJ27" i="22"/>
  <c r="B58" i="22"/>
  <c r="AI9" i="22"/>
  <c r="G9" i="28" s="1"/>
  <c r="I9" i="23" s="1"/>
  <c r="AA9" i="23" s="1"/>
  <c r="G10" i="27" s="1"/>
  <c r="AF30" i="22"/>
  <c r="D30" i="28" s="1"/>
  <c r="F30" i="23" s="1"/>
  <c r="X30" i="23" s="1"/>
  <c r="D31" i="27" s="1"/>
  <c r="AH85" i="22"/>
  <c r="F85" i="28" s="1"/>
  <c r="H85" i="23" s="1"/>
  <c r="Z85" i="23" s="1"/>
  <c r="F86" i="27" s="1"/>
  <c r="G33" i="22"/>
  <c r="C21" i="22"/>
  <c r="C112" i="22"/>
  <c r="H81" i="22"/>
  <c r="W81" i="22" s="1"/>
  <c r="AJ75" i="22"/>
  <c r="C27" i="22"/>
  <c r="AF39" i="22"/>
  <c r="D39" i="28" s="1"/>
  <c r="F39" i="23" s="1"/>
  <c r="X39" i="23" s="1"/>
  <c r="D40" i="27" s="1"/>
  <c r="AF70" i="22"/>
  <c r="D70" i="28" s="1"/>
  <c r="F70" i="23" s="1"/>
  <c r="X70" i="23" s="1"/>
  <c r="D71" i="27" s="1"/>
  <c r="AG14" i="22"/>
  <c r="E14" i="28" s="1"/>
  <c r="G14" i="23" s="1"/>
  <c r="Y14" i="23" s="1"/>
  <c r="E15" i="27" s="1"/>
  <c r="D69" i="22"/>
  <c r="G54" i="22"/>
  <c r="AF108" i="22"/>
  <c r="D108" i="28" s="1"/>
  <c r="F108" i="23" s="1"/>
  <c r="X108" i="23" s="1"/>
  <c r="D109" i="27" s="1"/>
  <c r="AF91" i="22"/>
  <c r="D91" i="28" s="1"/>
  <c r="F91" i="23" s="1"/>
  <c r="X91" i="23" s="1"/>
  <c r="D92" i="27" s="1"/>
  <c r="H29" i="22"/>
  <c r="W29" i="22" s="1"/>
  <c r="AP103" i="22"/>
  <c r="B7" i="22"/>
  <c r="V7" i="22" s="1"/>
  <c r="Y7" i="22" s="1"/>
  <c r="Z7" i="22" s="1"/>
  <c r="D27" i="22"/>
  <c r="E74" i="22"/>
  <c r="AH21" i="22"/>
  <c r="F21" i="28" s="1"/>
  <c r="H21" i="23" s="1"/>
  <c r="Z21" i="23" s="1"/>
  <c r="F22" i="27" s="1"/>
  <c r="E18" i="22"/>
  <c r="V18" i="22" s="1"/>
  <c r="C125" i="22"/>
  <c r="AP81" i="22"/>
  <c r="AH79" i="22"/>
  <c r="F79" i="28" s="1"/>
  <c r="H79" i="23" s="1"/>
  <c r="Z79" i="23" s="1"/>
  <c r="F80" i="27" s="1"/>
  <c r="AE13" i="22"/>
  <c r="C13" i="28" s="1"/>
  <c r="E13" i="23" s="1"/>
  <c r="W13" i="23" s="1"/>
  <c r="C14" i="27" s="1"/>
  <c r="H75" i="22"/>
  <c r="W75" i="22" s="1"/>
  <c r="G90" i="22"/>
  <c r="D15" i="22"/>
  <c r="D39" i="22"/>
  <c r="B125" i="22"/>
  <c r="V125" i="22" s="1"/>
  <c r="AF69" i="22"/>
  <c r="D69" i="28" s="1"/>
  <c r="F69" i="23" s="1"/>
  <c r="X69" i="23" s="1"/>
  <c r="D70" i="27" s="1"/>
  <c r="D63" i="22"/>
  <c r="AP29" i="22"/>
  <c r="AE62" i="22"/>
  <c r="C62" i="28" s="1"/>
  <c r="E62" i="23" s="1"/>
  <c r="W62" i="23" s="1"/>
  <c r="C63" i="27" s="1"/>
  <c r="AJ42" i="22"/>
  <c r="AG120" i="22"/>
  <c r="E120" i="28" s="1"/>
  <c r="G120" i="23" s="1"/>
  <c r="Y120" i="23" s="1"/>
  <c r="E121" i="27" s="1"/>
  <c r="F38" i="22"/>
  <c r="AG80" i="22"/>
  <c r="E80" i="28" s="1"/>
  <c r="G80" i="23" s="1"/>
  <c r="Y80" i="23" s="1"/>
  <c r="E81" i="27" s="1"/>
  <c r="AD67" i="22"/>
  <c r="AJ9" i="22"/>
  <c r="E111" i="22"/>
  <c r="V111" i="22" s="1"/>
  <c r="F66" i="22"/>
  <c r="H99" i="22"/>
  <c r="W99" i="22" s="1"/>
  <c r="AJ38" i="22"/>
  <c r="D22" i="22"/>
  <c r="V22" i="22" s="1"/>
  <c r="Y22" i="22" s="1"/>
  <c r="Z22" i="22" s="1"/>
  <c r="E102" i="22"/>
  <c r="D131" i="22"/>
  <c r="F51" i="22"/>
  <c r="G39" i="22"/>
  <c r="V39" i="22" s="1"/>
  <c r="B8" i="22"/>
  <c r="AG85" i="22"/>
  <c r="E85" i="28" s="1"/>
  <c r="G85" i="23" s="1"/>
  <c r="Y85" i="23" s="1"/>
  <c r="E86" i="27" s="1"/>
  <c r="C98" i="22"/>
  <c r="AH111" i="22"/>
  <c r="F111" i="28" s="1"/>
  <c r="H111" i="23" s="1"/>
  <c r="Z111" i="23" s="1"/>
  <c r="F112" i="27" s="1"/>
  <c r="C16" i="22"/>
  <c r="N94" i="22"/>
  <c r="X94" i="22" s="1"/>
  <c r="AI65" i="22"/>
  <c r="G65" i="28" s="1"/>
  <c r="I65" i="23" s="1"/>
  <c r="AA65" i="23" s="1"/>
  <c r="G66" i="27" s="1"/>
  <c r="AF127" i="22"/>
  <c r="D127" i="28" s="1"/>
  <c r="F127" i="23" s="1"/>
  <c r="X127" i="23" s="1"/>
  <c r="D128" i="27" s="1"/>
  <c r="F75" i="22"/>
  <c r="AD120" i="22"/>
  <c r="AH117" i="22"/>
  <c r="F117" i="28" s="1"/>
  <c r="H117" i="23" s="1"/>
  <c r="Z117" i="23" s="1"/>
  <c r="F118" i="27" s="1"/>
  <c r="D95" i="22"/>
  <c r="N86" i="22"/>
  <c r="X86" i="22" s="1"/>
  <c r="C70" i="22"/>
  <c r="AF82" i="22"/>
  <c r="D82" i="28" s="1"/>
  <c r="F82" i="23" s="1"/>
  <c r="X82" i="23" s="1"/>
  <c r="D83" i="27" s="1"/>
  <c r="AI123" i="22"/>
  <c r="G123" i="28" s="1"/>
  <c r="I123" i="23" s="1"/>
  <c r="AA123" i="23" s="1"/>
  <c r="G124" i="27" s="1"/>
  <c r="AI126" i="22"/>
  <c r="G126" i="28" s="1"/>
  <c r="I126" i="23" s="1"/>
  <c r="AA126" i="23" s="1"/>
  <c r="G127" i="27" s="1"/>
  <c r="F116" i="22"/>
  <c r="AJ117" i="22"/>
  <c r="AE97" i="22"/>
  <c r="C97" i="28" s="1"/>
  <c r="E97" i="23" s="1"/>
  <c r="W97" i="23" s="1"/>
  <c r="C98" i="27" s="1"/>
  <c r="AP18" i="22"/>
  <c r="F120" i="22"/>
  <c r="V120" i="22" s="1"/>
  <c r="Y120" i="22" s="1"/>
  <c r="Z120" i="22" s="1"/>
  <c r="N80" i="22"/>
  <c r="X80" i="22" s="1"/>
  <c r="F34" i="22"/>
  <c r="AP67" i="22"/>
  <c r="G34" i="22"/>
  <c r="AD63" i="22"/>
  <c r="F32" i="22"/>
  <c r="G123" i="22"/>
  <c r="AF53" i="22"/>
  <c r="D53" i="28" s="1"/>
  <c r="F53" i="23" s="1"/>
  <c r="X53" i="23" s="1"/>
  <c r="D54" i="27" s="1"/>
  <c r="F129" i="22"/>
  <c r="H130" i="22"/>
  <c r="W130" i="22" s="1"/>
  <c r="B63" i="22"/>
  <c r="G96" i="22"/>
  <c r="AH91" i="22"/>
  <c r="F91" i="28" s="1"/>
  <c r="H91" i="23" s="1"/>
  <c r="Z91" i="23" s="1"/>
  <c r="F92" i="27" s="1"/>
  <c r="AG70" i="22"/>
  <c r="E70" i="28" s="1"/>
  <c r="G70" i="23" s="1"/>
  <c r="Y70" i="23" s="1"/>
  <c r="E71" i="27" s="1"/>
  <c r="F94" i="22"/>
  <c r="AH17" i="22"/>
  <c r="F17" i="28" s="1"/>
  <c r="H17" i="23" s="1"/>
  <c r="Z17" i="23" s="1"/>
  <c r="F18" i="27" s="1"/>
  <c r="AF103" i="22"/>
  <c r="D103" i="28" s="1"/>
  <c r="F103" i="23" s="1"/>
  <c r="X103" i="23" s="1"/>
  <c r="D104" i="27" s="1"/>
  <c r="F119" i="22"/>
  <c r="D81" i="22"/>
  <c r="AJ15" i="22"/>
  <c r="G78" i="22"/>
  <c r="AG12" i="22"/>
  <c r="E12" i="28" s="1"/>
  <c r="G12" i="23" s="1"/>
  <c r="Y12" i="23" s="1"/>
  <c r="E13" i="27" s="1"/>
  <c r="AH119" i="22"/>
  <c r="F119" i="28" s="1"/>
  <c r="H119" i="23" s="1"/>
  <c r="Z119" i="23" s="1"/>
  <c r="F120" i="27" s="1"/>
  <c r="AH118" i="22"/>
  <c r="F118" i="28" s="1"/>
  <c r="H118" i="23" s="1"/>
  <c r="Z118" i="23" s="1"/>
  <c r="F119" i="27" s="1"/>
  <c r="H15" i="22"/>
  <c r="W15" i="22" s="1"/>
  <c r="AP50" i="22"/>
  <c r="B116" i="22"/>
  <c r="AJ89" i="22"/>
  <c r="H112" i="22"/>
  <c r="W112" i="22" s="1"/>
  <c r="F98" i="22"/>
  <c r="H118" i="22"/>
  <c r="W118" i="22" s="1"/>
  <c r="AE20" i="22"/>
  <c r="C20" i="28" s="1"/>
  <c r="E20" i="23" s="1"/>
  <c r="W20" i="23" s="1"/>
  <c r="C21" i="27" s="1"/>
  <c r="B55" i="22"/>
  <c r="AI53" i="22"/>
  <c r="G53" i="28" s="1"/>
  <c r="I53" i="23" s="1"/>
  <c r="AA53" i="23" s="1"/>
  <c r="G54" i="27" s="1"/>
  <c r="AJ85" i="22"/>
  <c r="N28" i="22"/>
  <c r="X28" i="22" s="1"/>
  <c r="G11" i="22"/>
  <c r="AH101" i="22"/>
  <c r="F101" i="28" s="1"/>
  <c r="H101" i="23" s="1"/>
  <c r="Z101" i="23" s="1"/>
  <c r="F102" i="27" s="1"/>
  <c r="C127" i="22"/>
  <c r="V127" i="22" s="1"/>
  <c r="Y127" i="22" s="1"/>
  <c r="Z127" i="22" s="1"/>
  <c r="H89" i="22"/>
  <c r="W89" i="22" s="1"/>
  <c r="AE131" i="22"/>
  <c r="C131" i="28" s="1"/>
  <c r="E131" i="23" s="1"/>
  <c r="W131" i="23" s="1"/>
  <c r="C132" i="27" s="1"/>
  <c r="AH66" i="22"/>
  <c r="F66" i="28" s="1"/>
  <c r="H66" i="23" s="1"/>
  <c r="Z66" i="23" s="1"/>
  <c r="F67" i="27" s="1"/>
  <c r="E45" i="22"/>
  <c r="B91" i="22"/>
  <c r="AD46" i="22"/>
  <c r="G128" i="22"/>
  <c r="F30" i="22"/>
  <c r="AP69" i="22"/>
  <c r="E27" i="22"/>
  <c r="D8" i="22"/>
  <c r="AH112" i="22"/>
  <c r="F112" i="28" s="1"/>
  <c r="H112" i="23" s="1"/>
  <c r="Z112" i="23" s="1"/>
  <c r="F113" i="27" s="1"/>
  <c r="AG100" i="22"/>
  <c r="E100" i="28" s="1"/>
  <c r="G100" i="23" s="1"/>
  <c r="Y100" i="23" s="1"/>
  <c r="E101" i="27" s="1"/>
  <c r="AE33" i="22"/>
  <c r="C33" i="28" s="1"/>
  <c r="E33" i="23" s="1"/>
  <c r="W33" i="23" s="1"/>
  <c r="C34" i="27" s="1"/>
  <c r="AP111" i="22"/>
  <c r="AE68" i="22"/>
  <c r="C68" i="28" s="1"/>
  <c r="E68" i="23" s="1"/>
  <c r="W68" i="23" s="1"/>
  <c r="C69" i="27" s="1"/>
  <c r="N34" i="28"/>
  <c r="P34" i="23" s="1"/>
  <c r="AZ34" i="22"/>
  <c r="H73" i="22"/>
  <c r="W73" i="22" s="1"/>
  <c r="AP83" i="22"/>
  <c r="AD4" i="22"/>
  <c r="AD80" i="22"/>
  <c r="AH116" i="22"/>
  <c r="F116" i="28" s="1"/>
  <c r="H116" i="23" s="1"/>
  <c r="Z116" i="23" s="1"/>
  <c r="F117" i="27" s="1"/>
  <c r="B21" i="22"/>
  <c r="V21" i="22" s="1"/>
  <c r="Y21" i="22" s="1"/>
  <c r="Z21" i="22" s="1"/>
  <c r="N116" i="22"/>
  <c r="X116" i="22" s="1"/>
  <c r="G51" i="22"/>
  <c r="AF101" i="22"/>
  <c r="D101" i="28" s="1"/>
  <c r="F101" i="23" s="1"/>
  <c r="X101" i="23" s="1"/>
  <c r="D102" i="27" s="1"/>
  <c r="AJ23" i="22"/>
  <c r="N26" i="22"/>
  <c r="X26" i="22" s="1"/>
  <c r="AG58" i="22"/>
  <c r="E58" i="28" s="1"/>
  <c r="G58" i="23" s="1"/>
  <c r="Y58" i="23" s="1"/>
  <c r="E59" i="27" s="1"/>
  <c r="AP32" i="22"/>
  <c r="AF23" i="22"/>
  <c r="D23" i="28" s="1"/>
  <c r="F23" i="23" s="1"/>
  <c r="X23" i="23" s="1"/>
  <c r="D24" i="27" s="1"/>
  <c r="B12" i="22"/>
  <c r="V12" i="22" s="1"/>
  <c r="AZ65" i="22"/>
  <c r="N65" i="28"/>
  <c r="P65" i="23" s="1"/>
  <c r="W59" i="22"/>
  <c r="AA38" i="23"/>
  <c r="G39" i="27" s="1"/>
  <c r="AY13" i="22"/>
  <c r="H13" i="28"/>
  <c r="J13" i="23" s="1"/>
  <c r="AA40" i="23"/>
  <c r="G41" i="27" s="1"/>
  <c r="AY52" i="22"/>
  <c r="H52" i="28"/>
  <c r="J52" i="23" s="1"/>
  <c r="AX11" i="22"/>
  <c r="B11" i="28"/>
  <c r="D11" i="23" s="1"/>
  <c r="AY26" i="22"/>
  <c r="H26" i="28"/>
  <c r="J26" i="23" s="1"/>
  <c r="X104" i="23"/>
  <c r="D105" i="27" s="1"/>
  <c r="AZ19" i="22"/>
  <c r="N19" i="28"/>
  <c r="P19" i="23" s="1"/>
  <c r="AY83" i="22"/>
  <c r="H83" i="28"/>
  <c r="J83" i="23" s="1"/>
  <c r="AX30" i="22"/>
  <c r="B30" i="28"/>
  <c r="D30" i="23" s="1"/>
  <c r="AY56" i="22"/>
  <c r="H56" i="28"/>
  <c r="J56" i="23" s="1"/>
  <c r="AA58" i="23"/>
  <c r="G59" i="27" s="1"/>
  <c r="V79" i="22"/>
  <c r="Y79" i="22" s="1"/>
  <c r="Z79" i="22" s="1"/>
  <c r="AZ10" i="22"/>
  <c r="N10" i="28"/>
  <c r="P10" i="23" s="1"/>
  <c r="V9" i="22"/>
  <c r="AY49" i="22"/>
  <c r="H49" i="28"/>
  <c r="J49" i="23" s="1"/>
  <c r="AZ104" i="22"/>
  <c r="N104" i="28"/>
  <c r="P104" i="23" s="1"/>
  <c r="AX79" i="22"/>
  <c r="BA79" i="22" s="1"/>
  <c r="B79" i="28"/>
  <c r="D79" i="23" s="1"/>
  <c r="V79" i="23" s="1"/>
  <c r="B26" i="28"/>
  <c r="D26" i="23" s="1"/>
  <c r="W126" i="23"/>
  <c r="C127" i="27" s="1"/>
  <c r="W61" i="22"/>
  <c r="AY7" i="22"/>
  <c r="H7" i="28"/>
  <c r="J7" i="23" s="1"/>
  <c r="W124" i="23"/>
  <c r="C125" i="27" s="1"/>
  <c r="AZ74" i="22"/>
  <c r="N74" i="28"/>
  <c r="P74" i="23" s="1"/>
  <c r="AY74" i="22"/>
  <c r="H74" i="28"/>
  <c r="J74" i="23" s="1"/>
  <c r="Y106" i="23"/>
  <c r="E107" i="27" s="1"/>
  <c r="X97" i="22"/>
  <c r="AY91" i="22"/>
  <c r="H91" i="28"/>
  <c r="J91" i="23" s="1"/>
  <c r="V61" i="22"/>
  <c r="Y61" i="22" s="1"/>
  <c r="Z61" i="22" s="1"/>
  <c r="B117" i="28"/>
  <c r="D117" i="23" s="1"/>
  <c r="AY20" i="22"/>
  <c r="H20" i="28"/>
  <c r="J20" i="23" s="1"/>
  <c r="AA115" i="23"/>
  <c r="G116" i="27" s="1"/>
  <c r="W21" i="23"/>
  <c r="C22" i="27" s="1"/>
  <c r="B87" i="28"/>
  <c r="D87" i="23" s="1"/>
  <c r="AY118" i="22"/>
  <c r="H118" i="28"/>
  <c r="J118" i="23" s="1"/>
  <c r="B97" i="28"/>
  <c r="D97" i="23" s="1"/>
  <c r="W97" i="22"/>
  <c r="X105" i="23"/>
  <c r="D106" i="27" s="1"/>
  <c r="W126" i="22"/>
  <c r="AY45" i="22"/>
  <c r="H45" i="28"/>
  <c r="J45" i="23" s="1"/>
  <c r="V117" i="22"/>
  <c r="Y117" i="22" s="1"/>
  <c r="Z117" i="22" s="1"/>
  <c r="W20" i="22"/>
  <c r="AZ119" i="22"/>
  <c r="N119" i="28"/>
  <c r="P119" i="23" s="1"/>
  <c r="AZ58" i="22"/>
  <c r="N58" i="28"/>
  <c r="P58" i="23" s="1"/>
  <c r="V58" i="23" s="1"/>
  <c r="AX128" i="22"/>
  <c r="B128" i="28"/>
  <c r="D128" i="23" s="1"/>
  <c r="V41" i="22"/>
  <c r="AA10" i="23"/>
  <c r="G11" i="27" s="1"/>
  <c r="W55" i="23"/>
  <c r="C56" i="27" s="1"/>
  <c r="AY68" i="22"/>
  <c r="H68" i="28"/>
  <c r="J68" i="23" s="1"/>
  <c r="V28" i="22"/>
  <c r="X106" i="22"/>
  <c r="W74" i="23"/>
  <c r="C75" i="27" s="1"/>
  <c r="Z51" i="23"/>
  <c r="F52" i="27" s="1"/>
  <c r="Z93" i="23"/>
  <c r="F94" i="27" s="1"/>
  <c r="Y44" i="23"/>
  <c r="E45" i="27" s="1"/>
  <c r="W130" i="23"/>
  <c r="C131" i="27" s="1"/>
  <c r="W93" i="23"/>
  <c r="C94" i="27" s="1"/>
  <c r="AX107" i="22"/>
  <c r="B107" i="28"/>
  <c r="D107" i="23" s="1"/>
  <c r="B71" i="28"/>
  <c r="D71" i="23" s="1"/>
  <c r="AY93" i="22"/>
  <c r="H93" i="28"/>
  <c r="J93" i="23" s="1"/>
  <c r="AA125" i="23"/>
  <c r="G126" i="27" s="1"/>
  <c r="Z42" i="23"/>
  <c r="F43" i="27" s="1"/>
  <c r="AZ39" i="22"/>
  <c r="N39" i="28"/>
  <c r="P39" i="23" s="1"/>
  <c r="AY103" i="22"/>
  <c r="H103" i="28"/>
  <c r="J103" i="23" s="1"/>
  <c r="AX7" i="22"/>
  <c r="B7" i="28"/>
  <c r="D7" i="23" s="1"/>
  <c r="AY73" i="22"/>
  <c r="H73" i="28"/>
  <c r="J73" i="23" s="1"/>
  <c r="W32" i="22"/>
  <c r="W102" i="22"/>
  <c r="W65" i="22"/>
  <c r="AY72" i="22"/>
  <c r="H72" i="28"/>
  <c r="J72" i="23" s="1"/>
  <c r="X59" i="22"/>
  <c r="X96" i="23"/>
  <c r="D97" i="27" s="1"/>
  <c r="AY86" i="22"/>
  <c r="H86" i="28"/>
  <c r="J86" i="23" s="1"/>
  <c r="X53" i="22"/>
  <c r="V44" i="22"/>
  <c r="AY95" i="22"/>
  <c r="H95" i="28"/>
  <c r="J95" i="23" s="1"/>
  <c r="X60" i="23"/>
  <c r="D61" i="27" s="1"/>
  <c r="W82" i="22"/>
  <c r="W59" i="23"/>
  <c r="C60" i="27" s="1"/>
  <c r="AZ57" i="22"/>
  <c r="N57" i="28"/>
  <c r="P57" i="23" s="1"/>
  <c r="AY121" i="22"/>
  <c r="H121" i="28"/>
  <c r="J121" i="23" s="1"/>
  <c r="W6" i="22"/>
  <c r="X101" i="22"/>
  <c r="X109" i="23"/>
  <c r="D110" i="27" s="1"/>
  <c r="W95" i="22"/>
  <c r="W56" i="23"/>
  <c r="C57" i="27" s="1"/>
  <c r="Z32" i="23"/>
  <c r="F33" i="27" s="1"/>
  <c r="AZ101" i="22"/>
  <c r="N101" i="28"/>
  <c r="P101" i="23" s="1"/>
  <c r="W108" i="22"/>
  <c r="X92" i="23"/>
  <c r="D93" i="27" s="1"/>
  <c r="AZ130" i="22"/>
  <c r="N130" i="28"/>
  <c r="P130" i="23" s="1"/>
  <c r="X124" i="23"/>
  <c r="D125" i="27" s="1"/>
  <c r="W7" i="23"/>
  <c r="C8" i="27" s="1"/>
  <c r="AA107" i="23"/>
  <c r="G108" i="27" s="1"/>
  <c r="W50" i="22"/>
  <c r="X114" i="22"/>
  <c r="AA18" i="23"/>
  <c r="G19" i="27" s="1"/>
  <c r="W4" i="22"/>
  <c r="AZ48" i="22"/>
  <c r="N48" i="28"/>
  <c r="P48" i="23" s="1"/>
  <c r="X117" i="23"/>
  <c r="D118" i="27" s="1"/>
  <c r="W115" i="22"/>
  <c r="W54" i="23"/>
  <c r="C55" i="27" s="1"/>
  <c r="B17" i="28"/>
  <c r="D17" i="23" s="1"/>
  <c r="X25" i="23"/>
  <c r="D26" i="27" s="1"/>
  <c r="AZ21" i="22"/>
  <c r="N21" i="28"/>
  <c r="P21" i="23" s="1"/>
  <c r="W113" i="23"/>
  <c r="C114" i="27" s="1"/>
  <c r="AY127" i="22"/>
  <c r="H127" i="28"/>
  <c r="J127" i="23" s="1"/>
  <c r="AA85" i="23"/>
  <c r="G86" i="27" s="1"/>
  <c r="AY112" i="22"/>
  <c r="H112" i="28"/>
  <c r="J112" i="23" s="1"/>
  <c r="X99" i="22"/>
  <c r="W38" i="22"/>
  <c r="Y28" i="23"/>
  <c r="E29" i="27" s="1"/>
  <c r="Y86" i="23"/>
  <c r="E87" i="27" s="1"/>
  <c r="AA17" i="23"/>
  <c r="G18" i="27" s="1"/>
  <c r="W5" i="22"/>
  <c r="AA11" i="23"/>
  <c r="G12" i="27" s="1"/>
  <c r="X98" i="22"/>
  <c r="AZ12" i="22"/>
  <c r="N12" i="28"/>
  <c r="P12" i="23" s="1"/>
  <c r="V10" i="22"/>
  <c r="Y10" i="22" s="1"/>
  <c r="Z10" i="22" s="1"/>
  <c r="X5" i="22"/>
  <c r="AY5" i="22"/>
  <c r="H5" i="28"/>
  <c r="J5" i="23" s="1"/>
  <c r="W43" i="23"/>
  <c r="C44" i="27" s="1"/>
  <c r="AZ53" i="22"/>
  <c r="N53" i="28"/>
  <c r="P53" i="23" s="1"/>
  <c r="W52" i="22"/>
  <c r="AA99" i="23"/>
  <c r="G100" i="27" s="1"/>
  <c r="AY87" i="22"/>
  <c r="H87" i="28"/>
  <c r="J87" i="23" s="1"/>
  <c r="X76" i="23"/>
  <c r="D77" i="27" s="1"/>
  <c r="X90" i="22"/>
  <c r="Z36" i="23"/>
  <c r="F37" i="27" s="1"/>
  <c r="Y109" i="23"/>
  <c r="E110" i="27" s="1"/>
  <c r="AZ96" i="22"/>
  <c r="N96" i="28"/>
  <c r="P96" i="23" s="1"/>
  <c r="W18" i="22"/>
  <c r="AG71" i="22"/>
  <c r="E71" i="28" s="1"/>
  <c r="G71" i="23" s="1"/>
  <c r="Y71" i="23" s="1"/>
  <c r="E72" i="27" s="1"/>
  <c r="D78" i="22"/>
  <c r="C45" i="22"/>
  <c r="V45" i="22" s="1"/>
  <c r="Y45" i="22" s="1"/>
  <c r="Z45" i="22" s="1"/>
  <c r="AF13" i="22"/>
  <c r="D13" i="28" s="1"/>
  <c r="F13" i="23" s="1"/>
  <c r="X13" i="23" s="1"/>
  <c r="D14" i="27" s="1"/>
  <c r="C64" i="22"/>
  <c r="B30" i="22"/>
  <c r="V30" i="22" s="1"/>
  <c r="N56" i="22"/>
  <c r="X56" i="22" s="1"/>
  <c r="AJ120" i="22"/>
  <c r="AG101" i="22"/>
  <c r="E101" i="28" s="1"/>
  <c r="G101" i="23" s="1"/>
  <c r="Y101" i="23" s="1"/>
  <c r="E102" i="27" s="1"/>
  <c r="AJ94" i="22"/>
  <c r="AF34" i="22"/>
  <c r="D34" i="28" s="1"/>
  <c r="F34" i="23" s="1"/>
  <c r="X34" i="23" s="1"/>
  <c r="D35" i="27" s="1"/>
  <c r="E92" i="22"/>
  <c r="F46" i="22"/>
  <c r="V46" i="22" s="1"/>
  <c r="Y46" i="22" s="1"/>
  <c r="Z46" i="22" s="1"/>
  <c r="AE60" i="22"/>
  <c r="C60" i="28" s="1"/>
  <c r="E60" i="23" s="1"/>
  <c r="W60" i="23" s="1"/>
  <c r="C61" i="27" s="1"/>
  <c r="AD75" i="22"/>
  <c r="AF123" i="22"/>
  <c r="D123" i="28" s="1"/>
  <c r="F123" i="23" s="1"/>
  <c r="X123" i="23" s="1"/>
  <c r="D124" i="27" s="1"/>
  <c r="AI51" i="22"/>
  <c r="G51" i="28" s="1"/>
  <c r="I51" i="23" s="1"/>
  <c r="AA51" i="23" s="1"/>
  <c r="G52" i="27" s="1"/>
  <c r="E108" i="22"/>
  <c r="H23" i="22"/>
  <c r="W23" i="22" s="1"/>
  <c r="E124" i="22"/>
  <c r="AF26" i="22"/>
  <c r="D26" i="28" s="1"/>
  <c r="F26" i="23" s="1"/>
  <c r="X26" i="23" s="1"/>
  <c r="D27" i="27" s="1"/>
  <c r="B24" i="22"/>
  <c r="E109" i="22"/>
  <c r="V109" i="22" s="1"/>
  <c r="B50" i="22"/>
  <c r="N57" i="22"/>
  <c r="X57" i="22" s="1"/>
  <c r="AE64" i="22"/>
  <c r="C64" i="28" s="1"/>
  <c r="E64" i="23" s="1"/>
  <c r="W64" i="23" s="1"/>
  <c r="C65" i="27" s="1"/>
  <c r="G76" i="22"/>
  <c r="B68" i="22"/>
  <c r="AG117" i="22"/>
  <c r="E117" i="28" s="1"/>
  <c r="G117" i="23" s="1"/>
  <c r="Y117" i="23" s="1"/>
  <c r="E118" i="27" s="1"/>
  <c r="AH104" i="22"/>
  <c r="F104" i="28" s="1"/>
  <c r="H104" i="23" s="1"/>
  <c r="Z104" i="23" s="1"/>
  <c r="F105" i="27" s="1"/>
  <c r="B57" i="22"/>
  <c r="V57" i="22" s="1"/>
  <c r="B124" i="22"/>
  <c r="AI45" i="22"/>
  <c r="G45" i="28" s="1"/>
  <c r="I45" i="23" s="1"/>
  <c r="AA45" i="23" s="1"/>
  <c r="G46" i="27" s="1"/>
  <c r="H100" i="22"/>
  <c r="W100" i="22" s="1"/>
  <c r="G131" i="22"/>
  <c r="AJ71" i="22"/>
  <c r="D48" i="22"/>
  <c r="V48" i="22" s="1"/>
  <c r="N74" i="22"/>
  <c r="X74" i="22" s="1"/>
  <c r="C75" i="22"/>
  <c r="AG63" i="22"/>
  <c r="E63" i="28" s="1"/>
  <c r="G63" i="23" s="1"/>
  <c r="Y63" i="23" s="1"/>
  <c r="E64" i="27" s="1"/>
  <c r="AD24" i="22"/>
  <c r="AI114" i="22"/>
  <c r="G114" i="28" s="1"/>
  <c r="I114" i="23" s="1"/>
  <c r="AA114" i="23" s="1"/>
  <c r="G115" i="27" s="1"/>
  <c r="AD100" i="22"/>
  <c r="AJ43" i="22"/>
  <c r="D116" i="22"/>
  <c r="AP36" i="22"/>
  <c r="H36" i="22"/>
  <c r="W36" i="22" s="1"/>
  <c r="AH74" i="22"/>
  <c r="F74" i="28" s="1"/>
  <c r="H74" i="23" s="1"/>
  <c r="Z74" i="23" s="1"/>
  <c r="F75" i="27" s="1"/>
  <c r="AE106" i="22"/>
  <c r="C106" i="28" s="1"/>
  <c r="E106" i="23" s="1"/>
  <c r="W106" i="23" s="1"/>
  <c r="C107" i="27" s="1"/>
  <c r="G101" i="22"/>
  <c r="AH81" i="22"/>
  <c r="F81" i="28" s="1"/>
  <c r="H81" i="23" s="1"/>
  <c r="Z81" i="23" s="1"/>
  <c r="F82" i="27" s="1"/>
  <c r="F64" i="22"/>
  <c r="AP105" i="22"/>
  <c r="E95" i="22"/>
  <c r="AG114" i="22"/>
  <c r="E114" i="28" s="1"/>
  <c r="G114" i="23" s="1"/>
  <c r="Y114" i="23" s="1"/>
  <c r="E115" i="27" s="1"/>
  <c r="AH9" i="22"/>
  <c r="F9" i="28" s="1"/>
  <c r="H9" i="23" s="1"/>
  <c r="Z9" i="23" s="1"/>
  <c r="F10" i="27" s="1"/>
  <c r="AD34" i="22"/>
  <c r="AJ33" i="22"/>
  <c r="D73" i="22"/>
  <c r="N91" i="22"/>
  <c r="X91" i="22" s="1"/>
  <c r="F121" i="22"/>
  <c r="E72" i="22"/>
  <c r="B86" i="22"/>
  <c r="H109" i="22"/>
  <c r="W109" i="22" s="1"/>
  <c r="AG99" i="22"/>
  <c r="E99" i="28" s="1"/>
  <c r="G99" i="23" s="1"/>
  <c r="Y99" i="23" s="1"/>
  <c r="E100" i="27" s="1"/>
  <c r="N55" i="22"/>
  <c r="X55" i="22" s="1"/>
  <c r="AD127" i="22"/>
  <c r="F6" i="22"/>
  <c r="AH53" i="22"/>
  <c r="F53" i="28" s="1"/>
  <c r="H53" i="23" s="1"/>
  <c r="Z53" i="23" s="1"/>
  <c r="F54" i="27" s="1"/>
  <c r="AF54" i="22"/>
  <c r="D54" i="28" s="1"/>
  <c r="F54" i="23" s="1"/>
  <c r="X54" i="23" s="1"/>
  <c r="D55" i="27" s="1"/>
  <c r="H64" i="22"/>
  <c r="W64" i="22" s="1"/>
  <c r="B52" i="22"/>
  <c r="G98" i="22"/>
  <c r="V98" i="22" s="1"/>
  <c r="AG123" i="22"/>
  <c r="E123" i="28" s="1"/>
  <c r="G123" i="23" s="1"/>
  <c r="Y123" i="23" s="1"/>
  <c r="E124" i="27" s="1"/>
  <c r="AH59" i="22"/>
  <c r="F59" i="28" s="1"/>
  <c r="H59" i="23" s="1"/>
  <c r="Z59" i="23" s="1"/>
  <c r="F60" i="27" s="1"/>
  <c r="G69" i="22"/>
  <c r="AI129" i="22"/>
  <c r="G129" i="28" s="1"/>
  <c r="I129" i="23" s="1"/>
  <c r="AA129" i="23" s="1"/>
  <c r="G130" i="27" s="1"/>
  <c r="AG41" i="22"/>
  <c r="E41" i="28" s="1"/>
  <c r="G41" i="23" s="1"/>
  <c r="Y41" i="23" s="1"/>
  <c r="E42" i="27" s="1"/>
  <c r="B66" i="22"/>
  <c r="V66" i="22" s="1"/>
  <c r="AG103" i="22"/>
  <c r="E103" i="28" s="1"/>
  <c r="G103" i="23" s="1"/>
  <c r="Y103" i="23" s="1"/>
  <c r="E104" i="27" s="1"/>
  <c r="B128" i="22"/>
  <c r="V128" i="22" s="1"/>
  <c r="Y128" i="22" s="1"/>
  <c r="Z128" i="22" s="1"/>
  <c r="AE112" i="22"/>
  <c r="C112" i="28" s="1"/>
  <c r="E112" i="23" s="1"/>
  <c r="W112" i="23" s="1"/>
  <c r="C113" i="27" s="1"/>
  <c r="AD90" i="22"/>
  <c r="AE114" i="22"/>
  <c r="C114" i="28" s="1"/>
  <c r="E114" i="23" s="1"/>
  <c r="W114" i="23" s="1"/>
  <c r="C115" i="27" s="1"/>
  <c r="H91" i="22"/>
  <c r="W91" i="22" s="1"/>
  <c r="B118" i="22"/>
  <c r="AE92" i="22"/>
  <c r="C92" i="28" s="1"/>
  <c r="E92" i="23" s="1"/>
  <c r="W92" i="23" s="1"/>
  <c r="C93" i="27" s="1"/>
  <c r="AI61" i="22"/>
  <c r="G61" i="28" s="1"/>
  <c r="I61" i="23" s="1"/>
  <c r="AA61" i="23" s="1"/>
  <c r="G62" i="27" s="1"/>
  <c r="AD114" i="22"/>
  <c r="G115" i="22"/>
  <c r="V115" i="22" s="1"/>
  <c r="Y115" i="22" s="1"/>
  <c r="Z115" i="22" s="1"/>
  <c r="C35" i="22"/>
  <c r="AD66" i="22"/>
  <c r="G119" i="22"/>
  <c r="AP24" i="22"/>
  <c r="G87" i="22"/>
  <c r="N11" i="22"/>
  <c r="X11" i="22" s="1"/>
  <c r="AF24" i="22"/>
  <c r="D24" i="28" s="1"/>
  <c r="F24" i="23" s="1"/>
  <c r="X24" i="23" s="1"/>
  <c r="D25" i="27" s="1"/>
  <c r="N46" i="22"/>
  <c r="X46" i="22" s="1"/>
  <c r="AF67" i="22"/>
  <c r="D67" i="28" s="1"/>
  <c r="F67" i="23" s="1"/>
  <c r="X67" i="23" s="1"/>
  <c r="D68" i="27" s="1"/>
  <c r="F110" i="22"/>
  <c r="AE76" i="22"/>
  <c r="C76" i="28" s="1"/>
  <c r="E76" i="23" s="1"/>
  <c r="W76" i="23" s="1"/>
  <c r="C77" i="27" s="1"/>
  <c r="E20" i="22"/>
  <c r="D119" i="22"/>
  <c r="V119" i="22" s="1"/>
  <c r="Y119" i="22" s="1"/>
  <c r="Z119" i="22" s="1"/>
  <c r="H93" i="22"/>
  <c r="W93" i="22" s="1"/>
  <c r="E83" i="22"/>
  <c r="AD121" i="22"/>
  <c r="G35" i="22"/>
  <c r="H39" i="22"/>
  <c r="W39" i="22" s="1"/>
  <c r="E120" i="22"/>
  <c r="AE95" i="22"/>
  <c r="C95" i="28" s="1"/>
  <c r="E95" i="23" s="1"/>
  <c r="W95" i="23" s="1"/>
  <c r="C96" i="27" s="1"/>
  <c r="G95" i="22"/>
  <c r="AF11" i="22"/>
  <c r="D11" i="28" s="1"/>
  <c r="F11" i="23" s="1"/>
  <c r="X11" i="23" s="1"/>
  <c r="D12" i="27" s="1"/>
  <c r="AF74" i="22"/>
  <c r="D74" i="28" s="1"/>
  <c r="F74" i="23" s="1"/>
  <c r="X74" i="23" s="1"/>
  <c r="D75" i="27" s="1"/>
  <c r="AI39" i="22"/>
  <c r="G39" i="28" s="1"/>
  <c r="I39" i="23" s="1"/>
  <c r="AA39" i="23" s="1"/>
  <c r="G40" i="27" s="1"/>
  <c r="G29" i="22"/>
  <c r="V29" i="22" s="1"/>
  <c r="Y29" i="22" s="1"/>
  <c r="Z29" i="22" s="1"/>
  <c r="G122" i="22"/>
  <c r="F108" i="22"/>
  <c r="AI28" i="22"/>
  <c r="G28" i="28" s="1"/>
  <c r="I28" i="23" s="1"/>
  <c r="AA28" i="23" s="1"/>
  <c r="G29" i="27" s="1"/>
  <c r="AF106" i="22"/>
  <c r="D106" i="28" s="1"/>
  <c r="F106" i="23" s="1"/>
  <c r="X106" i="23" s="1"/>
  <c r="D107" i="27" s="1"/>
  <c r="AP75" i="22"/>
  <c r="AE27" i="22"/>
  <c r="C27" i="28" s="1"/>
  <c r="E27" i="23" s="1"/>
  <c r="W27" i="23" s="1"/>
  <c r="C28" i="27" s="1"/>
  <c r="N110" i="22"/>
  <c r="X110" i="22" s="1"/>
  <c r="D67" i="22"/>
  <c r="V67" i="22" s="1"/>
  <c r="Y67" i="22" s="1"/>
  <c r="Z67" i="22" s="1"/>
  <c r="F15" i="22"/>
  <c r="AH110" i="22"/>
  <c r="F110" i="28" s="1"/>
  <c r="H110" i="23" s="1"/>
  <c r="Z110" i="23" s="1"/>
  <c r="F111" i="27" s="1"/>
  <c r="D108" i="22"/>
  <c r="D91" i="22"/>
  <c r="N93" i="22"/>
  <c r="X93" i="22" s="1"/>
  <c r="AG83" i="22"/>
  <c r="E83" i="28" s="1"/>
  <c r="G83" i="23" s="1"/>
  <c r="Y83" i="23" s="1"/>
  <c r="E84" i="27" s="1"/>
  <c r="AD39" i="22"/>
  <c r="AP42" i="22"/>
  <c r="C10" i="22"/>
  <c r="AF65" i="22"/>
  <c r="D65" i="28" s="1"/>
  <c r="F65" i="23" s="1"/>
  <c r="X65" i="23" s="1"/>
  <c r="D66" i="27" s="1"/>
  <c r="AF100" i="22"/>
  <c r="D100" i="28" s="1"/>
  <c r="F100" i="23" s="1"/>
  <c r="X100" i="23" s="1"/>
  <c r="D101" i="27" s="1"/>
  <c r="AP9" i="22"/>
  <c r="C131" i="22"/>
  <c r="V131" i="22" s="1"/>
  <c r="N32" i="22"/>
  <c r="X32" i="22" s="1"/>
  <c r="AH102" i="22"/>
  <c r="F102" i="28" s="1"/>
  <c r="H102" i="23" s="1"/>
  <c r="Z102" i="23" s="1"/>
  <c r="F103" i="27" s="1"/>
  <c r="AP99" i="22"/>
  <c r="D40" i="22"/>
  <c r="AP38" i="22"/>
  <c r="AD77" i="22"/>
  <c r="D113" i="22"/>
  <c r="V113" i="22" s="1"/>
  <c r="Y113" i="22" s="1"/>
  <c r="Z113" i="22" s="1"/>
  <c r="C50" i="22"/>
  <c r="AG66" i="22"/>
  <c r="E66" i="28" s="1"/>
  <c r="G66" i="23" s="1"/>
  <c r="Y66" i="23" s="1"/>
  <c r="E67" i="27" s="1"/>
  <c r="B40" i="22"/>
  <c r="V40" i="22" s="1"/>
  <c r="Y40" i="22" s="1"/>
  <c r="Z40" i="22" s="1"/>
  <c r="G73" i="22"/>
  <c r="AD122" i="22"/>
  <c r="AJ129" i="22"/>
  <c r="N8" i="22"/>
  <c r="X8" i="22" s="1"/>
  <c r="N123" i="22"/>
  <c r="X123" i="22" s="1"/>
  <c r="AG53" i="22"/>
  <c r="E53" i="28" s="1"/>
  <c r="G53" i="23" s="1"/>
  <c r="Y53" i="23" s="1"/>
  <c r="E54" i="27" s="1"/>
  <c r="F65" i="22"/>
  <c r="H30" i="22"/>
  <c r="W30" i="22" s="1"/>
  <c r="AD125" i="22"/>
  <c r="F14" i="22"/>
  <c r="AG17" i="22"/>
  <c r="E17" i="28" s="1"/>
  <c r="G17" i="23" s="1"/>
  <c r="Y17" i="23" s="1"/>
  <c r="E18" i="27" s="1"/>
  <c r="AG113" i="22"/>
  <c r="E113" i="28" s="1"/>
  <c r="G113" i="23" s="1"/>
  <c r="Y113" i="23" s="1"/>
  <c r="E114" i="27" s="1"/>
  <c r="D123" i="22"/>
  <c r="V123" i="22" s="1"/>
  <c r="Y123" i="22" s="1"/>
  <c r="Z123" i="22" s="1"/>
  <c r="D128" i="22"/>
  <c r="AH123" i="22"/>
  <c r="F123" i="28" s="1"/>
  <c r="H123" i="23" s="1"/>
  <c r="Z123" i="23" s="1"/>
  <c r="F124" i="27" s="1"/>
  <c r="E11" i="22"/>
  <c r="V11" i="22" s="1"/>
  <c r="Y11" i="22" s="1"/>
  <c r="Z11" i="22" s="1"/>
  <c r="H60" i="22"/>
  <c r="W60" i="22" s="1"/>
  <c r="C129" i="22"/>
  <c r="AD72" i="22"/>
  <c r="AP95" i="22"/>
  <c r="AE100" i="22"/>
  <c r="C100" i="28" s="1"/>
  <c r="E100" i="23" s="1"/>
  <c r="W100" i="23" s="1"/>
  <c r="C101" i="27" s="1"/>
  <c r="C26" i="22"/>
  <c r="V26" i="22" s="1"/>
  <c r="Y26" i="22" s="1"/>
  <c r="Z26" i="22" s="1"/>
  <c r="AF86" i="22"/>
  <c r="D86" i="28" s="1"/>
  <c r="F86" i="23" s="1"/>
  <c r="X86" i="23" s="1"/>
  <c r="D87" i="27" s="1"/>
  <c r="AJ16" i="22"/>
  <c r="B84" i="22"/>
  <c r="V84" i="22" s="1"/>
  <c r="Y84" i="22" s="1"/>
  <c r="Z84" i="22" s="1"/>
  <c r="N131" i="22"/>
  <c r="X131" i="22" s="1"/>
  <c r="C56" i="22"/>
  <c r="AH105" i="22"/>
  <c r="F105" i="28" s="1"/>
  <c r="H105" i="23" s="1"/>
  <c r="Z105" i="23" s="1"/>
  <c r="F106" i="27" s="1"/>
  <c r="B74" i="22"/>
  <c r="V74" i="22" s="1"/>
  <c r="Y74" i="22" s="1"/>
  <c r="Z74" i="22" s="1"/>
  <c r="AG6" i="22"/>
  <c r="E6" i="28" s="1"/>
  <c r="G6" i="23" s="1"/>
  <c r="Y6" i="23" s="1"/>
  <c r="E7" i="27" s="1"/>
  <c r="AF68" i="22"/>
  <c r="D68" i="28" s="1"/>
  <c r="F68" i="23" s="1"/>
  <c r="X68" i="23" s="1"/>
  <c r="D69" i="27" s="1"/>
  <c r="AP60" i="22"/>
  <c r="E54" i="22"/>
  <c r="D4" i="22"/>
  <c r="N66" i="22"/>
  <c r="X66" i="22" s="1"/>
  <c r="E64" i="22"/>
  <c r="AE88" i="22"/>
  <c r="C88" i="28" s="1"/>
  <c r="E88" i="23" s="1"/>
  <c r="W88" i="23" s="1"/>
  <c r="C89" i="27" s="1"/>
  <c r="F105" i="22"/>
  <c r="AD74" i="22"/>
  <c r="F49" i="22"/>
  <c r="V49" i="22" s="1"/>
  <c r="Y49" i="22" s="1"/>
  <c r="Z49" i="22" s="1"/>
  <c r="E48" i="22"/>
  <c r="AD126" i="22"/>
  <c r="AJ37" i="22"/>
  <c r="N44" i="22"/>
  <c r="X44" i="22" s="1"/>
  <c r="G75" i="22"/>
  <c r="E105" i="22"/>
  <c r="AG64" i="22"/>
  <c r="E64" i="28" s="1"/>
  <c r="G64" i="23" s="1"/>
  <c r="Y64" i="23" s="1"/>
  <c r="E65" i="27" s="1"/>
  <c r="D107" i="22"/>
  <c r="V107" i="22" s="1"/>
  <c r="Y107" i="22" s="1"/>
  <c r="Z107" i="22" s="1"/>
  <c r="H44" i="22"/>
  <c r="W44" i="22" s="1"/>
  <c r="AP15" i="22"/>
  <c r="AE22" i="22"/>
  <c r="C22" i="28" s="1"/>
  <c r="E22" i="23" s="1"/>
  <c r="W22" i="23" s="1"/>
  <c r="C23" i="27" s="1"/>
  <c r="AF33" i="22"/>
  <c r="D33" i="28" s="1"/>
  <c r="F33" i="23" s="1"/>
  <c r="X33" i="23" s="1"/>
  <c r="D34" i="27" s="1"/>
  <c r="B95" i="22"/>
  <c r="V95" i="22" s="1"/>
  <c r="Y95" i="22" s="1"/>
  <c r="Z95" i="22" s="1"/>
  <c r="N25" i="22"/>
  <c r="X25" i="22" s="1"/>
  <c r="G36" i="22"/>
  <c r="G15" i="22"/>
  <c r="AI98" i="22"/>
  <c r="G98" i="28" s="1"/>
  <c r="I98" i="23" s="1"/>
  <c r="AA98" i="23" s="1"/>
  <c r="G99" i="27" s="1"/>
  <c r="AP54" i="22"/>
  <c r="AE11" i="22"/>
  <c r="C11" i="28" s="1"/>
  <c r="E11" i="23" s="1"/>
  <c r="W11" i="23" s="1"/>
  <c r="C12" i="27" s="1"/>
  <c r="AH77" i="22"/>
  <c r="F77" i="28" s="1"/>
  <c r="H77" i="23" s="1"/>
  <c r="Z77" i="23" s="1"/>
  <c r="F78" i="27" s="1"/>
  <c r="D47" i="22"/>
  <c r="AG43" i="22"/>
  <c r="E43" i="28" s="1"/>
  <c r="G43" i="23" s="1"/>
  <c r="Y43" i="23" s="1"/>
  <c r="E44" i="27" s="1"/>
  <c r="AP92" i="22"/>
  <c r="F122" i="22"/>
  <c r="V122" i="22" s="1"/>
  <c r="Y122" i="22" s="1"/>
  <c r="Z122" i="22" s="1"/>
  <c r="AJ4" i="22"/>
  <c r="AP25" i="22"/>
  <c r="AH63" i="22"/>
  <c r="F63" i="28" s="1"/>
  <c r="H63" i="23" s="1"/>
  <c r="Z63" i="23" s="1"/>
  <c r="F64" i="27" s="1"/>
  <c r="AH98" i="22"/>
  <c r="F98" i="28" s="1"/>
  <c r="H98" i="23" s="1"/>
  <c r="Z98" i="23" s="1"/>
  <c r="F99" i="27" s="1"/>
  <c r="H35" i="22"/>
  <c r="W35" i="22" s="1"/>
  <c r="C54" i="22"/>
  <c r="B76" i="22"/>
  <c r="V76" i="22" s="1"/>
  <c r="Y76" i="22" s="1"/>
  <c r="Z76" i="22" s="1"/>
  <c r="N92" i="22"/>
  <c r="X92" i="22" s="1"/>
  <c r="C81" i="22"/>
  <c r="G62" i="22"/>
  <c r="AG128" i="22"/>
  <c r="E128" i="28" s="1"/>
  <c r="G128" i="23" s="1"/>
  <c r="Y128" i="23" s="1"/>
  <c r="E129" i="27" s="1"/>
  <c r="C68" i="22"/>
  <c r="B31" i="22"/>
  <c r="AF50" i="22"/>
  <c r="D50" i="28" s="1"/>
  <c r="F50" i="23" s="1"/>
  <c r="X50" i="23" s="1"/>
  <c r="D51" i="27" s="1"/>
  <c r="AJ12" i="22"/>
  <c r="G91" i="22"/>
  <c r="H47" i="22"/>
  <c r="W47" i="22" s="1"/>
  <c r="G94" i="22"/>
  <c r="AP98" i="22"/>
  <c r="E128" i="22"/>
  <c r="AJ19" i="22"/>
  <c r="AF22" i="22"/>
  <c r="D22" i="28" s="1"/>
  <c r="F22" i="23" s="1"/>
  <c r="X22" i="23" s="1"/>
  <c r="D23" i="27" s="1"/>
  <c r="H12" i="22"/>
  <c r="W12" i="22" s="1"/>
  <c r="B72" i="22"/>
  <c r="V72" i="22" s="1"/>
  <c r="Y72" i="22" s="1"/>
  <c r="Z72" i="22" s="1"/>
  <c r="H13" i="22"/>
  <c r="W13" i="22" s="1"/>
  <c r="AG67" i="22"/>
  <c r="E67" i="28" s="1"/>
  <c r="G67" i="23" s="1"/>
  <c r="Y67" i="23" s="1"/>
  <c r="E68" i="27" s="1"/>
  <c r="N73" i="22"/>
  <c r="X73" i="22" s="1"/>
  <c r="B102" i="22"/>
  <c r="V102" i="22" s="1"/>
  <c r="Y102" i="22" s="1"/>
  <c r="Z102" i="22" s="1"/>
  <c r="AG104" i="22"/>
  <c r="E104" i="28" s="1"/>
  <c r="G104" i="23" s="1"/>
  <c r="Y104" i="23" s="1"/>
  <c r="E105" i="27" s="1"/>
  <c r="AF113" i="22"/>
  <c r="D113" i="28" s="1"/>
  <c r="F113" i="23" s="1"/>
  <c r="X113" i="23" s="1"/>
  <c r="D114" i="27" s="1"/>
  <c r="AD10" i="22"/>
  <c r="AP76" i="22"/>
  <c r="Y125" i="22" l="1"/>
  <c r="Z125" i="22" s="1"/>
  <c r="Y92" i="22"/>
  <c r="Z92" i="22" s="1"/>
  <c r="Y98" i="22"/>
  <c r="Z98" i="22" s="1"/>
  <c r="V128" i="23"/>
  <c r="Y19" i="22"/>
  <c r="Z19" i="22" s="1"/>
  <c r="N118" i="28"/>
  <c r="P118" i="23" s="1"/>
  <c r="Y131" i="22"/>
  <c r="Z131" i="22" s="1"/>
  <c r="Y28" i="22"/>
  <c r="Z28" i="22" s="1"/>
  <c r="Y114" i="22"/>
  <c r="Z114" i="22" s="1"/>
  <c r="Y66" i="22"/>
  <c r="Z66" i="22" s="1"/>
  <c r="N77" i="28"/>
  <c r="P77" i="23" s="1"/>
  <c r="N13" i="28"/>
  <c r="P13" i="23" s="1"/>
  <c r="Y48" i="22"/>
  <c r="Z48" i="22" s="1"/>
  <c r="Y111" i="22"/>
  <c r="Z111" i="22" s="1"/>
  <c r="Y39" i="22"/>
  <c r="Z39" i="22" s="1"/>
  <c r="Y53" i="22"/>
  <c r="Z53" i="22" s="1"/>
  <c r="Y17" i="22"/>
  <c r="Z17" i="22" s="1"/>
  <c r="Y100" i="22"/>
  <c r="Z100" i="22" s="1"/>
  <c r="Y5" i="22"/>
  <c r="Z5" i="22" s="1"/>
  <c r="Y73" i="22"/>
  <c r="Z73" i="22" s="1"/>
  <c r="Y18" i="22"/>
  <c r="Z18" i="22" s="1"/>
  <c r="Y20" i="22"/>
  <c r="Z20" i="22" s="1"/>
  <c r="Y109" i="22"/>
  <c r="Z109" i="22" s="1"/>
  <c r="Y93" i="22"/>
  <c r="Z93" i="22" s="1"/>
  <c r="Y60" i="22"/>
  <c r="Z60" i="22" s="1"/>
  <c r="Y97" i="22"/>
  <c r="Z97" i="22" s="1"/>
  <c r="Y81" i="22"/>
  <c r="Z81" i="22" s="1"/>
  <c r="AX10" i="22"/>
  <c r="BA10" i="22" s="1"/>
  <c r="B10" i="28"/>
  <c r="D10" i="23" s="1"/>
  <c r="V10" i="23" s="1"/>
  <c r="AY12" i="22"/>
  <c r="H12" i="28"/>
  <c r="J12" i="23" s="1"/>
  <c r="AZ92" i="22"/>
  <c r="N92" i="28"/>
  <c r="P92" i="23" s="1"/>
  <c r="AX74" i="22"/>
  <c r="BA74" i="22" s="1"/>
  <c r="B74" i="28"/>
  <c r="D74" i="23" s="1"/>
  <c r="V74" i="23" s="1"/>
  <c r="AX114" i="22"/>
  <c r="B114" i="28"/>
  <c r="D114" i="23" s="1"/>
  <c r="AX34" i="22"/>
  <c r="B34" i="28"/>
  <c r="D34" i="23" s="1"/>
  <c r="AX24" i="22"/>
  <c r="B24" i="28"/>
  <c r="D24" i="23" s="1"/>
  <c r="V87" i="23"/>
  <c r="B80" i="27"/>
  <c r="B82" i="26"/>
  <c r="AZ50" i="22"/>
  <c r="N50" i="28"/>
  <c r="P50" i="23" s="1"/>
  <c r="AZ29" i="22"/>
  <c r="N29" i="28"/>
  <c r="P29" i="23" s="1"/>
  <c r="V29" i="23" s="1"/>
  <c r="AY55" i="22"/>
  <c r="H55" i="28"/>
  <c r="J55" i="23" s="1"/>
  <c r="AX111" i="22"/>
  <c r="B111" i="28"/>
  <c r="D111" i="23" s="1"/>
  <c r="AX93" i="22"/>
  <c r="B93" i="28"/>
  <c r="D93" i="23" s="1"/>
  <c r="AY61" i="22"/>
  <c r="H61" i="28"/>
  <c r="J61" i="23" s="1"/>
  <c r="V82" i="23"/>
  <c r="Y121" i="22"/>
  <c r="Z121" i="22" s="1"/>
  <c r="AX13" i="22"/>
  <c r="BA13" i="22" s="1"/>
  <c r="AZ5" i="22"/>
  <c r="N5" i="28"/>
  <c r="P5" i="23" s="1"/>
  <c r="AZ66" i="22"/>
  <c r="N66" i="28"/>
  <c r="P66" i="23" s="1"/>
  <c r="AZ35" i="22"/>
  <c r="N35" i="28"/>
  <c r="P35" i="23" s="1"/>
  <c r="V36" i="22"/>
  <c r="Y36" i="22" s="1"/>
  <c r="Z36" i="22" s="1"/>
  <c r="AY97" i="22"/>
  <c r="H97" i="28"/>
  <c r="J97" i="23" s="1"/>
  <c r="AZ80" i="22"/>
  <c r="N80" i="28"/>
  <c r="P80" i="23" s="1"/>
  <c r="B116" i="27"/>
  <c r="B118" i="26"/>
  <c r="AX45" i="22"/>
  <c r="V65" i="23"/>
  <c r="AY34" i="22"/>
  <c r="H34" i="28"/>
  <c r="J34" i="23" s="1"/>
  <c r="AZ112" i="22"/>
  <c r="N112" i="28"/>
  <c r="P112" i="23" s="1"/>
  <c r="AY114" i="22"/>
  <c r="H114" i="28"/>
  <c r="J114" i="23" s="1"/>
  <c r="AZ37" i="22"/>
  <c r="N37" i="28"/>
  <c r="P37" i="23" s="1"/>
  <c r="AZ62" i="22"/>
  <c r="N62" i="28"/>
  <c r="P62" i="23" s="1"/>
  <c r="AY119" i="22"/>
  <c r="H119" i="28"/>
  <c r="J119" i="23" s="1"/>
  <c r="V119" i="23" s="1"/>
  <c r="Y56" i="22"/>
  <c r="Z56" i="22" s="1"/>
  <c r="AX22" i="22"/>
  <c r="BA22" i="22" s="1"/>
  <c r="B22" i="28"/>
  <c r="D22" i="23" s="1"/>
  <c r="V22" i="23" s="1"/>
  <c r="AZ59" i="22"/>
  <c r="N59" i="28"/>
  <c r="P59" i="23" s="1"/>
  <c r="AZ75" i="22"/>
  <c r="N75" i="28"/>
  <c r="P75" i="23" s="1"/>
  <c r="V52" i="22"/>
  <c r="Y52" i="22" s="1"/>
  <c r="Z52" i="22" s="1"/>
  <c r="V124" i="22"/>
  <c r="Y124" i="22" s="1"/>
  <c r="Z124" i="22" s="1"/>
  <c r="V50" i="22"/>
  <c r="Y50" i="22" s="1"/>
  <c r="Z50" i="22" s="1"/>
  <c r="AY120" i="22"/>
  <c r="H120" i="28"/>
  <c r="J120" i="23" s="1"/>
  <c r="B61" i="26"/>
  <c r="B59" i="27"/>
  <c r="AX87" i="22"/>
  <c r="BA87" i="22" s="1"/>
  <c r="V51" i="22"/>
  <c r="Y51" i="22" s="1"/>
  <c r="Z51" i="22" s="1"/>
  <c r="AY9" i="22"/>
  <c r="H9" i="28"/>
  <c r="J9" i="23" s="1"/>
  <c r="AZ103" i="22"/>
  <c r="N103" i="28"/>
  <c r="P103" i="23" s="1"/>
  <c r="V69" i="22"/>
  <c r="Y69" i="22" s="1"/>
  <c r="Z69" i="22" s="1"/>
  <c r="BA124" i="22"/>
  <c r="AX131" i="22"/>
  <c r="C5" i="27"/>
  <c r="C3" i="24"/>
  <c r="B55" i="28"/>
  <c r="D55" i="23" s="1"/>
  <c r="V55" i="23" s="1"/>
  <c r="AX55" i="22"/>
  <c r="AY31" i="22"/>
  <c r="H31" i="28"/>
  <c r="J31" i="23" s="1"/>
  <c r="AY29" i="22"/>
  <c r="BA29" i="22" s="1"/>
  <c r="H29" i="28"/>
  <c r="J29" i="23" s="1"/>
  <c r="V55" i="22"/>
  <c r="Y55" i="22" s="1"/>
  <c r="Z55" i="22" s="1"/>
  <c r="AX124" i="22"/>
  <c r="B124" i="28"/>
  <c r="D124" i="23" s="1"/>
  <c r="V124" i="23" s="1"/>
  <c r="V25" i="22"/>
  <c r="Y25" i="22" s="1"/>
  <c r="Z25" i="22" s="1"/>
  <c r="AX115" i="22"/>
  <c r="BA115" i="22" s="1"/>
  <c r="AX101" i="22"/>
  <c r="AX69" i="22"/>
  <c r="AX19" i="22"/>
  <c r="AX65" i="22"/>
  <c r="BA65" i="22" s="1"/>
  <c r="V14" i="22"/>
  <c r="Y14" i="22" s="1"/>
  <c r="Z14" i="22" s="1"/>
  <c r="AZ44" i="22"/>
  <c r="N44" i="28"/>
  <c r="P44" i="23" s="1"/>
  <c r="V44" i="23" s="1"/>
  <c r="V38" i="22"/>
  <c r="Y38" i="22" s="1"/>
  <c r="Z38" i="22" s="1"/>
  <c r="D5" i="27"/>
  <c r="D3" i="24"/>
  <c r="AY17" i="22"/>
  <c r="H17" i="28"/>
  <c r="J17" i="23" s="1"/>
  <c r="V89" i="22"/>
  <c r="Y89" i="22" s="1"/>
  <c r="Z89" i="22" s="1"/>
  <c r="AX76" i="22"/>
  <c r="Y130" i="22"/>
  <c r="Z130" i="22" s="1"/>
  <c r="AX92" i="22"/>
  <c r="AY19" i="22"/>
  <c r="H19" i="28"/>
  <c r="J19" i="23" s="1"/>
  <c r="V19" i="23" s="1"/>
  <c r="AZ9" i="22"/>
  <c r="N9" i="28"/>
  <c r="P9" i="23" s="1"/>
  <c r="Y57" i="22"/>
  <c r="Z57" i="22" s="1"/>
  <c r="AX75" i="22"/>
  <c r="B75" i="28"/>
  <c r="D75" i="23" s="1"/>
  <c r="Y12" i="22"/>
  <c r="Z12" i="22" s="1"/>
  <c r="AZ69" i="22"/>
  <c r="N69" i="28"/>
  <c r="P69" i="23" s="1"/>
  <c r="AX67" i="22"/>
  <c r="B67" i="28"/>
  <c r="D67" i="23" s="1"/>
  <c r="AZ81" i="22"/>
  <c r="N81" i="28"/>
  <c r="P81" i="23" s="1"/>
  <c r="AX88" i="22"/>
  <c r="BA88" i="22" s="1"/>
  <c r="B88" i="28"/>
  <c r="D88" i="23" s="1"/>
  <c r="V88" i="23" s="1"/>
  <c r="Y82" i="22"/>
  <c r="Z82" i="22" s="1"/>
  <c r="B110" i="27"/>
  <c r="B112" i="26"/>
  <c r="V51" i="23"/>
  <c r="Y88" i="22"/>
  <c r="Z88" i="22" s="1"/>
  <c r="F5" i="27"/>
  <c r="F3" i="24"/>
  <c r="AZ97" i="22"/>
  <c r="N97" i="28"/>
  <c r="P97" i="23" s="1"/>
  <c r="V97" i="23" s="1"/>
  <c r="V47" i="22"/>
  <c r="Y47" i="22" s="1"/>
  <c r="Z47" i="22" s="1"/>
  <c r="AY57" i="22"/>
  <c r="H57" i="28"/>
  <c r="J57" i="23" s="1"/>
  <c r="AX73" i="22"/>
  <c r="V77" i="23"/>
  <c r="V27" i="22"/>
  <c r="Y27" i="22" s="1"/>
  <c r="Z27" i="22" s="1"/>
  <c r="V35" i="22"/>
  <c r="Y35" i="22" s="1"/>
  <c r="Z35" i="22" s="1"/>
  <c r="AX91" i="22"/>
  <c r="B91" i="28"/>
  <c r="D91" i="23" s="1"/>
  <c r="AZ33" i="22"/>
  <c r="N33" i="28"/>
  <c r="P33" i="23" s="1"/>
  <c r="V64" i="22"/>
  <c r="Y64" i="22" s="1"/>
  <c r="Z64" i="22" s="1"/>
  <c r="V20" i="23"/>
  <c r="V12" i="23"/>
  <c r="V118" i="23"/>
  <c r="AX33" i="22"/>
  <c r="AZ95" i="22"/>
  <c r="N95" i="28"/>
  <c r="P95" i="23" s="1"/>
  <c r="AX77" i="22"/>
  <c r="BA77" i="22" s="1"/>
  <c r="B77" i="28"/>
  <c r="D77" i="23" s="1"/>
  <c r="AZ24" i="22"/>
  <c r="N24" i="28"/>
  <c r="P24" i="23" s="1"/>
  <c r="V118" i="22"/>
  <c r="Y118" i="22" s="1"/>
  <c r="Z118" i="22" s="1"/>
  <c r="AZ36" i="22"/>
  <c r="N36" i="28"/>
  <c r="P36" i="23" s="1"/>
  <c r="V24" i="22"/>
  <c r="Y24" i="22" s="1"/>
  <c r="Z24" i="22" s="1"/>
  <c r="Y30" i="22"/>
  <c r="Z30" i="22" s="1"/>
  <c r="Y44" i="22"/>
  <c r="Z44" i="22" s="1"/>
  <c r="AZ18" i="22"/>
  <c r="N18" i="28"/>
  <c r="P18" i="23" s="1"/>
  <c r="AY75" i="22"/>
  <c r="H75" i="28"/>
  <c r="J75" i="23" s="1"/>
  <c r="V58" i="22"/>
  <c r="Y58" i="22" s="1"/>
  <c r="Z58" i="22" s="1"/>
  <c r="V129" i="22"/>
  <c r="Y129" i="22" s="1"/>
  <c r="Z129" i="22" s="1"/>
  <c r="AY30" i="22"/>
  <c r="H30" i="28"/>
  <c r="J30" i="23" s="1"/>
  <c r="AX43" i="22"/>
  <c r="AX109" i="22"/>
  <c r="BA109" i="22" s="1"/>
  <c r="AX51" i="22"/>
  <c r="BA51" i="22" s="1"/>
  <c r="B108" i="28"/>
  <c r="D108" i="23" s="1"/>
  <c r="AX108" i="22"/>
  <c r="BA108" i="22" s="1"/>
  <c r="AZ114" i="22"/>
  <c r="N114" i="28"/>
  <c r="P114" i="23" s="1"/>
  <c r="AX41" i="22"/>
  <c r="B41" i="28"/>
  <c r="D41" i="23" s="1"/>
  <c r="AZ131" i="22"/>
  <c r="N131" i="28"/>
  <c r="P131" i="23" s="1"/>
  <c r="V131" i="23" s="1"/>
  <c r="AX70" i="22"/>
  <c r="BA70" i="22" s="1"/>
  <c r="B70" i="28"/>
  <c r="D70" i="23" s="1"/>
  <c r="V70" i="23" s="1"/>
  <c r="AZ4" i="22"/>
  <c r="N4" i="28"/>
  <c r="P4" i="23" s="1"/>
  <c r="AY11" i="22"/>
  <c r="BA11" i="22" s="1"/>
  <c r="H11" i="28"/>
  <c r="J11" i="23" s="1"/>
  <c r="V112" i="22"/>
  <c r="Y112" i="22" s="1"/>
  <c r="Z112" i="22" s="1"/>
  <c r="AZ71" i="22"/>
  <c r="N71" i="28"/>
  <c r="P71" i="23" s="1"/>
  <c r="AX60" i="22"/>
  <c r="B60" i="28"/>
  <c r="D60" i="23" s="1"/>
  <c r="AX89" i="22"/>
  <c r="B89" i="28"/>
  <c r="D89" i="23" s="1"/>
  <c r="V59" i="23"/>
  <c r="AX37" i="22"/>
  <c r="V56" i="23"/>
  <c r="AX61" i="22"/>
  <c r="AX78" i="22"/>
  <c r="BA78" i="22" s="1"/>
  <c r="B78" i="28"/>
  <c r="D78" i="23" s="1"/>
  <c r="V78" i="23" s="1"/>
  <c r="AY67" i="22"/>
  <c r="H67" i="28"/>
  <c r="J67" i="23" s="1"/>
  <c r="AY35" i="22"/>
  <c r="H35" i="28"/>
  <c r="J35" i="23" s="1"/>
  <c r="V35" i="23" s="1"/>
  <c r="AY41" i="22"/>
  <c r="H41" i="28"/>
  <c r="J41" i="23" s="1"/>
  <c r="AY126" i="22"/>
  <c r="H126" i="28"/>
  <c r="J126" i="23" s="1"/>
  <c r="AX15" i="22"/>
  <c r="B15" i="28"/>
  <c r="D15" i="23" s="1"/>
  <c r="AZ7" i="22"/>
  <c r="BA7" i="22" s="1"/>
  <c r="N7" i="28"/>
  <c r="P7" i="23" s="1"/>
  <c r="V7" i="23" s="1"/>
  <c r="AY90" i="22"/>
  <c r="H90" i="28"/>
  <c r="J90" i="23" s="1"/>
  <c r="AX20" i="22"/>
  <c r="BA20" i="22" s="1"/>
  <c r="AX50" i="22"/>
  <c r="AX12" i="22"/>
  <c r="BA12" i="22" s="1"/>
  <c r="AX118" i="22"/>
  <c r="BA118" i="22" s="1"/>
  <c r="AX28" i="22"/>
  <c r="AX14" i="22"/>
  <c r="AZ98" i="22"/>
  <c r="BA98" i="22" s="1"/>
  <c r="N98" i="28"/>
  <c r="P98" i="23" s="1"/>
  <c r="V98" i="23" s="1"/>
  <c r="AY37" i="22"/>
  <c r="H37" i="28"/>
  <c r="J37" i="23" s="1"/>
  <c r="V37" i="23" s="1"/>
  <c r="AX72" i="22"/>
  <c r="BA72" i="22" s="1"/>
  <c r="B72" i="28"/>
  <c r="D72" i="23" s="1"/>
  <c r="V72" i="23" s="1"/>
  <c r="AY129" i="22"/>
  <c r="H129" i="28"/>
  <c r="J129" i="23" s="1"/>
  <c r="AZ38" i="22"/>
  <c r="N38" i="28"/>
  <c r="P38" i="23" s="1"/>
  <c r="AZ105" i="22"/>
  <c r="N105" i="28"/>
  <c r="P105" i="23" s="1"/>
  <c r="AZ32" i="22"/>
  <c r="N32" i="28"/>
  <c r="P32" i="23" s="1"/>
  <c r="AZ111" i="22"/>
  <c r="N111" i="28"/>
  <c r="P111" i="23" s="1"/>
  <c r="V32" i="22"/>
  <c r="Y32" i="22" s="1"/>
  <c r="Z32" i="22" s="1"/>
  <c r="AY27" i="22"/>
  <c r="H27" i="28"/>
  <c r="J27" i="23" s="1"/>
  <c r="AX9" i="22"/>
  <c r="BA9" i="22" s="1"/>
  <c r="B9" i="28"/>
  <c r="D9" i="23" s="1"/>
  <c r="V9" i="23" s="1"/>
  <c r="AX35" i="22"/>
  <c r="V130" i="23"/>
  <c r="Y80" i="22"/>
  <c r="Z80" i="22" s="1"/>
  <c r="V86" i="23"/>
  <c r="AX54" i="22"/>
  <c r="V59" i="22"/>
  <c r="Y59" i="22" s="1"/>
  <c r="Z59" i="22" s="1"/>
  <c r="B83" i="28"/>
  <c r="D83" i="23" s="1"/>
  <c r="AX83" i="22"/>
  <c r="V86" i="22"/>
  <c r="Y86" i="22" s="1"/>
  <c r="Z86" i="22" s="1"/>
  <c r="AX23" i="22"/>
  <c r="B23" i="28"/>
  <c r="D23" i="23" s="1"/>
  <c r="AY101" i="22"/>
  <c r="H101" i="28"/>
  <c r="J101" i="23" s="1"/>
  <c r="V101" i="23" s="1"/>
  <c r="AY46" i="22"/>
  <c r="H46" i="28"/>
  <c r="J46" i="23" s="1"/>
  <c r="AZ45" i="22"/>
  <c r="N45" i="28"/>
  <c r="P45" i="23" s="1"/>
  <c r="V45" i="23" s="1"/>
  <c r="AY105" i="22"/>
  <c r="BA105" i="22" s="1"/>
  <c r="H105" i="28"/>
  <c r="J105" i="23" s="1"/>
  <c r="AY64" i="22"/>
  <c r="H64" i="28"/>
  <c r="J64" i="23" s="1"/>
  <c r="AX59" i="22"/>
  <c r="BA59" i="22" s="1"/>
  <c r="V52" i="23"/>
  <c r="AX113" i="22"/>
  <c r="AX56" i="22"/>
  <c r="BA56" i="22" s="1"/>
  <c r="V57" i="23"/>
  <c r="AX104" i="22"/>
  <c r="BA104" i="22" s="1"/>
  <c r="B104" i="28"/>
  <c r="D104" i="23" s="1"/>
  <c r="V104" i="23" s="1"/>
  <c r="AZ47" i="22"/>
  <c r="N47" i="28"/>
  <c r="P47" i="23" s="1"/>
  <c r="V108" i="22"/>
  <c r="Y108" i="22" s="1"/>
  <c r="Z108" i="22" s="1"/>
  <c r="V78" i="22"/>
  <c r="Y78" i="22" s="1"/>
  <c r="Z78" i="22" s="1"/>
  <c r="AX112" i="22"/>
  <c r="BA112" i="22" s="1"/>
  <c r="B112" i="28"/>
  <c r="D112" i="23" s="1"/>
  <c r="V70" i="22"/>
  <c r="Y70" i="22" s="1"/>
  <c r="Z70" i="22" s="1"/>
  <c r="AZ41" i="22"/>
  <c r="N41" i="28"/>
  <c r="P41" i="23" s="1"/>
  <c r="V65" i="22"/>
  <c r="Y65" i="22" s="1"/>
  <c r="Z65" i="22" s="1"/>
  <c r="AZ26" i="22"/>
  <c r="N26" i="28"/>
  <c r="P26" i="23" s="1"/>
  <c r="AZ94" i="22"/>
  <c r="N94" i="28"/>
  <c r="P94" i="23" s="1"/>
  <c r="AX129" i="22"/>
  <c r="BA129" i="22" s="1"/>
  <c r="B129" i="28"/>
  <c r="D129" i="23" s="1"/>
  <c r="AX44" i="22"/>
  <c r="AZ25" i="22"/>
  <c r="N25" i="28"/>
  <c r="P25" i="23" s="1"/>
  <c r="AZ54" i="22"/>
  <c r="N54" i="28"/>
  <c r="P54" i="23" s="1"/>
  <c r="V54" i="23" s="1"/>
  <c r="AZ15" i="22"/>
  <c r="N15" i="28"/>
  <c r="P15" i="23" s="1"/>
  <c r="AX126" i="22"/>
  <c r="B126" i="28"/>
  <c r="D126" i="23" s="1"/>
  <c r="V126" i="23" s="1"/>
  <c r="AX122" i="22"/>
  <c r="BA122" i="22" s="1"/>
  <c r="B122" i="28"/>
  <c r="D122" i="23" s="1"/>
  <c r="V122" i="23" s="1"/>
  <c r="AX66" i="22"/>
  <c r="BA66" i="22" s="1"/>
  <c r="B66" i="28"/>
  <c r="D66" i="23" s="1"/>
  <c r="V66" i="23" s="1"/>
  <c r="AY43" i="22"/>
  <c r="H43" i="28"/>
  <c r="J43" i="23" s="1"/>
  <c r="V43" i="23" s="1"/>
  <c r="AY71" i="22"/>
  <c r="H71" i="28"/>
  <c r="J71" i="23" s="1"/>
  <c r="V71" i="23" s="1"/>
  <c r="V68" i="22"/>
  <c r="Y68" i="22" s="1"/>
  <c r="Z68" i="22" s="1"/>
  <c r="AX71" i="22"/>
  <c r="BA71" i="22" s="1"/>
  <c r="AX97" i="22"/>
  <c r="BA97" i="22" s="1"/>
  <c r="AX80" i="22"/>
  <c r="B80" i="28"/>
  <c r="D80" i="23" s="1"/>
  <c r="AX46" i="22"/>
  <c r="BA46" i="22" s="1"/>
  <c r="B46" i="28"/>
  <c r="D46" i="23" s="1"/>
  <c r="AX63" i="22"/>
  <c r="B63" i="28"/>
  <c r="D63" i="23" s="1"/>
  <c r="AY117" i="22"/>
  <c r="H117" i="28"/>
  <c r="J117" i="23" s="1"/>
  <c r="AY38" i="22"/>
  <c r="BA38" i="22" s="1"/>
  <c r="H38" i="28"/>
  <c r="J38" i="23" s="1"/>
  <c r="V38" i="23" s="1"/>
  <c r="AY24" i="22"/>
  <c r="H24" i="28"/>
  <c r="J24" i="23" s="1"/>
  <c r="V87" i="22"/>
  <c r="Y87" i="22" s="1"/>
  <c r="Z87" i="22" s="1"/>
  <c r="V34" i="22"/>
  <c r="Y34" i="22" s="1"/>
  <c r="Z34" i="22" s="1"/>
  <c r="AZ90" i="22"/>
  <c r="N90" i="28"/>
  <c r="P90" i="23" s="1"/>
  <c r="AX96" i="22"/>
  <c r="BA96" i="22" s="1"/>
  <c r="B96" i="28"/>
  <c r="D96" i="23" s="1"/>
  <c r="V96" i="23" s="1"/>
  <c r="BA130" i="22"/>
  <c r="AX86" i="22"/>
  <c r="BA86" i="22" s="1"/>
  <c r="Y126" i="22"/>
  <c r="Z126" i="22" s="1"/>
  <c r="AX85" i="22"/>
  <c r="AX82" i="22"/>
  <c r="BA82" i="22" s="1"/>
  <c r="B82" i="28"/>
  <c r="D82" i="23" s="1"/>
  <c r="AY47" i="22"/>
  <c r="H47" i="28"/>
  <c r="J47" i="23" s="1"/>
  <c r="V16" i="22"/>
  <c r="Y16" i="22" s="1"/>
  <c r="Z16" i="22" s="1"/>
  <c r="AX42" i="22"/>
  <c r="B42" i="28"/>
  <c r="D42" i="23" s="1"/>
  <c r="V54" i="22"/>
  <c r="Y54" i="22" s="1"/>
  <c r="Z54" i="22" s="1"/>
  <c r="AZ27" i="22"/>
  <c r="N27" i="28"/>
  <c r="P27" i="23" s="1"/>
  <c r="V27" i="23" s="1"/>
  <c r="AZ100" i="22"/>
  <c r="N100" i="28"/>
  <c r="P100" i="23" s="1"/>
  <c r="AX81" i="22"/>
  <c r="B81" i="28"/>
  <c r="D81" i="23" s="1"/>
  <c r="AX52" i="22"/>
  <c r="E5" i="27"/>
  <c r="E3" i="24"/>
  <c r="V62" i="23"/>
  <c r="AX57" i="22"/>
  <c r="BA57" i="22" s="1"/>
  <c r="AY28" i="22"/>
  <c r="H28" i="28"/>
  <c r="J28" i="23" s="1"/>
  <c r="V28" i="23" s="1"/>
  <c r="AZ63" i="22"/>
  <c r="N63" i="28"/>
  <c r="P63" i="23" s="1"/>
  <c r="V23" i="22"/>
  <c r="Y23" i="22" s="1"/>
  <c r="Z23" i="22" s="1"/>
  <c r="AY80" i="22"/>
  <c r="H80" i="28"/>
  <c r="J80" i="23" s="1"/>
  <c r="V99" i="22"/>
  <c r="Y99" i="22" s="1"/>
  <c r="Z99" i="22" s="1"/>
  <c r="AX95" i="22"/>
  <c r="BA95" i="22" s="1"/>
  <c r="B95" i="28"/>
  <c r="D95" i="23" s="1"/>
  <c r="V95" i="23" s="1"/>
  <c r="AY113" i="22"/>
  <c r="H113" i="28"/>
  <c r="J113" i="23" s="1"/>
  <c r="V113" i="23" s="1"/>
  <c r="V15" i="22"/>
  <c r="Y15" i="22" s="1"/>
  <c r="Z15" i="22" s="1"/>
  <c r="V43" i="22"/>
  <c r="Y43" i="22" s="1"/>
  <c r="Z43" i="22" s="1"/>
  <c r="V99" i="23"/>
  <c r="V31" i="23"/>
  <c r="AX123" i="22"/>
  <c r="V6" i="23"/>
  <c r="AX119" i="22"/>
  <c r="BA119" i="22" s="1"/>
  <c r="AX116" i="22"/>
  <c r="AY4" i="22"/>
  <c r="H4" i="28"/>
  <c r="J4" i="23" s="1"/>
  <c r="AX125" i="22"/>
  <c r="BA125" i="22" s="1"/>
  <c r="B125" i="28"/>
  <c r="D125" i="23" s="1"/>
  <c r="AZ99" i="22"/>
  <c r="N99" i="28"/>
  <c r="P99" i="23" s="1"/>
  <c r="AZ42" i="22"/>
  <c r="N42" i="28"/>
  <c r="P42" i="23" s="1"/>
  <c r="B90" i="28"/>
  <c r="D90" i="23" s="1"/>
  <c r="AX90" i="22"/>
  <c r="BA90" i="22" s="1"/>
  <c r="AX127" i="22"/>
  <c r="BA127" i="22" s="1"/>
  <c r="B127" i="28"/>
  <c r="D127" i="23" s="1"/>
  <c r="V127" i="23" s="1"/>
  <c r="AX100" i="22"/>
  <c r="B100" i="28"/>
  <c r="D100" i="23" s="1"/>
  <c r="V100" i="23" s="1"/>
  <c r="V17" i="23"/>
  <c r="Y41" i="22"/>
  <c r="Z41" i="22" s="1"/>
  <c r="V117" i="23"/>
  <c r="V26" i="23"/>
  <c r="Y9" i="22"/>
  <c r="Z9" i="22" s="1"/>
  <c r="V30" i="23"/>
  <c r="AX4" i="22"/>
  <c r="B4" i="28"/>
  <c r="D4" i="23" s="1"/>
  <c r="V91" i="22"/>
  <c r="Y91" i="22" s="1"/>
  <c r="Z91" i="22" s="1"/>
  <c r="AY89" i="22"/>
  <c r="H89" i="28"/>
  <c r="J89" i="23" s="1"/>
  <c r="AY15" i="22"/>
  <c r="H15" i="28"/>
  <c r="J15" i="23" s="1"/>
  <c r="AX120" i="22"/>
  <c r="BA120" i="22" s="1"/>
  <c r="B120" i="28"/>
  <c r="D120" i="23" s="1"/>
  <c r="V120" i="23" s="1"/>
  <c r="AY42" i="22"/>
  <c r="BA42" i="22" s="1"/>
  <c r="H42" i="28"/>
  <c r="J42" i="23" s="1"/>
  <c r="V62" i="22"/>
  <c r="Y62" i="22" s="1"/>
  <c r="Z62" i="22" s="1"/>
  <c r="AX103" i="22"/>
  <c r="BA103" i="22" s="1"/>
  <c r="B103" i="28"/>
  <c r="D103" i="23" s="1"/>
  <c r="V103" i="23" s="1"/>
  <c r="AY36" i="22"/>
  <c r="H36" i="28"/>
  <c r="J36" i="23" s="1"/>
  <c r="V36" i="23" s="1"/>
  <c r="AY14" i="22"/>
  <c r="H14" i="28"/>
  <c r="J14" i="23" s="1"/>
  <c r="V14" i="23" s="1"/>
  <c r="V64" i="23"/>
  <c r="V110" i="23"/>
  <c r="V33" i="22"/>
  <c r="Y33" i="22" s="1"/>
  <c r="Z33" i="22" s="1"/>
  <c r="V104" i="22"/>
  <c r="Y104" i="22" s="1"/>
  <c r="Z104" i="22" s="1"/>
  <c r="AY92" i="22"/>
  <c r="H92" i="28"/>
  <c r="J92" i="23" s="1"/>
  <c r="V92" i="23" s="1"/>
  <c r="AY48" i="22"/>
  <c r="H48" i="28"/>
  <c r="J48" i="23" s="1"/>
  <c r="AZ16" i="22"/>
  <c r="N16" i="28"/>
  <c r="P16" i="23" s="1"/>
  <c r="AZ93" i="22"/>
  <c r="N93" i="28"/>
  <c r="P93" i="23" s="1"/>
  <c r="V93" i="23" s="1"/>
  <c r="AX47" i="22"/>
  <c r="B47" i="28"/>
  <c r="D47" i="23" s="1"/>
  <c r="V47" i="23" s="1"/>
  <c r="AX68" i="22"/>
  <c r="B68" i="28"/>
  <c r="D68" i="23" s="1"/>
  <c r="V53" i="23"/>
  <c r="AX27" i="22"/>
  <c r="V108" i="23"/>
  <c r="AX62" i="22"/>
  <c r="BA62" i="22" s="1"/>
  <c r="BA128" i="22"/>
  <c r="AX58" i="22"/>
  <c r="BA58" i="22" s="1"/>
  <c r="V49" i="23"/>
  <c r="V84" i="23"/>
  <c r="AY32" i="22"/>
  <c r="H32" i="28"/>
  <c r="J32" i="23" s="1"/>
  <c r="V13" i="22"/>
  <c r="Y13" i="22" s="1"/>
  <c r="Z13" i="22" s="1"/>
  <c r="V101" i="22"/>
  <c r="Y101" i="22" s="1"/>
  <c r="Z101" i="22" s="1"/>
  <c r="AZ68" i="22"/>
  <c r="N68" i="28"/>
  <c r="P68" i="23" s="1"/>
  <c r="V42" i="22"/>
  <c r="Y42" i="22" s="1"/>
  <c r="Z42" i="22" s="1"/>
  <c r="AX5" i="22"/>
  <c r="BA5" i="22" s="1"/>
  <c r="B5" i="28"/>
  <c r="D5" i="23" s="1"/>
  <c r="V5" i="23" s="1"/>
  <c r="AZ61" i="22"/>
  <c r="BA61" i="22" s="1"/>
  <c r="N61" i="28"/>
  <c r="P61" i="23" s="1"/>
  <c r="V61" i="23" s="1"/>
  <c r="AY107" i="22"/>
  <c r="H107" i="28"/>
  <c r="J107" i="23" s="1"/>
  <c r="V107" i="23" s="1"/>
  <c r="B21" i="28"/>
  <c r="D21" i="23" s="1"/>
  <c r="V21" i="23" s="1"/>
  <c r="AX21" i="22"/>
  <c r="BA21" i="22" s="1"/>
  <c r="AX99" i="22"/>
  <c r="AX31" i="22"/>
  <c r="BA31" i="22" s="1"/>
  <c r="AX6" i="22"/>
  <c r="BA6" i="22" s="1"/>
  <c r="AX94" i="22"/>
  <c r="AZ76" i="22"/>
  <c r="N76" i="28"/>
  <c r="P76" i="23" s="1"/>
  <c r="V76" i="23" s="1"/>
  <c r="AZ60" i="22"/>
  <c r="N60" i="28"/>
  <c r="P60" i="23" s="1"/>
  <c r="AY16" i="22"/>
  <c r="H16" i="28"/>
  <c r="J16" i="23" s="1"/>
  <c r="AX39" i="22"/>
  <c r="BA39" i="22" s="1"/>
  <c r="B39" i="28"/>
  <c r="D39" i="23" s="1"/>
  <c r="V39" i="23" s="1"/>
  <c r="AX121" i="22"/>
  <c r="BA121" i="22" s="1"/>
  <c r="B121" i="28"/>
  <c r="D121" i="23" s="1"/>
  <c r="V121" i="23" s="1"/>
  <c r="AY33" i="22"/>
  <c r="H33" i="28"/>
  <c r="J33" i="23" s="1"/>
  <c r="V33" i="23" s="1"/>
  <c r="AY94" i="22"/>
  <c r="H94" i="28"/>
  <c r="J94" i="23" s="1"/>
  <c r="V94" i="23" s="1"/>
  <c r="AX17" i="22"/>
  <c r="BA17" i="22" s="1"/>
  <c r="B131" i="26"/>
  <c r="B129" i="27"/>
  <c r="AX117" i="22"/>
  <c r="AX26" i="22"/>
  <c r="BA26" i="22" s="1"/>
  <c r="BA30" i="22"/>
  <c r="V11" i="23"/>
  <c r="AY23" i="22"/>
  <c r="H23" i="28"/>
  <c r="J23" i="23" s="1"/>
  <c r="AZ83" i="22"/>
  <c r="N83" i="28"/>
  <c r="P83" i="23" s="1"/>
  <c r="AY85" i="22"/>
  <c r="H85" i="28"/>
  <c r="J85" i="23" s="1"/>
  <c r="V85" i="23" s="1"/>
  <c r="V116" i="22"/>
  <c r="Y116" i="22" s="1"/>
  <c r="Z116" i="22" s="1"/>
  <c r="V63" i="22"/>
  <c r="Y63" i="22" s="1"/>
  <c r="Z63" i="22" s="1"/>
  <c r="AZ67" i="22"/>
  <c r="N67" i="28"/>
  <c r="P67" i="23" s="1"/>
  <c r="V8" i="22"/>
  <c r="Y8" i="22" s="1"/>
  <c r="Z8" i="22" s="1"/>
  <c r="AZ40" i="22"/>
  <c r="BA40" i="22" s="1"/>
  <c r="N40" i="28"/>
  <c r="P40" i="23" s="1"/>
  <c r="V40" i="23" s="1"/>
  <c r="AX32" i="22"/>
  <c r="B32" i="28"/>
  <c r="D32" i="23" s="1"/>
  <c r="V32" i="23" s="1"/>
  <c r="AZ107" i="22"/>
  <c r="BA107" i="22" s="1"/>
  <c r="N107" i="28"/>
  <c r="P107" i="23" s="1"/>
  <c r="AX64" i="22"/>
  <c r="BA64" i="22" s="1"/>
  <c r="V13" i="23"/>
  <c r="BA36" i="22"/>
  <c r="AX110" i="22"/>
  <c r="BA110" i="22" s="1"/>
  <c r="AY25" i="22"/>
  <c r="H25" i="28"/>
  <c r="J25" i="23" s="1"/>
  <c r="V75" i="22"/>
  <c r="Y75" i="22" s="1"/>
  <c r="Z75" i="22" s="1"/>
  <c r="V6" i="22"/>
  <c r="Y6" i="22" s="1"/>
  <c r="Z6" i="22" s="1"/>
  <c r="AZ106" i="22"/>
  <c r="N106" i="28"/>
  <c r="P106" i="23" s="1"/>
  <c r="V106" i="23" s="1"/>
  <c r="AY81" i="22"/>
  <c r="H81" i="28"/>
  <c r="J81" i="23" s="1"/>
  <c r="V71" i="22"/>
  <c r="Y71" i="22" s="1"/>
  <c r="Z71" i="22" s="1"/>
  <c r="AZ91" i="22"/>
  <c r="N91" i="28"/>
  <c r="P91" i="23" s="1"/>
  <c r="G5" i="27"/>
  <c r="G3" i="24"/>
  <c r="V94" i="22"/>
  <c r="Y94" i="22" s="1"/>
  <c r="Z94" i="22" s="1"/>
  <c r="AZ116" i="22"/>
  <c r="N116" i="28"/>
  <c r="P116" i="23" s="1"/>
  <c r="V116" i="23" s="1"/>
  <c r="AX53" i="22"/>
  <c r="BA53" i="22" s="1"/>
  <c r="Y106" i="22"/>
  <c r="Z106" i="22" s="1"/>
  <c r="V105" i="23"/>
  <c r="AX106" i="22"/>
  <c r="AX8" i="22"/>
  <c r="V125" i="23"/>
  <c r="AX84" i="22"/>
  <c r="BA84" i="22" s="1"/>
  <c r="AX18" i="22"/>
  <c r="BA18" i="22" s="1"/>
  <c r="B18" i="28"/>
  <c r="D18" i="23" s="1"/>
  <c r="V18" i="23" s="1"/>
  <c r="V83" i="22"/>
  <c r="Y83" i="22" s="1"/>
  <c r="Z83" i="22" s="1"/>
  <c r="AY69" i="22"/>
  <c r="H69" i="28"/>
  <c r="J69" i="23" s="1"/>
  <c r="V69" i="23" s="1"/>
  <c r="AY50" i="22"/>
  <c r="H50" i="28"/>
  <c r="J50" i="23" s="1"/>
  <c r="V50" i="23" s="1"/>
  <c r="AX48" i="22"/>
  <c r="BA48" i="22" s="1"/>
  <c r="B48" i="28"/>
  <c r="D48" i="23" s="1"/>
  <c r="V48" i="23" s="1"/>
  <c r="AX102" i="22"/>
  <c r="BA102" i="22" s="1"/>
  <c r="B102" i="28"/>
  <c r="D102" i="23" s="1"/>
  <c r="V102" i="23" s="1"/>
  <c r="V4" i="22"/>
  <c r="Y4" i="22" s="1"/>
  <c r="Z4" i="22" s="1"/>
  <c r="AZ73" i="22"/>
  <c r="N73" i="28"/>
  <c r="P73" i="23" s="1"/>
  <c r="V73" i="23" s="1"/>
  <c r="AZ8" i="22"/>
  <c r="N8" i="28"/>
  <c r="P8" i="23" s="1"/>
  <c r="V8" i="23" s="1"/>
  <c r="AX49" i="22"/>
  <c r="BA49" i="22" s="1"/>
  <c r="B49" i="28"/>
  <c r="D49" i="23" s="1"/>
  <c r="V90" i="22"/>
  <c r="Y90" i="22" s="1"/>
  <c r="Z90" i="22" s="1"/>
  <c r="V31" i="22"/>
  <c r="Y31" i="22" s="1"/>
  <c r="Z31" i="22" s="1"/>
  <c r="AX25" i="22"/>
  <c r="B25" i="28"/>
  <c r="D25" i="23" s="1"/>
  <c r="V25" i="23" s="1"/>
  <c r="V96" i="22"/>
  <c r="Y96" i="22" s="1"/>
  <c r="Z96" i="22" s="1"/>
  <c r="AY123" i="22"/>
  <c r="H123" i="28"/>
  <c r="J123" i="23" s="1"/>
  <c r="V123" i="23" s="1"/>
  <c r="AX16" i="22"/>
  <c r="BA16" i="22" s="1"/>
  <c r="Y37" i="22"/>
  <c r="Z37" i="22" s="1"/>
  <c r="BA52" i="22"/>
  <c r="V83" i="23" l="1"/>
  <c r="B84" i="27" s="1"/>
  <c r="BA44" i="22"/>
  <c r="BA54" i="22"/>
  <c r="BA99" i="22"/>
  <c r="V68" i="23"/>
  <c r="BA32" i="22"/>
  <c r="BA35" i="22"/>
  <c r="BA23" i="22"/>
  <c r="BA80" i="22"/>
  <c r="BA94" i="22"/>
  <c r="BA43" i="22"/>
  <c r="BA75" i="22"/>
  <c r="V46" i="23"/>
  <c r="V129" i="23"/>
  <c r="B76" i="26"/>
  <c r="B74" i="27"/>
  <c r="B86" i="26"/>
  <c r="B47" i="26"/>
  <c r="B45" i="27"/>
  <c r="B51" i="27"/>
  <c r="B53" i="26"/>
  <c r="B72" i="26"/>
  <c r="B70" i="27"/>
  <c r="B38" i="27"/>
  <c r="B40" i="26"/>
  <c r="B125" i="27"/>
  <c r="B127" i="26"/>
  <c r="B104" i="26"/>
  <c r="B102" i="27"/>
  <c r="B91" i="26"/>
  <c r="B89" i="27"/>
  <c r="B103" i="27"/>
  <c r="B105" i="26"/>
  <c r="B101" i="26"/>
  <c r="B99" i="27"/>
  <c r="B86" i="27"/>
  <c r="B88" i="26"/>
  <c r="B22" i="27"/>
  <c r="B24" i="26"/>
  <c r="B93" i="27"/>
  <c r="B95" i="26"/>
  <c r="B37" i="27"/>
  <c r="B39" i="26"/>
  <c r="B46" i="26"/>
  <c r="B44" i="27"/>
  <c r="B134" i="26"/>
  <c r="B132" i="27"/>
  <c r="B107" i="27"/>
  <c r="B109" i="26"/>
  <c r="B126" i="26"/>
  <c r="B124" i="27"/>
  <c r="B119" i="26"/>
  <c r="B117" i="27"/>
  <c r="B41" i="27"/>
  <c r="B43" i="26"/>
  <c r="B79" i="26"/>
  <c r="B77" i="27"/>
  <c r="B110" i="26"/>
  <c r="B108" i="27"/>
  <c r="B39" i="27"/>
  <c r="B41" i="26"/>
  <c r="B8" i="27"/>
  <c r="B10" i="26"/>
  <c r="B11" i="26"/>
  <c r="B9" i="27"/>
  <c r="B55" i="27"/>
  <c r="B57" i="26"/>
  <c r="B51" i="26"/>
  <c r="B49" i="27"/>
  <c r="B34" i="27"/>
  <c r="B36" i="26"/>
  <c r="B50" i="27"/>
  <c r="B52" i="26"/>
  <c r="B54" i="27"/>
  <c r="B56" i="26"/>
  <c r="B113" i="26"/>
  <c r="B111" i="27"/>
  <c r="B118" i="27"/>
  <c r="B120" i="26"/>
  <c r="B100" i="27"/>
  <c r="B102" i="26"/>
  <c r="B65" i="26"/>
  <c r="B63" i="27"/>
  <c r="B69" i="26"/>
  <c r="B67" i="27"/>
  <c r="B58" i="27"/>
  <c r="B60" i="26"/>
  <c r="B89" i="26"/>
  <c r="B87" i="27"/>
  <c r="V60" i="23"/>
  <c r="B29" i="27"/>
  <c r="B31" i="26"/>
  <c r="B52" i="27"/>
  <c r="B54" i="26"/>
  <c r="BA76" i="22"/>
  <c r="B20" i="27"/>
  <c r="B22" i="26"/>
  <c r="B83" i="27"/>
  <c r="B85" i="26"/>
  <c r="B77" i="26"/>
  <c r="B75" i="27"/>
  <c r="BA117" i="22"/>
  <c r="E4" i="24"/>
  <c r="E5" i="24"/>
  <c r="B46" i="27"/>
  <c r="B48" i="26"/>
  <c r="V90" i="23"/>
  <c r="BA60" i="22"/>
  <c r="B71" i="27"/>
  <c r="B73" i="26"/>
  <c r="B121" i="26"/>
  <c r="B119" i="27"/>
  <c r="V91" i="23"/>
  <c r="C112" i="26"/>
  <c r="D112" i="26"/>
  <c r="V67" i="23"/>
  <c r="C61" i="26"/>
  <c r="D61" i="26"/>
  <c r="B120" i="27"/>
  <c r="B122" i="26"/>
  <c r="V112" i="23"/>
  <c r="B88" i="27"/>
  <c r="B90" i="26"/>
  <c r="B122" i="27"/>
  <c r="B124" i="26"/>
  <c r="B69" i="27"/>
  <c r="B71" i="26"/>
  <c r="B65" i="27"/>
  <c r="B67" i="26"/>
  <c r="B95" i="27"/>
  <c r="B97" i="26"/>
  <c r="B125" i="26"/>
  <c r="B123" i="27"/>
  <c r="BA113" i="22"/>
  <c r="BA83" i="22"/>
  <c r="B131" i="27"/>
  <c r="B133" i="26"/>
  <c r="BA14" i="22"/>
  <c r="B57" i="27"/>
  <c r="B59" i="26"/>
  <c r="B15" i="26"/>
  <c r="B13" i="27"/>
  <c r="BA91" i="22"/>
  <c r="BA67" i="22"/>
  <c r="V24" i="23"/>
  <c r="B26" i="27"/>
  <c r="B28" i="26"/>
  <c r="B126" i="27"/>
  <c r="B128" i="26"/>
  <c r="B16" i="26"/>
  <c r="B14" i="27"/>
  <c r="C131" i="26"/>
  <c r="D131" i="26"/>
  <c r="BA68" i="22"/>
  <c r="B17" i="26"/>
  <c r="B15" i="27"/>
  <c r="V4" i="23"/>
  <c r="B20" i="26"/>
  <c r="B18" i="27"/>
  <c r="BA116" i="22"/>
  <c r="B114" i="27"/>
  <c r="B116" i="26"/>
  <c r="BA85" i="22"/>
  <c r="V63" i="23"/>
  <c r="AA4" i="22"/>
  <c r="B53" i="27"/>
  <c r="B55" i="26"/>
  <c r="BA28" i="22"/>
  <c r="BA37" i="22"/>
  <c r="B30" i="27"/>
  <c r="B32" i="26"/>
  <c r="BA55" i="22"/>
  <c r="BA24" i="22"/>
  <c r="BA25" i="22"/>
  <c r="BA8" i="22"/>
  <c r="G4" i="24"/>
  <c r="G5" i="24"/>
  <c r="B40" i="27"/>
  <c r="B42" i="26"/>
  <c r="B62" i="27"/>
  <c r="B64" i="26"/>
  <c r="B48" i="27"/>
  <c r="B50" i="26"/>
  <c r="B121" i="27"/>
  <c r="B123" i="26"/>
  <c r="BA4" i="22"/>
  <c r="B101" i="27"/>
  <c r="B103" i="26"/>
  <c r="B30" i="26"/>
  <c r="B28" i="27"/>
  <c r="V42" i="23"/>
  <c r="BA63" i="22"/>
  <c r="B72" i="27"/>
  <c r="B74" i="26"/>
  <c r="B127" i="27"/>
  <c r="B129" i="26"/>
  <c r="B12" i="26"/>
  <c r="B10" i="27"/>
  <c r="B73" i="27"/>
  <c r="B75" i="26"/>
  <c r="B56" i="27"/>
  <c r="B58" i="26"/>
  <c r="BA45" i="22"/>
  <c r="BA93" i="22"/>
  <c r="V34" i="23"/>
  <c r="BA106" i="22"/>
  <c r="B109" i="27"/>
  <c r="B111" i="26"/>
  <c r="BA47" i="22"/>
  <c r="B33" i="26"/>
  <c r="B31" i="27"/>
  <c r="BA100" i="22"/>
  <c r="B9" i="26"/>
  <c r="B7" i="27"/>
  <c r="B98" i="26"/>
  <c r="B96" i="27"/>
  <c r="V81" i="23"/>
  <c r="B49" i="26"/>
  <c r="B47" i="27"/>
  <c r="BA126" i="22"/>
  <c r="B98" i="27"/>
  <c r="B100" i="26"/>
  <c r="V15" i="23"/>
  <c r="B62" i="26"/>
  <c r="B60" i="27"/>
  <c r="V41" i="23"/>
  <c r="B23" i="26"/>
  <c r="B21" i="27"/>
  <c r="B78" i="27"/>
  <c r="B80" i="26"/>
  <c r="F4" i="24"/>
  <c r="F5" i="24"/>
  <c r="D5" i="24"/>
  <c r="D4" i="24"/>
  <c r="BA19" i="22"/>
  <c r="C5" i="24"/>
  <c r="C4" i="24"/>
  <c r="C118" i="26"/>
  <c r="D118" i="26"/>
  <c r="V111" i="23"/>
  <c r="BA34" i="22"/>
  <c r="B108" i="26"/>
  <c r="B106" i="27"/>
  <c r="B12" i="27"/>
  <c r="B14" i="26"/>
  <c r="V16" i="23"/>
  <c r="B6" i="27"/>
  <c r="B8" i="26"/>
  <c r="B94" i="27"/>
  <c r="B96" i="26"/>
  <c r="B128" i="27"/>
  <c r="B130" i="26"/>
  <c r="BA123" i="22"/>
  <c r="BA81" i="22"/>
  <c r="B130" i="27"/>
  <c r="B132" i="26"/>
  <c r="B107" i="26"/>
  <c r="B105" i="27"/>
  <c r="BA50" i="22"/>
  <c r="BA15" i="22"/>
  <c r="V89" i="23"/>
  <c r="BA41" i="22"/>
  <c r="BA92" i="22"/>
  <c r="BA69" i="22"/>
  <c r="B23" i="27"/>
  <c r="B25" i="26"/>
  <c r="B66" i="27"/>
  <c r="B68" i="26"/>
  <c r="BA111" i="22"/>
  <c r="V114" i="23"/>
  <c r="B11" i="27"/>
  <c r="B13" i="26"/>
  <c r="B19" i="27"/>
  <c r="B21" i="26"/>
  <c r="B35" i="26"/>
  <c r="B33" i="27"/>
  <c r="B87" i="26"/>
  <c r="B85" i="27"/>
  <c r="BA27" i="22"/>
  <c r="B104" i="27"/>
  <c r="B106" i="26"/>
  <c r="B27" i="27"/>
  <c r="B29" i="26"/>
  <c r="B34" i="26"/>
  <c r="B32" i="27"/>
  <c r="B97" i="27"/>
  <c r="B99" i="26"/>
  <c r="V80" i="23"/>
  <c r="V23" i="23"/>
  <c r="B79" i="27"/>
  <c r="B81" i="26"/>
  <c r="BA89" i="22"/>
  <c r="B36" i="27"/>
  <c r="B38" i="26"/>
  <c r="BA33" i="22"/>
  <c r="BA73" i="22"/>
  <c r="V75" i="23"/>
  <c r="BA101" i="22"/>
  <c r="BA131" i="22"/>
  <c r="C82" i="26"/>
  <c r="D82" i="26"/>
  <c r="BA114" i="22"/>
  <c r="D81" i="26" l="1"/>
  <c r="C81" i="26"/>
  <c r="C35" i="26"/>
  <c r="D35" i="26"/>
  <c r="W112" i="27"/>
  <c r="W99" i="27"/>
  <c r="W70" i="27"/>
  <c r="W14" i="27"/>
  <c r="W119" i="27"/>
  <c r="W106" i="27"/>
  <c r="W29" i="27"/>
  <c r="W22" i="27"/>
  <c r="W125" i="27"/>
  <c r="W80" i="27"/>
  <c r="W67" i="27"/>
  <c r="W79" i="27"/>
  <c r="W66" i="27"/>
  <c r="W95" i="27"/>
  <c r="W46" i="27"/>
  <c r="W60" i="27"/>
  <c r="W9" i="27"/>
  <c r="W132" i="27"/>
  <c r="W56" i="27"/>
  <c r="W43" i="27"/>
  <c r="W118" i="27"/>
  <c r="W62" i="27"/>
  <c r="W63" i="27"/>
  <c r="W50" i="27"/>
  <c r="W104" i="27"/>
  <c r="W76" i="27"/>
  <c r="W131" i="27"/>
  <c r="W52" i="27"/>
  <c r="W130" i="27"/>
  <c r="W82" i="27"/>
  <c r="W57" i="27"/>
  <c r="W21" i="27"/>
  <c r="W73" i="27"/>
  <c r="W37" i="27"/>
  <c r="W120" i="27"/>
  <c r="W107" i="27"/>
  <c r="W64" i="27"/>
  <c r="W51" i="27"/>
  <c r="W127" i="27"/>
  <c r="W114" i="27"/>
  <c r="W129" i="27"/>
  <c r="W41" i="27"/>
  <c r="C9" i="24"/>
  <c r="W24" i="27"/>
  <c r="W11" i="27"/>
  <c r="W93" i="27"/>
  <c r="W121" i="27"/>
  <c r="W85" i="27"/>
  <c r="C7" i="24"/>
  <c r="W101" i="27"/>
  <c r="W17" i="27"/>
  <c r="W5" i="27"/>
  <c r="W128" i="27"/>
  <c r="W115" i="27"/>
  <c r="W8" i="27"/>
  <c r="W102" i="27"/>
  <c r="W92" i="27"/>
  <c r="W105" i="27"/>
  <c r="W69" i="27"/>
  <c r="W88" i="27"/>
  <c r="W75" i="27"/>
  <c r="W23" i="27"/>
  <c r="W10" i="27"/>
  <c r="W40" i="27"/>
  <c r="W42" i="27"/>
  <c r="W39" i="27"/>
  <c r="W26" i="27"/>
  <c r="W65" i="27"/>
  <c r="W81" i="27"/>
  <c r="W45" i="27"/>
  <c r="W25" i="27"/>
  <c r="W54" i="27"/>
  <c r="W72" i="27"/>
  <c r="W59" i="27"/>
  <c r="W7" i="27"/>
  <c r="W78" i="27"/>
  <c r="W38" i="27"/>
  <c r="W116" i="27"/>
  <c r="W20" i="27"/>
  <c r="W87" i="27"/>
  <c r="W74" i="27"/>
  <c r="W18" i="27"/>
  <c r="W98" i="27"/>
  <c r="W103" i="27"/>
  <c r="W90" i="27"/>
  <c r="W91" i="27"/>
  <c r="W44" i="27"/>
  <c r="W109" i="27"/>
  <c r="W89" i="27"/>
  <c r="W53" i="27"/>
  <c r="W36" i="27"/>
  <c r="W123" i="27"/>
  <c r="W71" i="27"/>
  <c r="W58" i="27"/>
  <c r="W94" i="27"/>
  <c r="W49" i="27"/>
  <c r="W13" i="27"/>
  <c r="W84" i="27"/>
  <c r="W28" i="27"/>
  <c r="W68" i="27"/>
  <c r="W97" i="27"/>
  <c r="W96" i="27"/>
  <c r="W30" i="27"/>
  <c r="W108" i="27"/>
  <c r="W47" i="27"/>
  <c r="W34" i="27"/>
  <c r="W124" i="27"/>
  <c r="W100" i="27"/>
  <c r="W117" i="27"/>
  <c r="W33" i="27"/>
  <c r="W110" i="27"/>
  <c r="W12" i="27"/>
  <c r="W122" i="27"/>
  <c r="W27" i="27"/>
  <c r="W113" i="27"/>
  <c r="W77" i="27"/>
  <c r="W32" i="27"/>
  <c r="W19" i="27"/>
  <c r="W48" i="27"/>
  <c r="W35" i="27"/>
  <c r="W111" i="27"/>
  <c r="W55" i="27"/>
  <c r="W31" i="27"/>
  <c r="W61" i="27"/>
  <c r="W16" i="27"/>
  <c r="W6" i="27"/>
  <c r="W15" i="27"/>
  <c r="W126" i="27"/>
  <c r="W86" i="27"/>
  <c r="W83" i="27"/>
  <c r="Z43" i="27"/>
  <c r="Z31" i="27"/>
  <c r="Z77" i="27"/>
  <c r="Z50" i="27"/>
  <c r="Z33" i="27"/>
  <c r="Z5" i="27"/>
  <c r="Z126" i="27"/>
  <c r="Z67" i="27"/>
  <c r="Z55" i="27"/>
  <c r="Z74" i="27"/>
  <c r="Z37" i="27"/>
  <c r="Z18" i="27"/>
  <c r="Z118" i="27"/>
  <c r="Z87" i="27"/>
  <c r="Z86" i="27"/>
  <c r="Z48" i="27"/>
  <c r="Z107" i="27"/>
  <c r="Z95" i="27"/>
  <c r="Z70" i="27"/>
  <c r="Z72" i="27"/>
  <c r="Z97" i="27"/>
  <c r="Z68" i="27"/>
  <c r="Z61" i="27"/>
  <c r="Z131" i="27"/>
  <c r="Z119" i="27"/>
  <c r="Z30" i="27"/>
  <c r="Z101" i="27"/>
  <c r="Z82" i="27"/>
  <c r="Z45" i="27"/>
  <c r="Z65" i="27"/>
  <c r="Z36" i="27"/>
  <c r="Z34" i="27"/>
  <c r="Z17" i="27"/>
  <c r="Z64" i="27"/>
  <c r="Z128" i="27"/>
  <c r="Z103" i="27"/>
  <c r="Z115" i="27"/>
  <c r="Z56" i="27"/>
  <c r="Z132" i="27"/>
  <c r="Z41" i="27"/>
  <c r="Z12" i="27"/>
  <c r="Z73" i="27"/>
  <c r="Z11" i="27"/>
  <c r="Z80" i="27"/>
  <c r="Z62" i="27"/>
  <c r="Z109" i="27"/>
  <c r="Z129" i="27"/>
  <c r="Z100" i="27"/>
  <c r="Z44" i="27"/>
  <c r="Z81" i="27"/>
  <c r="Z52" i="27"/>
  <c r="Z102" i="27"/>
  <c r="Z22" i="27"/>
  <c r="Z60" i="27"/>
  <c r="Z58" i="27"/>
  <c r="Z21" i="27"/>
  <c r="Z105" i="27"/>
  <c r="Z76" i="27"/>
  <c r="Z99" i="27"/>
  <c r="Z75" i="27"/>
  <c r="Z63" i="27"/>
  <c r="Z19" i="27"/>
  <c r="Z7" i="27"/>
  <c r="Z26" i="27"/>
  <c r="Z40" i="27"/>
  <c r="Z88" i="27"/>
  <c r="Z54" i="27"/>
  <c r="Z116" i="27"/>
  <c r="Z114" i="27"/>
  <c r="Z35" i="27"/>
  <c r="Z13" i="27"/>
  <c r="Z122" i="27"/>
  <c r="Z85" i="27"/>
  <c r="Z104" i="27"/>
  <c r="Z38" i="27"/>
  <c r="Z23" i="27"/>
  <c r="F9" i="24"/>
  <c r="Z127" i="27"/>
  <c r="Z83" i="27"/>
  <c r="Z71" i="27"/>
  <c r="Z90" i="27"/>
  <c r="Z53" i="27"/>
  <c r="Z42" i="27"/>
  <c r="F7" i="24"/>
  <c r="Z51" i="27"/>
  <c r="Z96" i="27"/>
  <c r="Z39" i="27"/>
  <c r="Z120" i="27"/>
  <c r="Z110" i="27"/>
  <c r="Z66" i="27"/>
  <c r="Z29" i="27"/>
  <c r="Z49" i="27"/>
  <c r="Z20" i="27"/>
  <c r="Z125" i="27"/>
  <c r="Z46" i="27"/>
  <c r="Z8" i="27"/>
  <c r="Z94" i="27"/>
  <c r="Z117" i="27"/>
  <c r="Z106" i="27"/>
  <c r="Z69" i="27"/>
  <c r="Z112" i="27"/>
  <c r="Z25" i="27"/>
  <c r="Z9" i="27"/>
  <c r="Z59" i="27"/>
  <c r="Z47" i="27"/>
  <c r="Z130" i="27"/>
  <c r="Z93" i="27"/>
  <c r="Z113" i="27"/>
  <c r="Z84" i="27"/>
  <c r="Z57" i="27"/>
  <c r="Z28" i="27"/>
  <c r="Z98" i="27"/>
  <c r="Z27" i="27"/>
  <c r="Z15" i="27"/>
  <c r="Z24" i="27"/>
  <c r="Z14" i="27"/>
  <c r="Z124" i="27"/>
  <c r="Z89" i="27"/>
  <c r="Z32" i="27"/>
  <c r="Z123" i="27"/>
  <c r="Z111" i="27"/>
  <c r="Z6" i="27"/>
  <c r="Z16" i="27"/>
  <c r="Z10" i="27"/>
  <c r="Z78" i="27"/>
  <c r="Z121" i="27"/>
  <c r="Z92" i="27"/>
  <c r="Z108" i="27"/>
  <c r="Z91" i="27"/>
  <c r="Z79" i="27"/>
  <c r="D123" i="26"/>
  <c r="C123" i="26"/>
  <c r="D32" i="26"/>
  <c r="C32" i="26"/>
  <c r="C17" i="26"/>
  <c r="D17" i="26"/>
  <c r="C28" i="26"/>
  <c r="D28" i="26"/>
  <c r="C97" i="26"/>
  <c r="D97" i="26"/>
  <c r="D90" i="26"/>
  <c r="C90" i="26"/>
  <c r="B91" i="27"/>
  <c r="B93" i="26"/>
  <c r="C41" i="26"/>
  <c r="D41" i="26"/>
  <c r="D88" i="26"/>
  <c r="C88" i="26"/>
  <c r="C53" i="26"/>
  <c r="D53" i="26"/>
  <c r="D29" i="26"/>
  <c r="C29" i="26"/>
  <c r="B82" i="27"/>
  <c r="B84" i="26"/>
  <c r="C21" i="26"/>
  <c r="D21" i="26"/>
  <c r="D25" i="26"/>
  <c r="C25" i="26"/>
  <c r="C96" i="26"/>
  <c r="D96" i="26"/>
  <c r="D108" i="26"/>
  <c r="C108" i="26"/>
  <c r="D62" i="26"/>
  <c r="C62" i="26"/>
  <c r="C111" i="26"/>
  <c r="D111" i="26"/>
  <c r="C75" i="26"/>
  <c r="D75" i="26"/>
  <c r="AA13" i="27"/>
  <c r="AA17" i="27"/>
  <c r="AA123" i="27"/>
  <c r="AA23" i="27"/>
  <c r="AA12" i="27"/>
  <c r="AA38" i="27"/>
  <c r="AA122" i="27"/>
  <c r="AA25" i="27"/>
  <c r="AA96" i="27"/>
  <c r="AA85" i="27"/>
  <c r="AA78" i="27"/>
  <c r="AA100" i="27"/>
  <c r="AA41" i="27"/>
  <c r="AA73" i="27"/>
  <c r="AA111" i="27"/>
  <c r="AA11" i="27"/>
  <c r="AA54" i="27"/>
  <c r="AA37" i="27"/>
  <c r="AA9" i="27"/>
  <c r="AA36" i="27"/>
  <c r="AA80" i="27"/>
  <c r="AA18" i="27"/>
  <c r="AA94" i="27"/>
  <c r="AA34" i="27"/>
  <c r="AA35" i="27"/>
  <c r="AA6" i="27"/>
  <c r="AA90" i="27"/>
  <c r="AA70" i="27"/>
  <c r="AA71" i="27"/>
  <c r="AA97" i="27"/>
  <c r="AA26" i="27"/>
  <c r="AA116" i="27"/>
  <c r="AA69" i="27"/>
  <c r="AA112" i="27"/>
  <c r="AA67" i="27"/>
  <c r="AA65" i="27"/>
  <c r="AA77" i="27"/>
  <c r="AA75" i="27"/>
  <c r="AA72" i="27"/>
  <c r="AA58" i="27"/>
  <c r="AA16" i="27"/>
  <c r="AA87" i="27"/>
  <c r="AA30" i="27"/>
  <c r="AA117" i="27"/>
  <c r="AA126" i="27"/>
  <c r="AA45" i="27"/>
  <c r="AA20" i="27"/>
  <c r="AA24" i="27"/>
  <c r="AA68" i="27"/>
  <c r="AA59" i="27"/>
  <c r="AA88" i="27"/>
  <c r="AA39" i="27"/>
  <c r="AA76" i="27"/>
  <c r="AA22" i="27"/>
  <c r="AA79" i="27"/>
  <c r="AA128" i="27"/>
  <c r="AA124" i="27"/>
  <c r="AA114" i="27"/>
  <c r="AA8" i="27"/>
  <c r="AA74" i="27"/>
  <c r="AA7" i="27"/>
  <c r="AA50" i="27"/>
  <c r="AA56" i="27"/>
  <c r="AA81" i="27"/>
  <c r="AA99" i="27"/>
  <c r="AA14" i="27"/>
  <c r="AA93" i="27"/>
  <c r="AA118" i="27"/>
  <c r="AA40" i="27"/>
  <c r="AA92" i="27"/>
  <c r="AA91" i="27"/>
  <c r="AA10" i="27"/>
  <c r="G9" i="24"/>
  <c r="G7" i="24"/>
  <c r="AA48" i="27"/>
  <c r="AA32" i="27"/>
  <c r="AA108" i="27"/>
  <c r="AA113" i="27"/>
  <c r="AA29" i="27"/>
  <c r="AA119" i="27"/>
  <c r="AA51" i="27"/>
  <c r="AA66" i="27"/>
  <c r="AA121" i="27"/>
  <c r="AA64" i="27"/>
  <c r="AA129" i="27"/>
  <c r="AA47" i="27"/>
  <c r="AA49" i="27"/>
  <c r="AA21" i="27"/>
  <c r="AA52" i="27"/>
  <c r="AA130" i="27"/>
  <c r="AA125" i="27"/>
  <c r="AA83" i="27"/>
  <c r="AA110" i="27"/>
  <c r="AA61" i="27"/>
  <c r="AA15" i="27"/>
  <c r="AA5" i="27"/>
  <c r="AA57" i="27"/>
  <c r="AA106" i="27"/>
  <c r="AA63" i="27"/>
  <c r="AA132" i="27"/>
  <c r="AA60" i="27"/>
  <c r="AA105" i="27"/>
  <c r="AA131" i="27"/>
  <c r="AA62" i="27"/>
  <c r="AA107" i="27"/>
  <c r="AA42" i="27"/>
  <c r="AA104" i="27"/>
  <c r="AA109" i="27"/>
  <c r="AA43" i="27"/>
  <c r="AA101" i="27"/>
  <c r="AA44" i="27"/>
  <c r="AA31" i="27"/>
  <c r="AA95" i="27"/>
  <c r="AA46" i="27"/>
  <c r="AA127" i="27"/>
  <c r="AA19" i="27"/>
  <c r="AA28" i="27"/>
  <c r="AA120" i="27"/>
  <c r="AA115" i="27"/>
  <c r="AA53" i="27"/>
  <c r="AA89" i="27"/>
  <c r="AA82" i="27"/>
  <c r="AA55" i="27"/>
  <c r="AA98" i="27"/>
  <c r="AA84" i="27"/>
  <c r="AA33" i="27"/>
  <c r="AA102" i="27"/>
  <c r="AA103" i="27"/>
  <c r="AA27" i="27"/>
  <c r="AA86" i="27"/>
  <c r="C116" i="26"/>
  <c r="D116" i="26"/>
  <c r="D48" i="26"/>
  <c r="C48" i="26"/>
  <c r="C77" i="26"/>
  <c r="D77" i="26"/>
  <c r="C31" i="26"/>
  <c r="D31" i="26"/>
  <c r="D69" i="26"/>
  <c r="C69" i="26"/>
  <c r="C113" i="26"/>
  <c r="D113" i="26"/>
  <c r="C51" i="26"/>
  <c r="D51" i="26"/>
  <c r="D119" i="26"/>
  <c r="C119" i="26"/>
  <c r="D46" i="26"/>
  <c r="C46" i="26"/>
  <c r="D104" i="26"/>
  <c r="C104" i="26"/>
  <c r="B16" i="27"/>
  <c r="B18" i="26"/>
  <c r="C98" i="26"/>
  <c r="D98" i="26"/>
  <c r="B45" i="26"/>
  <c r="B43" i="27"/>
  <c r="D50" i="26"/>
  <c r="C50" i="26"/>
  <c r="B25" i="27"/>
  <c r="B27" i="26"/>
  <c r="D133" i="26"/>
  <c r="C133" i="26"/>
  <c r="D67" i="26"/>
  <c r="C67" i="26"/>
  <c r="B113" i="27"/>
  <c r="B115" i="26"/>
  <c r="B92" i="27"/>
  <c r="B94" i="26"/>
  <c r="C85" i="26"/>
  <c r="D85" i="26"/>
  <c r="D56" i="26"/>
  <c r="C56" i="26"/>
  <c r="D57" i="26"/>
  <c r="C57" i="26"/>
  <c r="C39" i="26"/>
  <c r="D39" i="26"/>
  <c r="C127" i="26"/>
  <c r="D127" i="26"/>
  <c r="B83" i="26"/>
  <c r="B81" i="27"/>
  <c r="D13" i="26"/>
  <c r="C13" i="26"/>
  <c r="C132" i="26"/>
  <c r="D132" i="26"/>
  <c r="D8" i="26"/>
  <c r="C8" i="26"/>
  <c r="B112" i="27"/>
  <c r="B114" i="26"/>
  <c r="C80" i="26"/>
  <c r="D80" i="26"/>
  <c r="C100" i="26"/>
  <c r="D100" i="26"/>
  <c r="C122" i="26"/>
  <c r="D122" i="26"/>
  <c r="B63" i="26"/>
  <c r="B61" i="27"/>
  <c r="D65" i="26"/>
  <c r="C65" i="26"/>
  <c r="D110" i="26"/>
  <c r="C110" i="26"/>
  <c r="D126" i="26"/>
  <c r="C126" i="26"/>
  <c r="C101" i="26"/>
  <c r="D101" i="26"/>
  <c r="C47" i="26"/>
  <c r="D47" i="26"/>
  <c r="B24" i="27"/>
  <c r="B26" i="26"/>
  <c r="D107" i="26"/>
  <c r="C107" i="26"/>
  <c r="D99" i="26"/>
  <c r="C99" i="26"/>
  <c r="C9" i="26"/>
  <c r="D9" i="26"/>
  <c r="B35" i="27"/>
  <c r="B37" i="26"/>
  <c r="C12" i="26"/>
  <c r="D12" i="26"/>
  <c r="C30" i="26"/>
  <c r="D30" i="26"/>
  <c r="D64" i="26"/>
  <c r="C64" i="26"/>
  <c r="C55" i="26"/>
  <c r="D55" i="26"/>
  <c r="C71" i="26"/>
  <c r="D71" i="26"/>
  <c r="C121" i="26"/>
  <c r="D121" i="26"/>
  <c r="Y106" i="27"/>
  <c r="Y50" i="27"/>
  <c r="Y93" i="27"/>
  <c r="Y80" i="27"/>
  <c r="Y101" i="27"/>
  <c r="Y88" i="27"/>
  <c r="Y109" i="27"/>
  <c r="Y96" i="27"/>
  <c r="Y68" i="27"/>
  <c r="Y31" i="27"/>
  <c r="Y5" i="27"/>
  <c r="Y22" i="27"/>
  <c r="Y108" i="27"/>
  <c r="Y81" i="27"/>
  <c r="Y47" i="27"/>
  <c r="Y19" i="27"/>
  <c r="Y65" i="27"/>
  <c r="Y111" i="27"/>
  <c r="Y29" i="27"/>
  <c r="Y45" i="27"/>
  <c r="Y112" i="27"/>
  <c r="Y46" i="27"/>
  <c r="Y25" i="27"/>
  <c r="Y36" i="27"/>
  <c r="Y90" i="27"/>
  <c r="Y92" i="27"/>
  <c r="Y130" i="27"/>
  <c r="E7" i="24"/>
  <c r="Y12" i="27"/>
  <c r="Y64" i="27"/>
  <c r="Y95" i="27"/>
  <c r="Y67" i="27"/>
  <c r="Y86" i="27"/>
  <c r="Y100" i="27"/>
  <c r="Y83" i="27"/>
  <c r="Y85" i="27"/>
  <c r="Y74" i="27"/>
  <c r="Y91" i="27"/>
  <c r="Y110" i="27"/>
  <c r="Y89" i="27"/>
  <c r="Y54" i="27"/>
  <c r="Y33" i="27"/>
  <c r="Y62" i="27"/>
  <c r="Y41" i="27"/>
  <c r="Y70" i="27"/>
  <c r="Y49" i="27"/>
  <c r="Y82" i="27"/>
  <c r="Y114" i="27"/>
  <c r="Y131" i="27"/>
  <c r="Y98" i="27"/>
  <c r="Y129" i="27"/>
  <c r="Y6" i="27"/>
  <c r="Y84" i="27"/>
  <c r="Y52" i="27"/>
  <c r="Y72" i="27"/>
  <c r="Y121" i="27"/>
  <c r="Y116" i="27"/>
  <c r="Y122" i="27"/>
  <c r="Y118" i="27"/>
  <c r="Y97" i="27"/>
  <c r="Y126" i="27"/>
  <c r="Y105" i="27"/>
  <c r="Y26" i="27"/>
  <c r="Y113" i="27"/>
  <c r="Y53" i="27"/>
  <c r="Y40" i="27"/>
  <c r="Y77" i="27"/>
  <c r="Y39" i="27"/>
  <c r="Y11" i="27"/>
  <c r="Y69" i="27"/>
  <c r="Y56" i="27"/>
  <c r="Y13" i="27"/>
  <c r="Y35" i="27"/>
  <c r="Y28" i="27"/>
  <c r="Y15" i="27"/>
  <c r="Y23" i="27"/>
  <c r="Y117" i="27"/>
  <c r="Y104" i="27"/>
  <c r="Y103" i="27"/>
  <c r="Y34" i="27"/>
  <c r="Y120" i="27"/>
  <c r="Y24" i="27"/>
  <c r="Y125" i="27"/>
  <c r="Y63" i="27"/>
  <c r="Y7" i="27"/>
  <c r="Y76" i="27"/>
  <c r="Y132" i="27"/>
  <c r="Y55" i="27"/>
  <c r="Y75" i="27"/>
  <c r="Y102" i="27"/>
  <c r="Y16" i="27"/>
  <c r="Y32" i="27"/>
  <c r="Y20" i="27"/>
  <c r="Y127" i="27"/>
  <c r="Y99" i="27"/>
  <c r="Y71" i="27"/>
  <c r="Y43" i="27"/>
  <c r="Y79" i="27"/>
  <c r="Y51" i="27"/>
  <c r="Y87" i="27"/>
  <c r="Y59" i="27"/>
  <c r="Y14" i="27"/>
  <c r="Y60" i="27"/>
  <c r="Y17" i="27"/>
  <c r="Y44" i="27"/>
  <c r="E9" i="24"/>
  <c r="Y30" i="27"/>
  <c r="Y9" i="27"/>
  <c r="Y119" i="27"/>
  <c r="Y124" i="27"/>
  <c r="Y21" i="27"/>
  <c r="Y8" i="27"/>
  <c r="Y27" i="27"/>
  <c r="Y128" i="27"/>
  <c r="Y107" i="27"/>
  <c r="Y10" i="27"/>
  <c r="Y115" i="27"/>
  <c r="Y58" i="27"/>
  <c r="Y123" i="27"/>
  <c r="Y78" i="27"/>
  <c r="Y57" i="27"/>
  <c r="Y61" i="27"/>
  <c r="Y48" i="27"/>
  <c r="Y38" i="27"/>
  <c r="Y94" i="27"/>
  <c r="Y73" i="27"/>
  <c r="Y18" i="27"/>
  <c r="Y37" i="27"/>
  <c r="Y66" i="27"/>
  <c r="Y42" i="27"/>
  <c r="C22" i="26"/>
  <c r="D22" i="26"/>
  <c r="D102" i="26"/>
  <c r="C102" i="26"/>
  <c r="C52" i="26"/>
  <c r="D52" i="26"/>
  <c r="C109" i="26"/>
  <c r="D109" i="26"/>
  <c r="C95" i="26"/>
  <c r="D95" i="26"/>
  <c r="C105" i="26"/>
  <c r="D105" i="26"/>
  <c r="D40" i="26"/>
  <c r="C40" i="26"/>
  <c r="B78" i="26"/>
  <c r="B76" i="27"/>
  <c r="C106" i="26"/>
  <c r="D106" i="26"/>
  <c r="C38" i="26"/>
  <c r="D38" i="26"/>
  <c r="B115" i="27"/>
  <c r="B117" i="26"/>
  <c r="B17" i="27"/>
  <c r="B19" i="26"/>
  <c r="X61" i="27"/>
  <c r="X88" i="27"/>
  <c r="X70" i="27"/>
  <c r="X40" i="27"/>
  <c r="X83" i="27"/>
  <c r="X76" i="27"/>
  <c r="X127" i="27"/>
  <c r="X81" i="27"/>
  <c r="X124" i="27"/>
  <c r="X21" i="27"/>
  <c r="X115" i="27"/>
  <c r="X126" i="27"/>
  <c r="X89" i="27"/>
  <c r="X132" i="27"/>
  <c r="X43" i="27"/>
  <c r="X84" i="27"/>
  <c r="X42" i="27"/>
  <c r="X67" i="27"/>
  <c r="X109" i="27"/>
  <c r="X85" i="27"/>
  <c r="X75" i="27"/>
  <c r="X104" i="27"/>
  <c r="X53" i="27"/>
  <c r="D7" i="24"/>
  <c r="D9" i="24"/>
  <c r="X77" i="27"/>
  <c r="X30" i="27"/>
  <c r="X107" i="27"/>
  <c r="X69" i="27"/>
  <c r="X36" i="27"/>
  <c r="X117" i="27"/>
  <c r="X38" i="27"/>
  <c r="X12" i="27"/>
  <c r="X54" i="27"/>
  <c r="X13" i="27"/>
  <c r="X78" i="27"/>
  <c r="X100" i="27"/>
  <c r="X57" i="27"/>
  <c r="X14" i="27"/>
  <c r="X9" i="27"/>
  <c r="X52" i="27"/>
  <c r="X20" i="27"/>
  <c r="X71" i="27"/>
  <c r="X58" i="27"/>
  <c r="X94" i="27"/>
  <c r="X29" i="27"/>
  <c r="X55" i="27"/>
  <c r="X7" i="27"/>
  <c r="X66" i="27"/>
  <c r="X102" i="27"/>
  <c r="X46" i="27"/>
  <c r="X119" i="27"/>
  <c r="X24" i="27"/>
  <c r="X106" i="27"/>
  <c r="X121" i="27"/>
  <c r="X32" i="27"/>
  <c r="X73" i="27"/>
  <c r="X116" i="27"/>
  <c r="X118" i="27"/>
  <c r="X129" i="27"/>
  <c r="X122" i="27"/>
  <c r="X31" i="27"/>
  <c r="X110" i="27"/>
  <c r="X45" i="27"/>
  <c r="X65" i="27"/>
  <c r="X130" i="27"/>
  <c r="X39" i="27"/>
  <c r="X47" i="27"/>
  <c r="X16" i="27"/>
  <c r="X19" i="27"/>
  <c r="X28" i="27"/>
  <c r="X68" i="27"/>
  <c r="X131" i="27"/>
  <c r="X44" i="27"/>
  <c r="X34" i="27"/>
  <c r="X96" i="27"/>
  <c r="X37" i="27"/>
  <c r="X22" i="27"/>
  <c r="X80" i="27"/>
  <c r="X15" i="27"/>
  <c r="X27" i="27"/>
  <c r="X95" i="27"/>
  <c r="X111" i="27"/>
  <c r="X49" i="27"/>
  <c r="X108" i="27"/>
  <c r="X35" i="27"/>
  <c r="X103" i="27"/>
  <c r="X8" i="27"/>
  <c r="X26" i="27"/>
  <c r="X60" i="27"/>
  <c r="X63" i="27"/>
  <c r="X98" i="27"/>
  <c r="X125" i="27"/>
  <c r="X50" i="27"/>
  <c r="X86" i="27"/>
  <c r="X113" i="27"/>
  <c r="X48" i="27"/>
  <c r="X91" i="27"/>
  <c r="X128" i="27"/>
  <c r="X72" i="27"/>
  <c r="X90" i="27"/>
  <c r="X56" i="27"/>
  <c r="X99" i="27"/>
  <c r="X64" i="27"/>
  <c r="X105" i="27"/>
  <c r="X123" i="27"/>
  <c r="X92" i="27"/>
  <c r="X18" i="27"/>
  <c r="X74" i="27"/>
  <c r="X79" i="27"/>
  <c r="X5" i="27"/>
  <c r="X11" i="27"/>
  <c r="X114" i="27"/>
  <c r="X23" i="27"/>
  <c r="X101" i="27"/>
  <c r="X112" i="27"/>
  <c r="X93" i="27"/>
  <c r="X33" i="27"/>
  <c r="X41" i="27"/>
  <c r="X59" i="27"/>
  <c r="X120" i="27"/>
  <c r="X6" i="27"/>
  <c r="X97" i="27"/>
  <c r="X82" i="27"/>
  <c r="X62" i="27"/>
  <c r="X87" i="27"/>
  <c r="X17" i="27"/>
  <c r="X10" i="27"/>
  <c r="X25" i="27"/>
  <c r="X51" i="27"/>
  <c r="C129" i="26"/>
  <c r="D129" i="26"/>
  <c r="C103" i="26"/>
  <c r="D103" i="26"/>
  <c r="C20" i="26"/>
  <c r="D20" i="26"/>
  <c r="C16" i="26"/>
  <c r="D16" i="26"/>
  <c r="C73" i="26"/>
  <c r="D73" i="26"/>
  <c r="D89" i="26"/>
  <c r="C89" i="26"/>
  <c r="D11" i="26"/>
  <c r="C11" i="26"/>
  <c r="D79" i="26"/>
  <c r="C79" i="26"/>
  <c r="C86" i="26"/>
  <c r="D86" i="26"/>
  <c r="C87" i="26"/>
  <c r="D87" i="26"/>
  <c r="D14" i="26"/>
  <c r="C14" i="26"/>
  <c r="D23" i="26"/>
  <c r="C23" i="26"/>
  <c r="C42" i="26"/>
  <c r="D42" i="26"/>
  <c r="B7" i="26"/>
  <c r="B5" i="27"/>
  <c r="B3" i="24"/>
  <c r="C128" i="26"/>
  <c r="D128" i="26"/>
  <c r="D15" i="26"/>
  <c r="C15" i="26"/>
  <c r="C124" i="26"/>
  <c r="D124" i="26"/>
  <c r="D60" i="26"/>
  <c r="C60" i="26"/>
  <c r="D120" i="26"/>
  <c r="C120" i="26"/>
  <c r="D36" i="26"/>
  <c r="C36" i="26"/>
  <c r="D10" i="26"/>
  <c r="C10" i="26"/>
  <c r="C43" i="26"/>
  <c r="D43" i="26"/>
  <c r="D24" i="26"/>
  <c r="C24" i="26"/>
  <c r="B92" i="26"/>
  <c r="B90" i="27"/>
  <c r="D34" i="26"/>
  <c r="C34" i="26"/>
  <c r="D68" i="26"/>
  <c r="C68" i="26"/>
  <c r="D130" i="26"/>
  <c r="C130" i="26"/>
  <c r="B42" i="27"/>
  <c r="B44" i="26"/>
  <c r="D49" i="26"/>
  <c r="C49" i="26"/>
  <c r="D33" i="26"/>
  <c r="C33" i="26"/>
  <c r="C58" i="26"/>
  <c r="D58" i="26"/>
  <c r="C74" i="26"/>
  <c r="D74" i="26"/>
  <c r="B66" i="26"/>
  <c r="B64" i="27"/>
  <c r="C59" i="26"/>
  <c r="D59" i="26"/>
  <c r="C125" i="26"/>
  <c r="D125" i="26"/>
  <c r="B68" i="27"/>
  <c r="B70" i="26"/>
  <c r="D54" i="26"/>
  <c r="C54" i="26"/>
  <c r="D134" i="26"/>
  <c r="C134" i="26"/>
  <c r="C91" i="26"/>
  <c r="D91" i="26"/>
  <c r="D72" i="26"/>
  <c r="C72" i="26"/>
  <c r="D76" i="26"/>
  <c r="C76" i="26"/>
  <c r="C19" i="26" l="1"/>
  <c r="D19" i="26"/>
  <c r="D78" i="26"/>
  <c r="C78" i="26"/>
  <c r="D117" i="26"/>
  <c r="C117" i="26"/>
  <c r="D94" i="26"/>
  <c r="C94" i="26"/>
  <c r="D27" i="26"/>
  <c r="C27" i="26"/>
  <c r="D93" i="26"/>
  <c r="C93" i="26"/>
  <c r="C84" i="26"/>
  <c r="D84" i="26"/>
  <c r="D18" i="26"/>
  <c r="C18" i="26"/>
  <c r="D63" i="26"/>
  <c r="C63" i="26"/>
  <c r="C115" i="26"/>
  <c r="D115" i="26"/>
  <c r="D45" i="26"/>
  <c r="C45" i="26"/>
  <c r="B4" i="24"/>
  <c r="B5" i="24"/>
  <c r="B26" i="24"/>
  <c r="B31" i="24" s="1"/>
  <c r="C70" i="26"/>
  <c r="D70" i="26"/>
  <c r="D44" i="26"/>
  <c r="C44" i="26"/>
  <c r="D37" i="26"/>
  <c r="C37" i="26"/>
  <c r="D114" i="26"/>
  <c r="C114" i="26"/>
  <c r="D66" i="26"/>
  <c r="C66" i="26"/>
  <c r="D92" i="26"/>
  <c r="C92" i="26"/>
  <c r="D7" i="26"/>
  <c r="C7" i="26"/>
  <c r="C26" i="26"/>
  <c r="D26" i="26"/>
  <c r="C83" i="26"/>
  <c r="D83" i="26"/>
  <c r="B28" i="24" l="1"/>
  <c r="F31" i="24"/>
  <c r="C31" i="24"/>
  <c r="E31" i="24"/>
  <c r="D31" i="24"/>
  <c r="G31" i="24"/>
  <c r="L6" i="26"/>
  <c r="V49" i="27"/>
  <c r="V109" i="27"/>
  <c r="V93" i="27"/>
  <c r="V85" i="27"/>
  <c r="V28" i="27"/>
  <c r="V105" i="27"/>
  <c r="B9" i="24"/>
  <c r="V53" i="27"/>
  <c r="V121" i="27"/>
  <c r="V86" i="27"/>
  <c r="V47" i="27"/>
  <c r="V68" i="27"/>
  <c r="V8" i="27"/>
  <c r="V74" i="27"/>
  <c r="V19" i="27"/>
  <c r="V106" i="27"/>
  <c r="V9" i="27"/>
  <c r="V43" i="27"/>
  <c r="V64" i="27"/>
  <c r="V34" i="27"/>
  <c r="V112" i="27"/>
  <c r="V114" i="27"/>
  <c r="V78" i="27"/>
  <c r="V127" i="27"/>
  <c r="V129" i="27"/>
  <c r="V79" i="27"/>
  <c r="V35" i="27"/>
  <c r="V24" i="27"/>
  <c r="V6" i="27"/>
  <c r="V91" i="27"/>
  <c r="V77" i="27"/>
  <c r="V36" i="27"/>
  <c r="V50" i="27"/>
  <c r="V69" i="27"/>
  <c r="V38" i="27"/>
  <c r="V42" i="27"/>
  <c r="V12" i="27"/>
  <c r="V132" i="27"/>
  <c r="V56" i="27"/>
  <c r="V84" i="27"/>
  <c r="V27" i="27"/>
  <c r="V104" i="27"/>
  <c r="V44" i="27"/>
  <c r="V66" i="27"/>
  <c r="V46" i="27"/>
  <c r="V18" i="27"/>
  <c r="V117" i="27"/>
  <c r="V52" i="27"/>
  <c r="V63" i="27"/>
  <c r="V25" i="27"/>
  <c r="V16" i="27"/>
  <c r="V45" i="27"/>
  <c r="V131" i="27"/>
  <c r="V17" i="27"/>
  <c r="V96" i="27"/>
  <c r="V13" i="27"/>
  <c r="V40" i="27"/>
  <c r="V62" i="27"/>
  <c r="V32" i="27"/>
  <c r="V70" i="27"/>
  <c r="V48" i="27"/>
  <c r="V33" i="27"/>
  <c r="V128" i="27"/>
  <c r="V123" i="27"/>
  <c r="V21" i="27"/>
  <c r="V113" i="27"/>
  <c r="V110" i="27"/>
  <c r="V5" i="27"/>
  <c r="V58" i="27"/>
  <c r="V61" i="27"/>
  <c r="V31" i="27"/>
  <c r="V125" i="27"/>
  <c r="V115" i="27"/>
  <c r="V76" i="27"/>
  <c r="V119" i="27"/>
  <c r="V130" i="27"/>
  <c r="V101" i="27"/>
  <c r="V118" i="27"/>
  <c r="V116" i="27"/>
  <c r="V37" i="27"/>
  <c r="V75" i="27"/>
  <c r="V73" i="27"/>
  <c r="V95" i="27"/>
  <c r="V23" i="27"/>
  <c r="V89" i="27"/>
  <c r="V111" i="27"/>
  <c r="V97" i="27"/>
  <c r="V59" i="27"/>
  <c r="V14" i="27"/>
  <c r="V29" i="27"/>
  <c r="V51" i="27"/>
  <c r="V26" i="27"/>
  <c r="V82" i="27"/>
  <c r="V124" i="27"/>
  <c r="V120" i="27"/>
  <c r="V39" i="27"/>
  <c r="V55" i="27"/>
  <c r="V88" i="27"/>
  <c r="V107" i="27"/>
  <c r="V67" i="27"/>
  <c r="V92" i="27"/>
  <c r="V72" i="27"/>
  <c r="V103" i="27"/>
  <c r="V65" i="27"/>
  <c r="V99" i="27"/>
  <c r="V57" i="27"/>
  <c r="V10" i="27"/>
  <c r="V71" i="27"/>
  <c r="V60" i="27"/>
  <c r="V100" i="27"/>
  <c r="V87" i="27"/>
  <c r="V54" i="27"/>
  <c r="V81" i="27"/>
  <c r="V22" i="27"/>
  <c r="V122" i="27"/>
  <c r="V83" i="27"/>
  <c r="B7" i="24"/>
  <c r="V98" i="27"/>
  <c r="V30" i="27"/>
  <c r="V15" i="27"/>
  <c r="V108" i="27"/>
  <c r="V102" i="27"/>
  <c r="V90" i="27"/>
  <c r="V11" i="27"/>
  <c r="V7" i="27"/>
  <c r="V80" i="27"/>
  <c r="V41" i="27"/>
  <c r="V94" i="27"/>
  <c r="V126" i="27"/>
  <c r="V20" i="27"/>
  <c r="M6" i="26"/>
  <c r="B10" i="24"/>
  <c r="B11" i="24" s="1"/>
  <c r="C10" i="24"/>
  <c r="C11" i="24" s="1"/>
  <c r="F10" i="24"/>
  <c r="F11" i="24" s="1"/>
  <c r="G10" i="24"/>
  <c r="G11" i="24" s="1"/>
  <c r="E10" i="24"/>
  <c r="E11" i="24" s="1"/>
  <c r="D10" i="24"/>
  <c r="D11" i="24" s="1"/>
  <c r="AQ66" i="27" l="1"/>
  <c r="AQ36" i="27"/>
  <c r="AQ54" i="27"/>
  <c r="AQ123" i="27"/>
  <c r="AQ124" i="27"/>
  <c r="AQ75" i="27"/>
  <c r="AQ5" i="27"/>
  <c r="AQ92" i="27"/>
  <c r="AQ110" i="27"/>
  <c r="AQ43" i="27"/>
  <c r="AQ88" i="27"/>
  <c r="AQ6" i="27"/>
  <c r="AQ101" i="27"/>
  <c r="AQ74" i="27"/>
  <c r="AQ45" i="27"/>
  <c r="AQ8" i="27"/>
  <c r="AQ90" i="27"/>
  <c r="AQ132" i="27"/>
  <c r="AQ24" i="27"/>
  <c r="AQ115" i="27"/>
  <c r="AQ76" i="27"/>
  <c r="AQ53" i="27"/>
  <c r="AQ70" i="27"/>
  <c r="AQ55" i="27"/>
  <c r="AQ35" i="27"/>
  <c r="AQ130" i="27"/>
  <c r="AQ16" i="27"/>
  <c r="AQ46" i="27"/>
  <c r="AQ77" i="27"/>
  <c r="AQ79" i="27"/>
  <c r="AQ37" i="27"/>
  <c r="AQ65" i="27"/>
  <c r="AQ11" i="27"/>
  <c r="AQ125" i="27"/>
  <c r="AQ126" i="27"/>
  <c r="AQ85" i="27"/>
  <c r="AQ7" i="27"/>
  <c r="AQ118" i="27"/>
  <c r="AQ95" i="27"/>
  <c r="AQ113" i="27"/>
  <c r="AQ38" i="27"/>
  <c r="AQ82" i="27"/>
  <c r="AQ62" i="27"/>
  <c r="AQ71" i="27"/>
  <c r="AQ109" i="27"/>
  <c r="AQ127" i="27"/>
  <c r="AQ116" i="27"/>
  <c r="AQ32" i="27"/>
  <c r="AQ128" i="27"/>
  <c r="AQ52" i="27"/>
  <c r="AQ72" i="27"/>
  <c r="AQ12" i="27"/>
  <c r="AQ41" i="27"/>
  <c r="AQ107" i="27"/>
  <c r="AQ67" i="27"/>
  <c r="AQ100" i="27"/>
  <c r="AQ122" i="27"/>
  <c r="AQ93" i="27"/>
  <c r="AQ28" i="27"/>
  <c r="AQ102" i="27"/>
  <c r="AQ56" i="27"/>
  <c r="AQ34" i="27"/>
  <c r="AQ31" i="27"/>
  <c r="AQ13" i="27"/>
  <c r="AQ112" i="27"/>
  <c r="AQ98" i="27"/>
  <c r="AQ21" i="27"/>
  <c r="AQ57" i="27"/>
  <c r="AQ27" i="27"/>
  <c r="AQ44" i="27"/>
  <c r="AQ59" i="27"/>
  <c r="AQ25" i="27"/>
  <c r="AQ69" i="27"/>
  <c r="AQ114" i="27"/>
  <c r="AQ78" i="27"/>
  <c r="AQ86" i="27"/>
  <c r="AQ87" i="27"/>
  <c r="AQ131" i="27"/>
  <c r="AQ10" i="27"/>
  <c r="AQ15" i="27"/>
  <c r="AQ39" i="27"/>
  <c r="AQ61" i="27"/>
  <c r="AQ20" i="27"/>
  <c r="AQ22" i="27"/>
  <c r="AQ9" i="27"/>
  <c r="AQ91" i="27"/>
  <c r="AQ119" i="27"/>
  <c r="AQ40" i="27"/>
  <c r="AQ64" i="27"/>
  <c r="AQ47" i="27"/>
  <c r="AQ103" i="27"/>
  <c r="AQ120" i="27"/>
  <c r="AQ17" i="27"/>
  <c r="AQ23" i="27"/>
  <c r="AQ58" i="27"/>
  <c r="AQ49" i="27"/>
  <c r="AQ42" i="27"/>
  <c r="AQ60" i="27"/>
  <c r="AQ51" i="27"/>
  <c r="AQ97" i="27"/>
  <c r="AQ83" i="27"/>
  <c r="AQ94" i="27"/>
  <c r="AQ104" i="27"/>
  <c r="AQ29" i="27"/>
  <c r="AQ105" i="27"/>
  <c r="AQ68" i="27"/>
  <c r="AQ48" i="27"/>
  <c r="AQ33" i="27"/>
  <c r="AQ63" i="27"/>
  <c r="AQ96" i="27"/>
  <c r="AQ50" i="27"/>
  <c r="AQ99" i="27"/>
  <c r="AQ26" i="27"/>
  <c r="AQ73" i="27"/>
  <c r="AQ84" i="27"/>
  <c r="AQ30" i="27"/>
  <c r="AQ80" i="27"/>
  <c r="AQ121" i="27"/>
  <c r="AQ89" i="27"/>
  <c r="AQ106" i="27"/>
  <c r="AQ81" i="27"/>
  <c r="AQ14" i="27"/>
  <c r="AQ18" i="27"/>
  <c r="AQ111" i="27"/>
  <c r="AQ108" i="27"/>
  <c r="AQ117" i="27"/>
  <c r="AQ19" i="27"/>
  <c r="AQ129" i="27"/>
  <c r="L15" i="26"/>
  <c r="AS22" i="27"/>
  <c r="AS75" i="27"/>
  <c r="AS17" i="27"/>
  <c r="AS80" i="27"/>
  <c r="AS59" i="27"/>
  <c r="AS20" i="27"/>
  <c r="AS130" i="27"/>
  <c r="AS50" i="27"/>
  <c r="AS117" i="27"/>
  <c r="AS121" i="27"/>
  <c r="AS74" i="27"/>
  <c r="AS113" i="27"/>
  <c r="AS33" i="27"/>
  <c r="AS125" i="27"/>
  <c r="AS131" i="27"/>
  <c r="AS96" i="27"/>
  <c r="AS49" i="27"/>
  <c r="AS71" i="27"/>
  <c r="AS132" i="27"/>
  <c r="AS105" i="27"/>
  <c r="AS11" i="27"/>
  <c r="AS26" i="27"/>
  <c r="AS76" i="27"/>
  <c r="AS46" i="27"/>
  <c r="AS92" i="27"/>
  <c r="AS57" i="27"/>
  <c r="AS40" i="27"/>
  <c r="AS126" i="27"/>
  <c r="AS91" i="27"/>
  <c r="AS28" i="27"/>
  <c r="AS32" i="27"/>
  <c r="AS107" i="27"/>
  <c r="AS37" i="27"/>
  <c r="AS64" i="27"/>
  <c r="AS78" i="27"/>
  <c r="AS123" i="27"/>
  <c r="AS51" i="27"/>
  <c r="AS14" i="27"/>
  <c r="AS127" i="27"/>
  <c r="AS15" i="27"/>
  <c r="AS79" i="27"/>
  <c r="AS8" i="27"/>
  <c r="AS41" i="27"/>
  <c r="AS122" i="27"/>
  <c r="AS89" i="27"/>
  <c r="AS84" i="27"/>
  <c r="AS61" i="27"/>
  <c r="AS101" i="27"/>
  <c r="AS108" i="27"/>
  <c r="AS106" i="27"/>
  <c r="AS100" i="27"/>
  <c r="AS55" i="27"/>
  <c r="AS95" i="27"/>
  <c r="AS45" i="27"/>
  <c r="AS10" i="27"/>
  <c r="AS18" i="27"/>
  <c r="AS115" i="27"/>
  <c r="AS73" i="27"/>
  <c r="AS16" i="27"/>
  <c r="AS65" i="27"/>
  <c r="AS29" i="27"/>
  <c r="AS35" i="27"/>
  <c r="AS102" i="27"/>
  <c r="AS30" i="27"/>
  <c r="AS68" i="27"/>
  <c r="AS98" i="27"/>
  <c r="AS111" i="27"/>
  <c r="AS85" i="27"/>
  <c r="AS34" i="27"/>
  <c r="AS7" i="27"/>
  <c r="AS104" i="27"/>
  <c r="AS52" i="27"/>
  <c r="AS19" i="27"/>
  <c r="AS72" i="27"/>
  <c r="AS114" i="27"/>
  <c r="AS118" i="27"/>
  <c r="AS54" i="27"/>
  <c r="AS44" i="27"/>
  <c r="AS5" i="27"/>
  <c r="AS94" i="27"/>
  <c r="AS93" i="27"/>
  <c r="AS27" i="27"/>
  <c r="AS9" i="27"/>
  <c r="AS13" i="27"/>
  <c r="AS90" i="27"/>
  <c r="AS116" i="27"/>
  <c r="AS60" i="27"/>
  <c r="AS42" i="27"/>
  <c r="AS62" i="27"/>
  <c r="AS48" i="27"/>
  <c r="AS6" i="27"/>
  <c r="AS38" i="27"/>
  <c r="AS88" i="27"/>
  <c r="AS23" i="27"/>
  <c r="AS25" i="27"/>
  <c r="AS53" i="27"/>
  <c r="AS99" i="27"/>
  <c r="AS21" i="27"/>
  <c r="AS120" i="27"/>
  <c r="AS82" i="27"/>
  <c r="AS128" i="27"/>
  <c r="AS119" i="27"/>
  <c r="AS97" i="27"/>
  <c r="AS63" i="27"/>
  <c r="AS67" i="27"/>
  <c r="AS87" i="27"/>
  <c r="AS58" i="27"/>
  <c r="AS66" i="27"/>
  <c r="AS81" i="27"/>
  <c r="AS110" i="27"/>
  <c r="AS69" i="27"/>
  <c r="AS112" i="27"/>
  <c r="AS109" i="27"/>
  <c r="AS47" i="27"/>
  <c r="AS77" i="27"/>
  <c r="AS56" i="27"/>
  <c r="AS103" i="27"/>
  <c r="AS12" i="27"/>
  <c r="AS24" i="27"/>
  <c r="AS70" i="27"/>
  <c r="AS43" i="27"/>
  <c r="AS31" i="27"/>
  <c r="AS36" i="27"/>
  <c r="AS83" i="27"/>
  <c r="AS39" i="27"/>
  <c r="AS86" i="27"/>
  <c r="AS124" i="27"/>
  <c r="AS129" i="27"/>
  <c r="AR117" i="27"/>
  <c r="AR97" i="27"/>
  <c r="AR75" i="27"/>
  <c r="AR22" i="27"/>
  <c r="AR94" i="27"/>
  <c r="AR6" i="27"/>
  <c r="AR79" i="27"/>
  <c r="AR91" i="27"/>
  <c r="AR32" i="27"/>
  <c r="AR121" i="27"/>
  <c r="AR47" i="27"/>
  <c r="AR105" i="27"/>
  <c r="AR48" i="27"/>
  <c r="AR101" i="27"/>
  <c r="AR103" i="27"/>
  <c r="AR126" i="27"/>
  <c r="AR54" i="27"/>
  <c r="AR16" i="27"/>
  <c r="AR120" i="27"/>
  <c r="AR12" i="27"/>
  <c r="AR109" i="27"/>
  <c r="AR88" i="27"/>
  <c r="AR122" i="27"/>
  <c r="AR49" i="27"/>
  <c r="AR68" i="27"/>
  <c r="AR35" i="27"/>
  <c r="AR56" i="27"/>
  <c r="AR58" i="27"/>
  <c r="AR33" i="27"/>
  <c r="AR38" i="27"/>
  <c r="AR125" i="27"/>
  <c r="AR15" i="27"/>
  <c r="AR30" i="27"/>
  <c r="AR74" i="27"/>
  <c r="AR23" i="27"/>
  <c r="AR26" i="27"/>
  <c r="AR84" i="27"/>
  <c r="AR31" i="27"/>
  <c r="AR66" i="27"/>
  <c r="AR119" i="27"/>
  <c r="AR76" i="27"/>
  <c r="AR20" i="27"/>
  <c r="AR102" i="27"/>
  <c r="AR87" i="27"/>
  <c r="AR107" i="27"/>
  <c r="AR21" i="27"/>
  <c r="AR118" i="27"/>
  <c r="AR108" i="27"/>
  <c r="AR124" i="27"/>
  <c r="AR100" i="27"/>
  <c r="AR5" i="27"/>
  <c r="AR44" i="27"/>
  <c r="AR67" i="27"/>
  <c r="AR81" i="27"/>
  <c r="AR50" i="27"/>
  <c r="AR78" i="27"/>
  <c r="AR129" i="27"/>
  <c r="AR65" i="27"/>
  <c r="AR99" i="27"/>
  <c r="AR96" i="27"/>
  <c r="AR13" i="27"/>
  <c r="AR17" i="27"/>
  <c r="AR43" i="27"/>
  <c r="AR112" i="27"/>
  <c r="AR25" i="27"/>
  <c r="AR40" i="27"/>
  <c r="AR93" i="27"/>
  <c r="AR123" i="27"/>
  <c r="AR114" i="27"/>
  <c r="AR82" i="27"/>
  <c r="AR41" i="27"/>
  <c r="AR128" i="27"/>
  <c r="AR70" i="27"/>
  <c r="AR36" i="27"/>
  <c r="AR73" i="27"/>
  <c r="AR115" i="27"/>
  <c r="AR57" i="27"/>
  <c r="AR110" i="27"/>
  <c r="AR19" i="27"/>
  <c r="AR86" i="27"/>
  <c r="AR9" i="27"/>
  <c r="AR29" i="27"/>
  <c r="AR8" i="27"/>
  <c r="AR59" i="27"/>
  <c r="AR10" i="27"/>
  <c r="AR127" i="27"/>
  <c r="AR83" i="27"/>
  <c r="AR130" i="27"/>
  <c r="AR92" i="27"/>
  <c r="AR60" i="27"/>
  <c r="AR28" i="27"/>
  <c r="AR37" i="27"/>
  <c r="AR77" i="27"/>
  <c r="AR62" i="27"/>
  <c r="AR131" i="27"/>
  <c r="AR18" i="27"/>
  <c r="AR89" i="27"/>
  <c r="AR34" i="27"/>
  <c r="AR51" i="27"/>
  <c r="AR39" i="27"/>
  <c r="AR95" i="27"/>
  <c r="AR132" i="27"/>
  <c r="AR11" i="27"/>
  <c r="AR7" i="27"/>
  <c r="AR52" i="27"/>
  <c r="AR46" i="27"/>
  <c r="AR80" i="27"/>
  <c r="AR90" i="27"/>
  <c r="AR113" i="27"/>
  <c r="AR61" i="27"/>
  <c r="AR63" i="27"/>
  <c r="AR72" i="27"/>
  <c r="AR45" i="27"/>
  <c r="AR69" i="27"/>
  <c r="AR14" i="27"/>
  <c r="AR111" i="27"/>
  <c r="AR85" i="27"/>
  <c r="AR24" i="27"/>
  <c r="AR53" i="27"/>
  <c r="AR64" i="27"/>
  <c r="AR98" i="27"/>
  <c r="AR55" i="27"/>
  <c r="AR106" i="27"/>
  <c r="AR116" i="27"/>
  <c r="AR104" i="27"/>
  <c r="AR27" i="27"/>
  <c r="AR71" i="27"/>
  <c r="AR42" i="27"/>
  <c r="AO84" i="27"/>
  <c r="AO123" i="27"/>
  <c r="AO52" i="27"/>
  <c r="AO119" i="27"/>
  <c r="AO32" i="27"/>
  <c r="AO50" i="27"/>
  <c r="AO88" i="27"/>
  <c r="AO77" i="27"/>
  <c r="AO9" i="27"/>
  <c r="AO125" i="27"/>
  <c r="AO105" i="27"/>
  <c r="AO37" i="27"/>
  <c r="AO130" i="27"/>
  <c r="AO79" i="27"/>
  <c r="AO28" i="27"/>
  <c r="AO90" i="27"/>
  <c r="AO93" i="27"/>
  <c r="AO17" i="27"/>
  <c r="AO106" i="27"/>
  <c r="AO11" i="27"/>
  <c r="AO115" i="27"/>
  <c r="AO113" i="27"/>
  <c r="AO23" i="27"/>
  <c r="AO60" i="27"/>
  <c r="AO75" i="27"/>
  <c r="AO33" i="27"/>
  <c r="AO29" i="27"/>
  <c r="AO78" i="27"/>
  <c r="AO97" i="27"/>
  <c r="AO131" i="27"/>
  <c r="AO87" i="27"/>
  <c r="AO99" i="27"/>
  <c r="AO62" i="27"/>
  <c r="AO65" i="27"/>
  <c r="AO73" i="27"/>
  <c r="AO126" i="27"/>
  <c r="AO41" i="27"/>
  <c r="AO94" i="27"/>
  <c r="AO59" i="27"/>
  <c r="AO111" i="27"/>
  <c r="AO13" i="27"/>
  <c r="AO40" i="27"/>
  <c r="AO116" i="27"/>
  <c r="AO24" i="27"/>
  <c r="AO80" i="27"/>
  <c r="AO44" i="27"/>
  <c r="AO124" i="27"/>
  <c r="AO18" i="27"/>
  <c r="AO53" i="27"/>
  <c r="AO107" i="27"/>
  <c r="AO76" i="27"/>
  <c r="AO43" i="27"/>
  <c r="AO15" i="27"/>
  <c r="AO38" i="27"/>
  <c r="AO70" i="27"/>
  <c r="AO6" i="27"/>
  <c r="AO102" i="27"/>
  <c r="AO67" i="27"/>
  <c r="AO64" i="27"/>
  <c r="AO122" i="27"/>
  <c r="AO98" i="27"/>
  <c r="AO63" i="27"/>
  <c r="AO10" i="27"/>
  <c r="AO8" i="27"/>
  <c r="AO121" i="27"/>
  <c r="AO27" i="27"/>
  <c r="AO55" i="27"/>
  <c r="AO58" i="27"/>
  <c r="AO48" i="27"/>
  <c r="AO7" i="27"/>
  <c r="AO96" i="27"/>
  <c r="AO127" i="27"/>
  <c r="AO100" i="27"/>
  <c r="AO19" i="27"/>
  <c r="AO91" i="27"/>
  <c r="AO72" i="27"/>
  <c r="AO110" i="27"/>
  <c r="AO14" i="27"/>
  <c r="AO69" i="27"/>
  <c r="AO82" i="27"/>
  <c r="AO5" i="27"/>
  <c r="AO36" i="27"/>
  <c r="AO89" i="27"/>
  <c r="AO46" i="27"/>
  <c r="AO83" i="27"/>
  <c r="AO31" i="27"/>
  <c r="AO66" i="27"/>
  <c r="AO26" i="27"/>
  <c r="AO109" i="27"/>
  <c r="AO54" i="27"/>
  <c r="AO85" i="27"/>
  <c r="AO95" i="27"/>
  <c r="AO22" i="27"/>
  <c r="AO21" i="27"/>
  <c r="AO104" i="27"/>
  <c r="AO47" i="27"/>
  <c r="AO114" i="27"/>
  <c r="AO20" i="27"/>
  <c r="AO16" i="27"/>
  <c r="AO61" i="27"/>
  <c r="AO81" i="27"/>
  <c r="AO92" i="27"/>
  <c r="AO56" i="27"/>
  <c r="AO35" i="27"/>
  <c r="AO68" i="27"/>
  <c r="AO57" i="27"/>
  <c r="AO120" i="27"/>
  <c r="AO103" i="27"/>
  <c r="AO74" i="27"/>
  <c r="AO12" i="27"/>
  <c r="AO117" i="27"/>
  <c r="AO42" i="27"/>
  <c r="AO129" i="27"/>
  <c r="AO45" i="27"/>
  <c r="AO49" i="27"/>
  <c r="AO112" i="27"/>
  <c r="AO51" i="27"/>
  <c r="AO25" i="27"/>
  <c r="AO101" i="27"/>
  <c r="AO128" i="27"/>
  <c r="AO39" i="27"/>
  <c r="AO118" i="27"/>
  <c r="AO86" i="27"/>
  <c r="AO132" i="27"/>
  <c r="AO34" i="27"/>
  <c r="AO30" i="27"/>
  <c r="AO71" i="27"/>
  <c r="AO108" i="27"/>
  <c r="AN125" i="27"/>
  <c r="AN53" i="27"/>
  <c r="AN62" i="27"/>
  <c r="AN102" i="27"/>
  <c r="AN73" i="27"/>
  <c r="AN15" i="27"/>
  <c r="AN27" i="27"/>
  <c r="AN25" i="27"/>
  <c r="AN55" i="27"/>
  <c r="AN104" i="27"/>
  <c r="AN86" i="27"/>
  <c r="AN39" i="27"/>
  <c r="AN128" i="27"/>
  <c r="AN34" i="27"/>
  <c r="AN114" i="27"/>
  <c r="AN56" i="27"/>
  <c r="AN129" i="27"/>
  <c r="AN105" i="27"/>
  <c r="AN99" i="27"/>
  <c r="AN26" i="27"/>
  <c r="AN88" i="27"/>
  <c r="AN32" i="27"/>
  <c r="AN103" i="27"/>
  <c r="AN75" i="27"/>
  <c r="AN79" i="27"/>
  <c r="AN100" i="27"/>
  <c r="AN36" i="27"/>
  <c r="AN52" i="27"/>
  <c r="AN16" i="27"/>
  <c r="AN84" i="27"/>
  <c r="AN64" i="27"/>
  <c r="AN122" i="27"/>
  <c r="AN67" i="27"/>
  <c r="AN40" i="27"/>
  <c r="AN81" i="27"/>
  <c r="AN78" i="27"/>
  <c r="AN96" i="27"/>
  <c r="AN90" i="27"/>
  <c r="AN61" i="27"/>
  <c r="AN21" i="27"/>
  <c r="AN51" i="27"/>
  <c r="AN57" i="27"/>
  <c r="AN126" i="27"/>
  <c r="AN33" i="27"/>
  <c r="AN95" i="27"/>
  <c r="AN124" i="27"/>
  <c r="AN43" i="27"/>
  <c r="AN59" i="27"/>
  <c r="AN108" i="27"/>
  <c r="AN113" i="27"/>
  <c r="AN44" i="27"/>
  <c r="AN19" i="27"/>
  <c r="AN17" i="27"/>
  <c r="AN11" i="27"/>
  <c r="AN109" i="27"/>
  <c r="AN8" i="27"/>
  <c r="AN131" i="27"/>
  <c r="AN50" i="27"/>
  <c r="AN92" i="27"/>
  <c r="AN48" i="27"/>
  <c r="AN12" i="27"/>
  <c r="AN20" i="27"/>
  <c r="AN120" i="27"/>
  <c r="AN80" i="27"/>
  <c r="AN97" i="27"/>
  <c r="AN110" i="27"/>
  <c r="AN89" i="27"/>
  <c r="AN28" i="27"/>
  <c r="AN106" i="27"/>
  <c r="AN65" i="27"/>
  <c r="AN123" i="27"/>
  <c r="AN35" i="27"/>
  <c r="AN116" i="27"/>
  <c r="AN22" i="27"/>
  <c r="AN7" i="27"/>
  <c r="AN42" i="27"/>
  <c r="AN63" i="27"/>
  <c r="AN83" i="27"/>
  <c r="AN70" i="27"/>
  <c r="AN54" i="27"/>
  <c r="AN47" i="27"/>
  <c r="AN72" i="27"/>
  <c r="AN24" i="27"/>
  <c r="AN85" i="27"/>
  <c r="AN121" i="27"/>
  <c r="AN119" i="27"/>
  <c r="AN98" i="27"/>
  <c r="AN130" i="27"/>
  <c r="AN30" i="27"/>
  <c r="AN29" i="27"/>
  <c r="AN87" i="27"/>
  <c r="AN76" i="27"/>
  <c r="AN82" i="27"/>
  <c r="AN58" i="27"/>
  <c r="AN66" i="27"/>
  <c r="AN117" i="27"/>
  <c r="AN111" i="27"/>
  <c r="AN49" i="27"/>
  <c r="AN127" i="27"/>
  <c r="AN115" i="27"/>
  <c r="AN31" i="27"/>
  <c r="AN18" i="27"/>
  <c r="AN132" i="27"/>
  <c r="AN46" i="27"/>
  <c r="AN6" i="27"/>
  <c r="AN13" i="27"/>
  <c r="AN60" i="27"/>
  <c r="AN69" i="27"/>
  <c r="AN77" i="27"/>
  <c r="AN74" i="27"/>
  <c r="AN71" i="27"/>
  <c r="AN45" i="27"/>
  <c r="AN10" i="27"/>
  <c r="AN23" i="27"/>
  <c r="AN91" i="27"/>
  <c r="AN68" i="27"/>
  <c r="AN107" i="27"/>
  <c r="AN37" i="27"/>
  <c r="AN101" i="27"/>
  <c r="AN9" i="27"/>
  <c r="AN14" i="27"/>
  <c r="AN38" i="27"/>
  <c r="AN93" i="27"/>
  <c r="AN41" i="27"/>
  <c r="AN112" i="27"/>
  <c r="AN5" i="27"/>
  <c r="AN94" i="27"/>
  <c r="AN118" i="27"/>
  <c r="AP83" i="27"/>
  <c r="AP79" i="27"/>
  <c r="AP74" i="27"/>
  <c r="AP10" i="27"/>
  <c r="AP45" i="27"/>
  <c r="AP107" i="27"/>
  <c r="AP104" i="27"/>
  <c r="AP91" i="27"/>
  <c r="AP6" i="27"/>
  <c r="AP51" i="27"/>
  <c r="AP48" i="27"/>
  <c r="AP127" i="27"/>
  <c r="AP80" i="27"/>
  <c r="AP59" i="27"/>
  <c r="AP113" i="27"/>
  <c r="AP94" i="27"/>
  <c r="AP33" i="27"/>
  <c r="AP110" i="27"/>
  <c r="AP96" i="27"/>
  <c r="AP97" i="27"/>
  <c r="AP25" i="27"/>
  <c r="AP30" i="27"/>
  <c r="AP65" i="27"/>
  <c r="AP125" i="27"/>
  <c r="AP40" i="27"/>
  <c r="AP42" i="27"/>
  <c r="AP95" i="27"/>
  <c r="AP120" i="27"/>
  <c r="AP55" i="27"/>
  <c r="AP22" i="27"/>
  <c r="AP75" i="27"/>
  <c r="AP39" i="27"/>
  <c r="AP71" i="27"/>
  <c r="AP46" i="27"/>
  <c r="AP77" i="27"/>
  <c r="AP130" i="27"/>
  <c r="AP35" i="27"/>
  <c r="AP85" i="27"/>
  <c r="AP61" i="27"/>
  <c r="AP8" i="27"/>
  <c r="AP26" i="27"/>
  <c r="AP64" i="27"/>
  <c r="AP54" i="27"/>
  <c r="AP5" i="27"/>
  <c r="AP41" i="27"/>
  <c r="AP67" i="27"/>
  <c r="AP103" i="27"/>
  <c r="AP76" i="27"/>
  <c r="AP100" i="27"/>
  <c r="AP63" i="27"/>
  <c r="AP112" i="27"/>
  <c r="AP12" i="27"/>
  <c r="AP72" i="27"/>
  <c r="AP88" i="27"/>
  <c r="AP92" i="27"/>
  <c r="AP126" i="27"/>
  <c r="AP19" i="27"/>
  <c r="AP49" i="27"/>
  <c r="AP89" i="27"/>
  <c r="AP20" i="27"/>
  <c r="AP57" i="27"/>
  <c r="AP16" i="27"/>
  <c r="AP108" i="27"/>
  <c r="AP124" i="27"/>
  <c r="AP116" i="27"/>
  <c r="AP87" i="27"/>
  <c r="AP131" i="27"/>
  <c r="AP93" i="27"/>
  <c r="AP86" i="27"/>
  <c r="AP27" i="27"/>
  <c r="AP102" i="27"/>
  <c r="AP53" i="27"/>
  <c r="AP60" i="27"/>
  <c r="AP24" i="27"/>
  <c r="AP114" i="27"/>
  <c r="AP128" i="27"/>
  <c r="AP29" i="27"/>
  <c r="AP111" i="27"/>
  <c r="AP68" i="27"/>
  <c r="AP105" i="27"/>
  <c r="AP23" i="27"/>
  <c r="AP82" i="27"/>
  <c r="AP7" i="27"/>
  <c r="AP118" i="27"/>
  <c r="AP43" i="27"/>
  <c r="AP73" i="27"/>
  <c r="AP66" i="27"/>
  <c r="AP81" i="27"/>
  <c r="AP44" i="27"/>
  <c r="AP18" i="27"/>
  <c r="AP37" i="27"/>
  <c r="AP31" i="27"/>
  <c r="AP14" i="27"/>
  <c r="AP101" i="27"/>
  <c r="AP17" i="27"/>
  <c r="AP47" i="27"/>
  <c r="AP132" i="27"/>
  <c r="AP122" i="27"/>
  <c r="AP98" i="27"/>
  <c r="AP62" i="27"/>
  <c r="AP58" i="27"/>
  <c r="AP69" i="27"/>
  <c r="AP36" i="27"/>
  <c r="AP11" i="27"/>
  <c r="AP70" i="27"/>
  <c r="AP32" i="27"/>
  <c r="AP129" i="27"/>
  <c r="AP109" i="27"/>
  <c r="AP90" i="27"/>
  <c r="AP99" i="27"/>
  <c r="AP13" i="27"/>
  <c r="AP9" i="27"/>
  <c r="AP119" i="27"/>
  <c r="AP52" i="27"/>
  <c r="AP84" i="27"/>
  <c r="AP15" i="27"/>
  <c r="AP38" i="27"/>
  <c r="AP117" i="27"/>
  <c r="AP115" i="27"/>
  <c r="AP121" i="27"/>
  <c r="AP21" i="27"/>
  <c r="AP34" i="27"/>
  <c r="AP78" i="27"/>
  <c r="AP50" i="27"/>
  <c r="AP56" i="27"/>
  <c r="AP123" i="27"/>
  <c r="AP106" i="27"/>
  <c r="AP28" i="27"/>
  <c r="L16" i="26"/>
  <c r="N6" i="26"/>
  <c r="M10" i="26" s="1"/>
  <c r="C32" i="24"/>
  <c r="C33" i="24" s="1"/>
  <c r="F32" i="24"/>
  <c r="F33" i="24" s="1"/>
  <c r="E32" i="24"/>
  <c r="E33" i="24" s="1"/>
  <c r="B32" i="24"/>
  <c r="B33" i="24" s="1"/>
  <c r="G32" i="24"/>
  <c r="G33" i="24" s="1"/>
  <c r="D32" i="24"/>
  <c r="D33" i="24" s="1"/>
  <c r="L10" i="26" l="1"/>
  <c r="AG97" i="27"/>
  <c r="AM97" i="27" s="1"/>
  <c r="AG96" i="27"/>
  <c r="AM96" i="27" s="1"/>
  <c r="AG53" i="27"/>
  <c r="AM53" i="27" s="1"/>
  <c r="AG13" i="27"/>
  <c r="AM13" i="27" s="1"/>
  <c r="AG50" i="27"/>
  <c r="AM50" i="27" s="1"/>
  <c r="AG118" i="27"/>
  <c r="AM118" i="27" s="1"/>
  <c r="AG81" i="27"/>
  <c r="AM81" i="27" s="1"/>
  <c r="AG75" i="27"/>
  <c r="AM75" i="27" s="1"/>
  <c r="AG54" i="27"/>
  <c r="AM54" i="27" s="1"/>
  <c r="AG17" i="27"/>
  <c r="AM17" i="27" s="1"/>
  <c r="AG82" i="27"/>
  <c r="AM82" i="27" s="1"/>
  <c r="AG84" i="27"/>
  <c r="AM84" i="27" s="1"/>
  <c r="AG78" i="27"/>
  <c r="AM78" i="27" s="1"/>
  <c r="AG120" i="27"/>
  <c r="AM120" i="27" s="1"/>
  <c r="AG99" i="27"/>
  <c r="AM99" i="27" s="1"/>
  <c r="AG111" i="27"/>
  <c r="AM111" i="27" s="1"/>
  <c r="AG102" i="27"/>
  <c r="AM102" i="27" s="1"/>
  <c r="AG98" i="27"/>
  <c r="AM98" i="27" s="1"/>
  <c r="AG117" i="27"/>
  <c r="AM117" i="27" s="1"/>
  <c r="AG23" i="27"/>
  <c r="AM23" i="27" s="1"/>
  <c r="AG89" i="27"/>
  <c r="AM89" i="27" s="1"/>
  <c r="AG41" i="27"/>
  <c r="AM41" i="27" s="1"/>
  <c r="AG7" i="27"/>
  <c r="AM7" i="27" s="1"/>
  <c r="AG31" i="27"/>
  <c r="AM31" i="27" s="1"/>
  <c r="AG79" i="27"/>
  <c r="AM79" i="27" s="1"/>
  <c r="AG69" i="27"/>
  <c r="AM69" i="27" s="1"/>
  <c r="AG34" i="27"/>
  <c r="AM34" i="27" s="1"/>
  <c r="AG9" i="27"/>
  <c r="AM9" i="27" s="1"/>
  <c r="AG110" i="27"/>
  <c r="AM110" i="27" s="1"/>
  <c r="AG104" i="27"/>
  <c r="AM104" i="27" s="1"/>
  <c r="AG42" i="27"/>
  <c r="AM42" i="27" s="1"/>
  <c r="AG70" i="27"/>
  <c r="AM70" i="27" s="1"/>
  <c r="AG131" i="27"/>
  <c r="AM131" i="27" s="1"/>
  <c r="AG30" i="27"/>
  <c r="AM30" i="27" s="1"/>
  <c r="AG132" i="27"/>
  <c r="AM132" i="27" s="1"/>
  <c r="AG19" i="27"/>
  <c r="AM19" i="27" s="1"/>
  <c r="AG124" i="27"/>
  <c r="AM124" i="27" s="1"/>
  <c r="AG10" i="27"/>
  <c r="AM10" i="27" s="1"/>
  <c r="AG28" i="27"/>
  <c r="AM28" i="27" s="1"/>
  <c r="AG103" i="27"/>
  <c r="AM103" i="27" s="1"/>
  <c r="AG92" i="27"/>
  <c r="AM92" i="27" s="1"/>
  <c r="AG12" i="27"/>
  <c r="AM12" i="27" s="1"/>
  <c r="AG127" i="27"/>
  <c r="AM127" i="27" s="1"/>
  <c r="AG20" i="27"/>
  <c r="AM20" i="27" s="1"/>
  <c r="AG94" i="27"/>
  <c r="AM94" i="27" s="1"/>
  <c r="AG122" i="27"/>
  <c r="AM122" i="27" s="1"/>
  <c r="AG35" i="27"/>
  <c r="AM35" i="27" s="1"/>
  <c r="AG87" i="27"/>
  <c r="AM87" i="27" s="1"/>
  <c r="AG109" i="27"/>
  <c r="AM109" i="27" s="1"/>
  <c r="AG93" i="27"/>
  <c r="AM93" i="27" s="1"/>
  <c r="AG73" i="27"/>
  <c r="AM73" i="27" s="1"/>
  <c r="AG85" i="27"/>
  <c r="AM85" i="27" s="1"/>
  <c r="AG123" i="27"/>
  <c r="AM123" i="27" s="1"/>
  <c r="AG74" i="27"/>
  <c r="AM74" i="27" s="1"/>
  <c r="AG91" i="27"/>
  <c r="AM91" i="27" s="1"/>
  <c r="AG60" i="27"/>
  <c r="AM60" i="27" s="1"/>
  <c r="AG52" i="27"/>
  <c r="AM52" i="27" s="1"/>
  <c r="AG119" i="27"/>
  <c r="AM119" i="27" s="1"/>
  <c r="AG18" i="27"/>
  <c r="AM18" i="27" s="1"/>
  <c r="AG101" i="27"/>
  <c r="AM101" i="27" s="1"/>
  <c r="AG8" i="27"/>
  <c r="AM8" i="27" s="1"/>
  <c r="AG47" i="27"/>
  <c r="AM47" i="27" s="1"/>
  <c r="AG57" i="27"/>
  <c r="AM57" i="27" s="1"/>
  <c r="AG66" i="27"/>
  <c r="AM66" i="27" s="1"/>
  <c r="AG51" i="27"/>
  <c r="AM51" i="27" s="1"/>
  <c r="AG55" i="27"/>
  <c r="AM55" i="27" s="1"/>
  <c r="AG58" i="27"/>
  <c r="AM58" i="27" s="1"/>
  <c r="AG15" i="27"/>
  <c r="AM15" i="27" s="1"/>
  <c r="AG33" i="27"/>
  <c r="AM33" i="27" s="1"/>
  <c r="AG107" i="27"/>
  <c r="AM107" i="27" s="1"/>
  <c r="AG39" i="27"/>
  <c r="AM39" i="27" s="1"/>
  <c r="AG65" i="27"/>
  <c r="AM65" i="27" s="1"/>
  <c r="AG43" i="27"/>
  <c r="AM43" i="27" s="1"/>
  <c r="AG46" i="27"/>
  <c r="AM46" i="27" s="1"/>
  <c r="AG25" i="27"/>
  <c r="AM25" i="27" s="1"/>
  <c r="AG86" i="27"/>
  <c r="AM86" i="27" s="1"/>
  <c r="AG21" i="27"/>
  <c r="AM21" i="27" s="1"/>
  <c r="AG67" i="27"/>
  <c r="AM67" i="27" s="1"/>
  <c r="AG24" i="27"/>
  <c r="AM24" i="27" s="1"/>
  <c r="AG38" i="27"/>
  <c r="AM38" i="27" s="1"/>
  <c r="AG22" i="27"/>
  <c r="AM22" i="27" s="1"/>
  <c r="AG77" i="27"/>
  <c r="AM77" i="27" s="1"/>
  <c r="AG5" i="27"/>
  <c r="AM5" i="27" s="1"/>
  <c r="AG63" i="27"/>
  <c r="AM63" i="27" s="1"/>
  <c r="AG36" i="27"/>
  <c r="AM36" i="27" s="1"/>
  <c r="AG88" i="27"/>
  <c r="AM88" i="27" s="1"/>
  <c r="AG6" i="27"/>
  <c r="AM6" i="27" s="1"/>
  <c r="AG125" i="27"/>
  <c r="AM125" i="27" s="1"/>
  <c r="AG72" i="27"/>
  <c r="AM72" i="27" s="1"/>
  <c r="AG126" i="27"/>
  <c r="AM126" i="27" s="1"/>
  <c r="AG90" i="27"/>
  <c r="AM90" i="27" s="1"/>
  <c r="AG80" i="27"/>
  <c r="AM80" i="27" s="1"/>
  <c r="AG48" i="27"/>
  <c r="AM48" i="27" s="1"/>
  <c r="AG112" i="27"/>
  <c r="AM112" i="27" s="1"/>
  <c r="AG64" i="27"/>
  <c r="AM64" i="27" s="1"/>
  <c r="AG128" i="27"/>
  <c r="AM128" i="27" s="1"/>
  <c r="AG49" i="27"/>
  <c r="AM49" i="27" s="1"/>
  <c r="AG29" i="27"/>
  <c r="AM29" i="27" s="1"/>
  <c r="AG56" i="27"/>
  <c r="AM56" i="27" s="1"/>
  <c r="AG76" i="27"/>
  <c r="AM76" i="27" s="1"/>
  <c r="AG108" i="27"/>
  <c r="AM108" i="27" s="1"/>
  <c r="AG116" i="27"/>
  <c r="AM116" i="27" s="1"/>
  <c r="AG71" i="27"/>
  <c r="AM71" i="27" s="1"/>
  <c r="AG130" i="27"/>
  <c r="AM130" i="27" s="1"/>
  <c r="AG62" i="27"/>
  <c r="AM62" i="27" s="1"/>
  <c r="AG14" i="27"/>
  <c r="AM14" i="27" s="1"/>
  <c r="AG115" i="27"/>
  <c r="AM115" i="27" s="1"/>
  <c r="AG68" i="27"/>
  <c r="AM68" i="27" s="1"/>
  <c r="AG83" i="27"/>
  <c r="AM83" i="27" s="1"/>
  <c r="AG27" i="27"/>
  <c r="AM27" i="27" s="1"/>
  <c r="AG121" i="27"/>
  <c r="AM121" i="27" s="1"/>
  <c r="AG59" i="27"/>
  <c r="AM59" i="27" s="1"/>
  <c r="AG113" i="27"/>
  <c r="AM113" i="27" s="1"/>
  <c r="AG16" i="27"/>
  <c r="AM16" i="27" s="1"/>
  <c r="AG26" i="27"/>
  <c r="AM26" i="27" s="1"/>
  <c r="AG129" i="27"/>
  <c r="AM129" i="27" s="1"/>
  <c r="AG40" i="27"/>
  <c r="AM40" i="27" s="1"/>
  <c r="AG105" i="27"/>
  <c r="AM105" i="27" s="1"/>
  <c r="AG100" i="27"/>
  <c r="AM100" i="27" s="1"/>
  <c r="AG37" i="27"/>
  <c r="AM37" i="27" s="1"/>
  <c r="AG95" i="27"/>
  <c r="AM95" i="27" s="1"/>
  <c r="AG32" i="27"/>
  <c r="AM32" i="27" s="1"/>
  <c r="AG45" i="27"/>
  <c r="AM45" i="27" s="1"/>
  <c r="AG61" i="27"/>
  <c r="AM61" i="27" s="1"/>
  <c r="AG44" i="27"/>
  <c r="AM44" i="27" s="1"/>
  <c r="AG11" i="27"/>
  <c r="AM11" i="27" s="1"/>
  <c r="AG106" i="27"/>
  <c r="AM106" i="27" s="1"/>
  <c r="AG114" i="27"/>
  <c r="AM114" i="27" s="1"/>
  <c r="G15" i="24"/>
  <c r="AB55" i="27"/>
  <c r="AB20" i="27"/>
  <c r="AB47" i="27"/>
  <c r="AB121" i="27"/>
  <c r="AB127" i="27"/>
  <c r="AB18" i="27"/>
  <c r="AB59" i="27"/>
  <c r="AB7" i="27"/>
  <c r="AB119" i="27"/>
  <c r="AB51" i="27"/>
  <c r="AB38" i="27"/>
  <c r="AB109" i="27"/>
  <c r="AB54" i="27"/>
  <c r="AB77" i="27"/>
  <c r="AB113" i="27"/>
  <c r="AB45" i="27"/>
  <c r="AB9" i="27"/>
  <c r="AB114" i="27"/>
  <c r="AB13" i="27"/>
  <c r="AB26" i="27"/>
  <c r="AB108" i="27"/>
  <c r="AB11" i="27"/>
  <c r="AB117" i="27"/>
  <c r="AB93" i="27"/>
  <c r="AB37" i="27"/>
  <c r="AB12" i="27"/>
  <c r="AB69" i="27"/>
  <c r="AB115" i="27"/>
  <c r="AB120" i="27"/>
  <c r="AB44" i="27"/>
  <c r="AB56" i="27"/>
  <c r="AB83" i="27"/>
  <c r="AB50" i="27"/>
  <c r="AB62" i="27"/>
  <c r="AB106" i="27"/>
  <c r="AB97" i="27"/>
  <c r="AB17" i="27"/>
  <c r="AB32" i="27"/>
  <c r="AB14" i="27"/>
  <c r="AB82" i="27"/>
  <c r="AB43" i="27"/>
  <c r="AB80" i="27"/>
  <c r="AB68" i="27"/>
  <c r="AB88" i="27"/>
  <c r="AB35" i="27"/>
  <c r="AB105" i="27"/>
  <c r="AB67" i="27"/>
  <c r="AB42" i="27"/>
  <c r="AB131" i="27"/>
  <c r="AB22" i="27"/>
  <c r="AB15" i="27"/>
  <c r="AB70" i="27"/>
  <c r="AB90" i="27"/>
  <c r="AB8" i="27"/>
  <c r="AB96" i="27"/>
  <c r="AB132" i="27"/>
  <c r="AB101" i="27"/>
  <c r="AB58" i="27"/>
  <c r="AB36" i="27"/>
  <c r="AB64" i="27"/>
  <c r="AB57" i="27"/>
  <c r="AB125" i="27"/>
  <c r="AB99" i="27"/>
  <c r="AB72" i="27"/>
  <c r="AB48" i="27"/>
  <c r="AB98" i="27"/>
  <c r="AB52" i="27"/>
  <c r="AB5" i="27"/>
  <c r="AB60" i="27"/>
  <c r="AB61" i="27"/>
  <c r="AB128" i="27"/>
  <c r="AB6" i="27"/>
  <c r="AB75" i="27"/>
  <c r="AB112" i="27"/>
  <c r="AB107" i="27"/>
  <c r="AB25" i="27"/>
  <c r="AB89" i="27"/>
  <c r="AB111" i="27"/>
  <c r="AB95" i="27"/>
  <c r="AB74" i="27"/>
  <c r="AB24" i="27"/>
  <c r="AB53" i="27"/>
  <c r="AB122" i="27"/>
  <c r="AB84" i="27"/>
  <c r="AB40" i="27"/>
  <c r="AB46" i="27"/>
  <c r="AB85" i="27"/>
  <c r="AB34" i="27"/>
  <c r="AB126" i="27"/>
  <c r="AB30" i="27"/>
  <c r="AB31" i="27"/>
  <c r="AB123" i="27"/>
  <c r="AB33" i="27"/>
  <c r="AB86" i="27"/>
  <c r="AB28" i="27"/>
  <c r="AB71" i="27"/>
  <c r="AB63" i="27"/>
  <c r="AB102" i="27"/>
  <c r="AB23" i="27"/>
  <c r="AB94" i="27"/>
  <c r="AB103" i="27"/>
  <c r="AB65" i="27"/>
  <c r="AB118" i="27"/>
  <c r="AB19" i="27"/>
  <c r="AB91" i="27"/>
  <c r="AB66" i="27"/>
  <c r="AB124" i="27"/>
  <c r="AB39" i="27"/>
  <c r="AB49" i="27"/>
  <c r="AB78" i="27"/>
  <c r="AB73" i="27"/>
  <c r="AB27" i="27"/>
  <c r="AB130" i="27"/>
  <c r="AB129" i="27"/>
  <c r="AB16" i="27"/>
  <c r="AB10" i="27"/>
  <c r="AB116" i="27"/>
  <c r="AB41" i="27"/>
  <c r="AB110" i="27"/>
  <c r="AB79" i="27"/>
  <c r="AB92" i="27"/>
  <c r="AB104" i="27"/>
  <c r="AB100" i="27"/>
  <c r="AB76" i="27"/>
  <c r="AB87" i="27"/>
  <c r="AB21" i="27"/>
  <c r="AB29" i="27"/>
  <c r="AB81" i="27"/>
  <c r="D15" i="24"/>
  <c r="E15" i="24"/>
  <c r="AE44" i="27"/>
  <c r="AK44" i="27" s="1"/>
  <c r="AE20" i="27"/>
  <c r="AK20" i="27" s="1"/>
  <c r="AE59" i="27"/>
  <c r="AK59" i="27" s="1"/>
  <c r="AE63" i="27"/>
  <c r="AK63" i="27" s="1"/>
  <c r="AE81" i="27"/>
  <c r="AK81" i="27" s="1"/>
  <c r="AE91" i="27"/>
  <c r="AK91" i="27" s="1"/>
  <c r="AE42" i="27"/>
  <c r="AK42" i="27" s="1"/>
  <c r="AE107" i="27"/>
  <c r="AK107" i="27" s="1"/>
  <c r="AE120" i="27"/>
  <c r="AK120" i="27" s="1"/>
  <c r="AE103" i="27"/>
  <c r="AK103" i="27" s="1"/>
  <c r="AE108" i="27"/>
  <c r="AK108" i="27" s="1"/>
  <c r="AE52" i="27"/>
  <c r="AK52" i="27" s="1"/>
  <c r="AE30" i="27"/>
  <c r="AK30" i="27" s="1"/>
  <c r="AE56" i="27"/>
  <c r="AK56" i="27" s="1"/>
  <c r="AE78" i="27"/>
  <c r="AK78" i="27" s="1"/>
  <c r="AE66" i="27"/>
  <c r="AK66" i="27" s="1"/>
  <c r="AE40" i="27"/>
  <c r="AK40" i="27" s="1"/>
  <c r="AE57" i="27"/>
  <c r="AK57" i="27" s="1"/>
  <c r="AE53" i="27"/>
  <c r="AK53" i="27" s="1"/>
  <c r="AE47" i="27"/>
  <c r="AK47" i="27" s="1"/>
  <c r="AE82" i="27"/>
  <c r="AK82" i="27" s="1"/>
  <c r="AE123" i="27"/>
  <c r="AK123" i="27" s="1"/>
  <c r="AE121" i="27"/>
  <c r="AK121" i="27" s="1"/>
  <c r="AE15" i="27"/>
  <c r="AK15" i="27" s="1"/>
  <c r="AE62" i="27"/>
  <c r="AK62" i="27" s="1"/>
  <c r="AE96" i="27"/>
  <c r="AK96" i="27" s="1"/>
  <c r="AE22" i="27"/>
  <c r="AK22" i="27" s="1"/>
  <c r="AE64" i="27"/>
  <c r="AK64" i="27" s="1"/>
  <c r="AE125" i="27"/>
  <c r="AK125" i="27" s="1"/>
  <c r="AE104" i="27"/>
  <c r="AK104" i="27" s="1"/>
  <c r="AE43" i="27"/>
  <c r="AK43" i="27" s="1"/>
  <c r="AE105" i="27"/>
  <c r="AK105" i="27" s="1"/>
  <c r="AE122" i="27"/>
  <c r="AK122" i="27" s="1"/>
  <c r="AE130" i="27"/>
  <c r="AK130" i="27" s="1"/>
  <c r="AE61" i="27"/>
  <c r="AK61" i="27" s="1"/>
  <c r="AE114" i="27"/>
  <c r="AK114" i="27" s="1"/>
  <c r="AE37" i="27"/>
  <c r="AK37" i="27" s="1"/>
  <c r="AE95" i="27"/>
  <c r="AK95" i="27" s="1"/>
  <c r="AE48" i="27"/>
  <c r="AK48" i="27" s="1"/>
  <c r="AE124" i="27"/>
  <c r="AK124" i="27" s="1"/>
  <c r="AE87" i="27"/>
  <c r="AK87" i="27" s="1"/>
  <c r="AE126" i="27"/>
  <c r="AK126" i="27" s="1"/>
  <c r="AE31" i="27"/>
  <c r="AK31" i="27" s="1"/>
  <c r="AE77" i="27"/>
  <c r="AK77" i="27" s="1"/>
  <c r="AE74" i="27"/>
  <c r="AK74" i="27" s="1"/>
  <c r="AE92" i="27"/>
  <c r="AK92" i="27" s="1"/>
  <c r="AE113" i="27"/>
  <c r="AK113" i="27" s="1"/>
  <c r="AE16" i="27"/>
  <c r="AK16" i="27" s="1"/>
  <c r="AE60" i="27"/>
  <c r="AK60" i="27" s="1"/>
  <c r="AE132" i="27"/>
  <c r="AK132" i="27" s="1"/>
  <c r="AE9" i="27"/>
  <c r="AK9" i="27" s="1"/>
  <c r="AE35" i="27"/>
  <c r="AK35" i="27" s="1"/>
  <c r="AE67" i="27"/>
  <c r="AK67" i="27" s="1"/>
  <c r="AE84" i="27"/>
  <c r="AK84" i="27" s="1"/>
  <c r="AE36" i="27"/>
  <c r="AK36" i="27" s="1"/>
  <c r="AE41" i="27"/>
  <c r="AK41" i="27" s="1"/>
  <c r="AE118" i="27"/>
  <c r="AK118" i="27" s="1"/>
  <c r="AE32" i="27"/>
  <c r="AK32" i="27" s="1"/>
  <c r="AE101" i="27"/>
  <c r="AK101" i="27" s="1"/>
  <c r="AE13" i="27"/>
  <c r="AK13" i="27" s="1"/>
  <c r="AE68" i="27"/>
  <c r="AK68" i="27" s="1"/>
  <c r="AE49" i="27"/>
  <c r="AK49" i="27" s="1"/>
  <c r="AE26" i="27"/>
  <c r="AK26" i="27" s="1"/>
  <c r="AE106" i="27"/>
  <c r="AK106" i="27" s="1"/>
  <c r="AE128" i="27"/>
  <c r="AK128" i="27" s="1"/>
  <c r="AE50" i="27"/>
  <c r="AK50" i="27" s="1"/>
  <c r="AE93" i="27"/>
  <c r="AK93" i="27" s="1"/>
  <c r="AE33" i="27"/>
  <c r="AK33" i="27" s="1"/>
  <c r="AE86" i="27"/>
  <c r="AK86" i="27" s="1"/>
  <c r="AE5" i="27"/>
  <c r="AK5" i="27" s="1"/>
  <c r="AE7" i="27"/>
  <c r="AK7" i="27" s="1"/>
  <c r="AE97" i="27"/>
  <c r="AK97" i="27" s="1"/>
  <c r="AE112" i="27"/>
  <c r="AK112" i="27" s="1"/>
  <c r="AE23" i="27"/>
  <c r="AK23" i="27" s="1"/>
  <c r="AE55" i="27"/>
  <c r="AK55" i="27" s="1"/>
  <c r="AE45" i="27"/>
  <c r="AK45" i="27" s="1"/>
  <c r="AE131" i="27"/>
  <c r="AK131" i="27" s="1"/>
  <c r="AE54" i="27"/>
  <c r="AK54" i="27" s="1"/>
  <c r="AE127" i="27"/>
  <c r="AK127" i="27" s="1"/>
  <c r="AE116" i="27"/>
  <c r="AK116" i="27" s="1"/>
  <c r="AE117" i="27"/>
  <c r="AK117" i="27" s="1"/>
  <c r="AE19" i="27"/>
  <c r="AK19" i="27" s="1"/>
  <c r="AE69" i="27"/>
  <c r="AK69" i="27" s="1"/>
  <c r="AE14" i="27"/>
  <c r="AK14" i="27" s="1"/>
  <c r="AE58" i="27"/>
  <c r="AK58" i="27" s="1"/>
  <c r="AE83" i="27"/>
  <c r="AK83" i="27" s="1"/>
  <c r="AE12" i="27"/>
  <c r="AK12" i="27" s="1"/>
  <c r="AE109" i="27"/>
  <c r="AK109" i="27" s="1"/>
  <c r="AE27" i="27"/>
  <c r="AK27" i="27" s="1"/>
  <c r="AE76" i="27"/>
  <c r="AK76" i="27" s="1"/>
  <c r="AE85" i="27"/>
  <c r="AK85" i="27" s="1"/>
  <c r="AE18" i="27"/>
  <c r="AK18" i="27" s="1"/>
  <c r="AE75" i="27"/>
  <c r="AK75" i="27" s="1"/>
  <c r="AE24" i="27"/>
  <c r="AK24" i="27" s="1"/>
  <c r="AE21" i="27"/>
  <c r="AK21" i="27" s="1"/>
  <c r="AE90" i="27"/>
  <c r="AK90" i="27" s="1"/>
  <c r="AE79" i="27"/>
  <c r="AK79" i="27" s="1"/>
  <c r="AE89" i="27"/>
  <c r="AK89" i="27" s="1"/>
  <c r="AE102" i="27"/>
  <c r="AK102" i="27" s="1"/>
  <c r="AE34" i="27"/>
  <c r="AK34" i="27" s="1"/>
  <c r="AE65" i="27"/>
  <c r="AK65" i="27" s="1"/>
  <c r="AE38" i="27"/>
  <c r="AK38" i="27" s="1"/>
  <c r="AE111" i="27"/>
  <c r="AK111" i="27" s="1"/>
  <c r="AE17" i="27"/>
  <c r="AK17" i="27" s="1"/>
  <c r="AE10" i="27"/>
  <c r="AK10" i="27" s="1"/>
  <c r="AE25" i="27"/>
  <c r="AK25" i="27" s="1"/>
  <c r="AE98" i="27"/>
  <c r="AK98" i="27" s="1"/>
  <c r="AE6" i="27"/>
  <c r="AK6" i="27" s="1"/>
  <c r="AE99" i="27"/>
  <c r="AK99" i="27" s="1"/>
  <c r="AE29" i="27"/>
  <c r="AK29" i="27" s="1"/>
  <c r="AE119" i="27"/>
  <c r="AK119" i="27" s="1"/>
  <c r="AE11" i="27"/>
  <c r="AK11" i="27" s="1"/>
  <c r="AE110" i="27"/>
  <c r="AK110" i="27" s="1"/>
  <c r="AE70" i="27"/>
  <c r="AK70" i="27" s="1"/>
  <c r="AE100" i="27"/>
  <c r="AK100" i="27" s="1"/>
  <c r="AE72" i="27"/>
  <c r="AK72" i="27" s="1"/>
  <c r="AE51" i="27"/>
  <c r="AK51" i="27" s="1"/>
  <c r="AE71" i="27"/>
  <c r="AK71" i="27" s="1"/>
  <c r="AE88" i="27"/>
  <c r="AK88" i="27" s="1"/>
  <c r="AE73" i="27"/>
  <c r="AK73" i="27" s="1"/>
  <c r="AE46" i="27"/>
  <c r="AK46" i="27" s="1"/>
  <c r="AE94" i="27"/>
  <c r="AK94" i="27" s="1"/>
  <c r="AE39" i="27"/>
  <c r="AK39" i="27" s="1"/>
  <c r="AE28" i="27"/>
  <c r="AK28" i="27" s="1"/>
  <c r="AE80" i="27"/>
  <c r="AK80" i="27" s="1"/>
  <c r="AE8" i="27"/>
  <c r="AK8" i="27" s="1"/>
  <c r="AE115" i="27"/>
  <c r="AK115" i="27" s="1"/>
  <c r="AE129" i="27"/>
  <c r="AK129" i="27" s="1"/>
  <c r="C15" i="24"/>
  <c r="F15" i="24"/>
  <c r="AF11" i="27"/>
  <c r="AL11" i="27" s="1"/>
  <c r="AF92" i="27"/>
  <c r="AL92" i="27" s="1"/>
  <c r="AF55" i="27"/>
  <c r="AL55" i="27" s="1"/>
  <c r="AF111" i="27"/>
  <c r="AL111" i="27" s="1"/>
  <c r="AF87" i="27"/>
  <c r="AL87" i="27" s="1"/>
  <c r="AF61" i="27"/>
  <c r="AL61" i="27" s="1"/>
  <c r="AF58" i="27"/>
  <c r="AL58" i="27" s="1"/>
  <c r="AF19" i="27"/>
  <c r="AL19" i="27" s="1"/>
  <c r="AF20" i="27"/>
  <c r="AL20" i="27" s="1"/>
  <c r="AF15" i="27"/>
  <c r="AL15" i="27" s="1"/>
  <c r="AF117" i="27"/>
  <c r="AL117" i="27" s="1"/>
  <c r="AF91" i="27"/>
  <c r="AL91" i="27" s="1"/>
  <c r="AF30" i="27"/>
  <c r="AL30" i="27" s="1"/>
  <c r="AF71" i="27"/>
  <c r="AL71" i="27" s="1"/>
  <c r="AF46" i="27"/>
  <c r="AL46" i="27" s="1"/>
  <c r="AF45" i="27"/>
  <c r="AL45" i="27" s="1"/>
  <c r="AF51" i="27"/>
  <c r="AL51" i="27" s="1"/>
  <c r="AF118" i="27"/>
  <c r="AL118" i="27" s="1"/>
  <c r="AF52" i="27"/>
  <c r="AL52" i="27" s="1"/>
  <c r="AF110" i="27"/>
  <c r="AL110" i="27" s="1"/>
  <c r="AF131" i="27"/>
  <c r="AL131" i="27" s="1"/>
  <c r="AF33" i="27"/>
  <c r="AL33" i="27" s="1"/>
  <c r="AF81" i="27"/>
  <c r="AL81" i="27" s="1"/>
  <c r="AF25" i="27"/>
  <c r="AL25" i="27" s="1"/>
  <c r="AF67" i="27"/>
  <c r="AL67" i="27" s="1"/>
  <c r="AF35" i="27"/>
  <c r="AL35" i="27" s="1"/>
  <c r="AF34" i="27"/>
  <c r="AL34" i="27" s="1"/>
  <c r="AF95" i="27"/>
  <c r="AL95" i="27" s="1"/>
  <c r="AF37" i="27"/>
  <c r="AL37" i="27" s="1"/>
  <c r="AF16" i="27"/>
  <c r="AL16" i="27" s="1"/>
  <c r="AF77" i="27"/>
  <c r="AL77" i="27" s="1"/>
  <c r="AF21" i="27"/>
  <c r="AL21" i="27" s="1"/>
  <c r="AF7" i="27"/>
  <c r="AL7" i="27" s="1"/>
  <c r="AF82" i="27"/>
  <c r="AL82" i="27" s="1"/>
  <c r="AF104" i="27"/>
  <c r="AL104" i="27" s="1"/>
  <c r="AF129" i="27"/>
  <c r="AL129" i="27" s="1"/>
  <c r="AF49" i="27"/>
  <c r="AL49" i="27" s="1"/>
  <c r="AF123" i="27"/>
  <c r="AL123" i="27" s="1"/>
  <c r="AF23" i="27"/>
  <c r="AL23" i="27" s="1"/>
  <c r="AF63" i="27"/>
  <c r="AL63" i="27" s="1"/>
  <c r="AF44" i="27"/>
  <c r="AL44" i="27" s="1"/>
  <c r="AF93" i="27"/>
  <c r="AL93" i="27" s="1"/>
  <c r="AF32" i="27"/>
  <c r="AL32" i="27" s="1"/>
  <c r="AF43" i="27"/>
  <c r="AL43" i="27" s="1"/>
  <c r="AF60" i="27"/>
  <c r="AL60" i="27" s="1"/>
  <c r="AF126" i="27"/>
  <c r="AL126" i="27" s="1"/>
  <c r="AF73" i="27"/>
  <c r="AL73" i="27" s="1"/>
  <c r="AF97" i="27"/>
  <c r="AL97" i="27" s="1"/>
  <c r="AF18" i="27"/>
  <c r="AL18" i="27" s="1"/>
  <c r="AF105" i="27"/>
  <c r="AL105" i="27" s="1"/>
  <c r="AF12" i="27"/>
  <c r="AL12" i="27" s="1"/>
  <c r="AF98" i="27"/>
  <c r="AL98" i="27" s="1"/>
  <c r="AF103" i="27"/>
  <c r="AL103" i="27" s="1"/>
  <c r="AF78" i="27"/>
  <c r="AL78" i="27" s="1"/>
  <c r="AF106" i="27"/>
  <c r="AL106" i="27" s="1"/>
  <c r="AF119" i="27"/>
  <c r="AL119" i="27" s="1"/>
  <c r="AF74" i="27"/>
  <c r="AL74" i="27" s="1"/>
  <c r="AF5" i="27"/>
  <c r="AL5" i="27" s="1"/>
  <c r="AF94" i="27"/>
  <c r="AL94" i="27" s="1"/>
  <c r="AF99" i="27"/>
  <c r="AL99" i="27" s="1"/>
  <c r="AF85" i="27"/>
  <c r="AL85" i="27" s="1"/>
  <c r="AF72" i="27"/>
  <c r="AL72" i="27" s="1"/>
  <c r="AF42" i="27"/>
  <c r="AL42" i="27" s="1"/>
  <c r="AF79" i="27"/>
  <c r="AL79" i="27" s="1"/>
  <c r="AF22" i="27"/>
  <c r="AL22" i="27" s="1"/>
  <c r="AF112" i="27"/>
  <c r="AL112" i="27" s="1"/>
  <c r="AF36" i="27"/>
  <c r="AL36" i="27" s="1"/>
  <c r="AF69" i="27"/>
  <c r="AL69" i="27" s="1"/>
  <c r="AF40" i="27"/>
  <c r="AL40" i="27" s="1"/>
  <c r="AF65" i="27"/>
  <c r="AL65" i="27" s="1"/>
  <c r="AF14" i="27"/>
  <c r="AL14" i="27" s="1"/>
  <c r="AF29" i="27"/>
  <c r="AL29" i="27" s="1"/>
  <c r="AF116" i="27"/>
  <c r="AL116" i="27" s="1"/>
  <c r="AF27" i="27"/>
  <c r="AL27" i="27" s="1"/>
  <c r="AF76" i="27"/>
  <c r="AL76" i="27" s="1"/>
  <c r="AF64" i="27"/>
  <c r="AL64" i="27" s="1"/>
  <c r="AF26" i="27"/>
  <c r="AL26" i="27" s="1"/>
  <c r="AF120" i="27"/>
  <c r="AL120" i="27" s="1"/>
  <c r="AF130" i="27"/>
  <c r="AL130" i="27" s="1"/>
  <c r="AF8" i="27"/>
  <c r="AL8" i="27" s="1"/>
  <c r="AF6" i="27"/>
  <c r="AL6" i="27" s="1"/>
  <c r="AF127" i="27"/>
  <c r="AL127" i="27" s="1"/>
  <c r="AF100" i="27"/>
  <c r="AL100" i="27" s="1"/>
  <c r="AF38" i="27"/>
  <c r="AL38" i="27" s="1"/>
  <c r="AF39" i="27"/>
  <c r="AL39" i="27" s="1"/>
  <c r="AF125" i="27"/>
  <c r="AL125" i="27" s="1"/>
  <c r="AF50" i="27"/>
  <c r="AL50" i="27" s="1"/>
  <c r="AF86" i="27"/>
  <c r="AL86" i="27" s="1"/>
  <c r="AF56" i="27"/>
  <c r="AL56" i="27" s="1"/>
  <c r="AF9" i="27"/>
  <c r="AL9" i="27" s="1"/>
  <c r="AF17" i="27"/>
  <c r="AL17" i="27" s="1"/>
  <c r="AF124" i="27"/>
  <c r="AL124" i="27" s="1"/>
  <c r="AF88" i="27"/>
  <c r="AL88" i="27" s="1"/>
  <c r="AF62" i="27"/>
  <c r="AL62" i="27" s="1"/>
  <c r="AF47" i="27"/>
  <c r="AL47" i="27" s="1"/>
  <c r="AF128" i="27"/>
  <c r="AL128" i="27" s="1"/>
  <c r="AF41" i="27"/>
  <c r="AL41" i="27" s="1"/>
  <c r="AF83" i="27"/>
  <c r="AL83" i="27" s="1"/>
  <c r="AF113" i="27"/>
  <c r="AL113" i="27" s="1"/>
  <c r="AF75" i="27"/>
  <c r="AL75" i="27" s="1"/>
  <c r="AF80" i="27"/>
  <c r="AL80" i="27" s="1"/>
  <c r="AF90" i="27"/>
  <c r="AL90" i="27" s="1"/>
  <c r="AF28" i="27"/>
  <c r="AL28" i="27" s="1"/>
  <c r="AF31" i="27"/>
  <c r="AL31" i="27" s="1"/>
  <c r="AF54" i="27"/>
  <c r="AL54" i="27" s="1"/>
  <c r="AF13" i="27"/>
  <c r="AL13" i="27" s="1"/>
  <c r="AF10" i="27"/>
  <c r="AL10" i="27" s="1"/>
  <c r="AF84" i="27"/>
  <c r="AL84" i="27" s="1"/>
  <c r="AF132" i="27"/>
  <c r="AL132" i="27" s="1"/>
  <c r="AF53" i="27"/>
  <c r="AL53" i="27" s="1"/>
  <c r="AF101" i="27"/>
  <c r="AL101" i="27" s="1"/>
  <c r="AF70" i="27"/>
  <c r="AL70" i="27" s="1"/>
  <c r="AF108" i="27"/>
  <c r="AL108" i="27" s="1"/>
  <c r="AF57" i="27"/>
  <c r="AL57" i="27" s="1"/>
  <c r="AF59" i="27"/>
  <c r="AL59" i="27" s="1"/>
  <c r="AF96" i="27"/>
  <c r="AL96" i="27" s="1"/>
  <c r="AF48" i="27"/>
  <c r="AL48" i="27" s="1"/>
  <c r="AF89" i="27"/>
  <c r="AL89" i="27" s="1"/>
  <c r="AF66" i="27"/>
  <c r="AL66" i="27" s="1"/>
  <c r="AF115" i="27"/>
  <c r="AL115" i="27" s="1"/>
  <c r="AF114" i="27"/>
  <c r="AL114" i="27" s="1"/>
  <c r="AF102" i="27"/>
  <c r="AL102" i="27" s="1"/>
  <c r="AF24" i="27"/>
  <c r="AL24" i="27" s="1"/>
  <c r="AF109" i="27"/>
  <c r="AL109" i="27" s="1"/>
  <c r="AF107" i="27"/>
  <c r="AL107" i="27" s="1"/>
  <c r="AF122" i="27"/>
  <c r="AL122" i="27" s="1"/>
  <c r="AF121" i="27"/>
  <c r="AL121" i="27" s="1"/>
  <c r="AF68" i="27"/>
  <c r="AL68" i="27" s="1"/>
  <c r="B15" i="24"/>
  <c r="AC30" i="27"/>
  <c r="AI30" i="27" s="1"/>
  <c r="AC103" i="27"/>
  <c r="AI103" i="27" s="1"/>
  <c r="AC48" i="27"/>
  <c r="AI48" i="27" s="1"/>
  <c r="AC32" i="27"/>
  <c r="AI32" i="27" s="1"/>
  <c r="AC35" i="27"/>
  <c r="AI35" i="27" s="1"/>
  <c r="AC24" i="27"/>
  <c r="AI24" i="27" s="1"/>
  <c r="AC86" i="27"/>
  <c r="AI86" i="27" s="1"/>
  <c r="AC51" i="27"/>
  <c r="AI51" i="27" s="1"/>
  <c r="AC112" i="27"/>
  <c r="AI112" i="27" s="1"/>
  <c r="AC88" i="27"/>
  <c r="AI88" i="27" s="1"/>
  <c r="AC44" i="27"/>
  <c r="AI44" i="27" s="1"/>
  <c r="AC11" i="27"/>
  <c r="AI11" i="27" s="1"/>
  <c r="AC46" i="27"/>
  <c r="AI46" i="27" s="1"/>
  <c r="AC10" i="27"/>
  <c r="AI10" i="27" s="1"/>
  <c r="AC39" i="27"/>
  <c r="AI39" i="27" s="1"/>
  <c r="AC5" i="27"/>
  <c r="AI5" i="27" s="1"/>
  <c r="AC34" i="27"/>
  <c r="AI34" i="27" s="1"/>
  <c r="AC110" i="27"/>
  <c r="AI110" i="27" s="1"/>
  <c r="AC123" i="27"/>
  <c r="AI123" i="27" s="1"/>
  <c r="AC38" i="27"/>
  <c r="AI38" i="27" s="1"/>
  <c r="AC100" i="27"/>
  <c r="AI100" i="27" s="1"/>
  <c r="AC6" i="27"/>
  <c r="AI6" i="27" s="1"/>
  <c r="AC17" i="27"/>
  <c r="AI17" i="27" s="1"/>
  <c r="AC74" i="27"/>
  <c r="AI74" i="27" s="1"/>
  <c r="AC89" i="27"/>
  <c r="AI89" i="27" s="1"/>
  <c r="AC130" i="27"/>
  <c r="AI130" i="27" s="1"/>
  <c r="AC76" i="27"/>
  <c r="AI76" i="27" s="1"/>
  <c r="AC94" i="27"/>
  <c r="AI94" i="27" s="1"/>
  <c r="AC50" i="27"/>
  <c r="AI50" i="27" s="1"/>
  <c r="AC60" i="27"/>
  <c r="AI60" i="27" s="1"/>
  <c r="AC97" i="27"/>
  <c r="AI97" i="27" s="1"/>
  <c r="AC29" i="27"/>
  <c r="AI29" i="27" s="1"/>
  <c r="AC106" i="27"/>
  <c r="AI106" i="27" s="1"/>
  <c r="AC132" i="27"/>
  <c r="AI132" i="27" s="1"/>
  <c r="AC8" i="27"/>
  <c r="AI8" i="27" s="1"/>
  <c r="AC65" i="27"/>
  <c r="AI65" i="27" s="1"/>
  <c r="AC73" i="27"/>
  <c r="AI73" i="27" s="1"/>
  <c r="AC91" i="27"/>
  <c r="AI91" i="27" s="1"/>
  <c r="AC56" i="27"/>
  <c r="AI56" i="27" s="1"/>
  <c r="AC111" i="27"/>
  <c r="AI111" i="27" s="1"/>
  <c r="AC57" i="27"/>
  <c r="AI57" i="27" s="1"/>
  <c r="AC116" i="27"/>
  <c r="AI116" i="27" s="1"/>
  <c r="AC93" i="27"/>
  <c r="AI93" i="27" s="1"/>
  <c r="AC102" i="27"/>
  <c r="AI102" i="27" s="1"/>
  <c r="AC122" i="27"/>
  <c r="AI122" i="27" s="1"/>
  <c r="AC113" i="27"/>
  <c r="AI113" i="27" s="1"/>
  <c r="AC9" i="27"/>
  <c r="AI9" i="27" s="1"/>
  <c r="AC62" i="27"/>
  <c r="AI62" i="27" s="1"/>
  <c r="AC82" i="27"/>
  <c r="AI82" i="27" s="1"/>
  <c r="AC37" i="27"/>
  <c r="AI37" i="27" s="1"/>
  <c r="AC58" i="27"/>
  <c r="AI58" i="27" s="1"/>
  <c r="AC83" i="27"/>
  <c r="AI83" i="27" s="1"/>
  <c r="AC40" i="27"/>
  <c r="AI40" i="27" s="1"/>
  <c r="AC104" i="27"/>
  <c r="AI104" i="27" s="1"/>
  <c r="AC26" i="27"/>
  <c r="AI26" i="27" s="1"/>
  <c r="AC31" i="27"/>
  <c r="AI31" i="27" s="1"/>
  <c r="AC105" i="27"/>
  <c r="AI105" i="27" s="1"/>
  <c r="AC84" i="27"/>
  <c r="AI84" i="27" s="1"/>
  <c r="AC129" i="27"/>
  <c r="AI129" i="27" s="1"/>
  <c r="AC21" i="27"/>
  <c r="AI21" i="27" s="1"/>
  <c r="AC33" i="27"/>
  <c r="AI33" i="27" s="1"/>
  <c r="AC28" i="27"/>
  <c r="AI28" i="27" s="1"/>
  <c r="AC61" i="27"/>
  <c r="AI61" i="27" s="1"/>
  <c r="AC45" i="27"/>
  <c r="AI45" i="27" s="1"/>
  <c r="AC78" i="27"/>
  <c r="AI78" i="27" s="1"/>
  <c r="AC41" i="27"/>
  <c r="AI41" i="27" s="1"/>
  <c r="AC92" i="27"/>
  <c r="AI92" i="27" s="1"/>
  <c r="AC49" i="27"/>
  <c r="AI49" i="27" s="1"/>
  <c r="AC98" i="27"/>
  <c r="AI98" i="27" s="1"/>
  <c r="AC7" i="27"/>
  <c r="AI7" i="27" s="1"/>
  <c r="AC71" i="27"/>
  <c r="AI71" i="27" s="1"/>
  <c r="AC25" i="27"/>
  <c r="AI25" i="27" s="1"/>
  <c r="AC119" i="27"/>
  <c r="AI119" i="27" s="1"/>
  <c r="AC85" i="27"/>
  <c r="AI85" i="27" s="1"/>
  <c r="AC124" i="27"/>
  <c r="AI124" i="27" s="1"/>
  <c r="AC23" i="27"/>
  <c r="AI23" i="27" s="1"/>
  <c r="AC68" i="27"/>
  <c r="AI68" i="27" s="1"/>
  <c r="AC121" i="27"/>
  <c r="AI121" i="27" s="1"/>
  <c r="AC12" i="27"/>
  <c r="AI12" i="27" s="1"/>
  <c r="AC131" i="27"/>
  <c r="AI131" i="27" s="1"/>
  <c r="AC20" i="27"/>
  <c r="AI20" i="27" s="1"/>
  <c r="AC101" i="27"/>
  <c r="AI101" i="27" s="1"/>
  <c r="AC66" i="27"/>
  <c r="AI66" i="27" s="1"/>
  <c r="AC53" i="27"/>
  <c r="AI53" i="27" s="1"/>
  <c r="AC90" i="27"/>
  <c r="AI90" i="27" s="1"/>
  <c r="AC64" i="27"/>
  <c r="AI64" i="27" s="1"/>
  <c r="AC95" i="27"/>
  <c r="AI95" i="27" s="1"/>
  <c r="AC15" i="27"/>
  <c r="AI15" i="27" s="1"/>
  <c r="AC47" i="27"/>
  <c r="AI47" i="27" s="1"/>
  <c r="AC69" i="27"/>
  <c r="AI69" i="27" s="1"/>
  <c r="AC114" i="27"/>
  <c r="AI114" i="27" s="1"/>
  <c r="AC81" i="27"/>
  <c r="AI81" i="27" s="1"/>
  <c r="AC42" i="27"/>
  <c r="AI42" i="27" s="1"/>
  <c r="AC16" i="27"/>
  <c r="AI16" i="27" s="1"/>
  <c r="AC72" i="27"/>
  <c r="AI72" i="27" s="1"/>
  <c r="AC77" i="27"/>
  <c r="AI77" i="27" s="1"/>
  <c r="AC117" i="27"/>
  <c r="AI117" i="27" s="1"/>
  <c r="AC75" i="27"/>
  <c r="AI75" i="27" s="1"/>
  <c r="AC127" i="27"/>
  <c r="AI127" i="27" s="1"/>
  <c r="AC125" i="27"/>
  <c r="AI125" i="27" s="1"/>
  <c r="AC107" i="27"/>
  <c r="AI107" i="27" s="1"/>
  <c r="AC13" i="27"/>
  <c r="AI13" i="27" s="1"/>
  <c r="AC63" i="27"/>
  <c r="AI63" i="27" s="1"/>
  <c r="AC67" i="27"/>
  <c r="AI67" i="27" s="1"/>
  <c r="AC27" i="27"/>
  <c r="AI27" i="27" s="1"/>
  <c r="AC108" i="27"/>
  <c r="AI108" i="27" s="1"/>
  <c r="AC19" i="27"/>
  <c r="AI19" i="27" s="1"/>
  <c r="AC59" i="27"/>
  <c r="AI59" i="27" s="1"/>
  <c r="AC87" i="27"/>
  <c r="AI87" i="27" s="1"/>
  <c r="AC55" i="27"/>
  <c r="AI55" i="27" s="1"/>
  <c r="AC70" i="27"/>
  <c r="AI70" i="27" s="1"/>
  <c r="AC79" i="27"/>
  <c r="AI79" i="27" s="1"/>
  <c r="AC52" i="27"/>
  <c r="AI52" i="27" s="1"/>
  <c r="AC22" i="27"/>
  <c r="AI22" i="27" s="1"/>
  <c r="AC115" i="27"/>
  <c r="AI115" i="27" s="1"/>
  <c r="AC99" i="27"/>
  <c r="AI99" i="27" s="1"/>
  <c r="AC109" i="27"/>
  <c r="AI109" i="27" s="1"/>
  <c r="AC14" i="27"/>
  <c r="AI14" i="27" s="1"/>
  <c r="AC120" i="27"/>
  <c r="AI120" i="27" s="1"/>
  <c r="AC126" i="27"/>
  <c r="AI126" i="27" s="1"/>
  <c r="AC128" i="27"/>
  <c r="AI128" i="27" s="1"/>
  <c r="AC43" i="27"/>
  <c r="AI43" i="27" s="1"/>
  <c r="AC36" i="27"/>
  <c r="AI36" i="27" s="1"/>
  <c r="AC118" i="27"/>
  <c r="AI118" i="27" s="1"/>
  <c r="AC18" i="27"/>
  <c r="AI18" i="27" s="1"/>
  <c r="AC54" i="27"/>
  <c r="AI54" i="27" s="1"/>
  <c r="AC80" i="27"/>
  <c r="AI80" i="27" s="1"/>
  <c r="AC96" i="27"/>
  <c r="AI96" i="27" s="1"/>
  <c r="N10" i="26"/>
  <c r="AD85" i="27"/>
  <c r="AJ85" i="27" s="1"/>
  <c r="AD29" i="27"/>
  <c r="AJ29" i="27" s="1"/>
  <c r="AD124" i="27"/>
  <c r="AJ124" i="27" s="1"/>
  <c r="AD88" i="27"/>
  <c r="AJ88" i="27" s="1"/>
  <c r="AD113" i="27"/>
  <c r="AJ113" i="27" s="1"/>
  <c r="AD59" i="27"/>
  <c r="AJ59" i="27" s="1"/>
  <c r="AD116" i="27"/>
  <c r="AJ116" i="27" s="1"/>
  <c r="AD32" i="27"/>
  <c r="AJ32" i="27" s="1"/>
  <c r="AD18" i="27"/>
  <c r="AJ18" i="27" s="1"/>
  <c r="AD98" i="27"/>
  <c r="AJ98" i="27" s="1"/>
  <c r="AD115" i="27"/>
  <c r="AJ115" i="27" s="1"/>
  <c r="AD56" i="27"/>
  <c r="AJ56" i="27" s="1"/>
  <c r="AD57" i="27"/>
  <c r="AJ57" i="27" s="1"/>
  <c r="AD108" i="27"/>
  <c r="AJ108" i="27" s="1"/>
  <c r="AD107" i="27"/>
  <c r="AJ107" i="27" s="1"/>
  <c r="AD87" i="27"/>
  <c r="AJ87" i="27" s="1"/>
  <c r="AD89" i="27"/>
  <c r="AJ89" i="27" s="1"/>
  <c r="AD45" i="27"/>
  <c r="AJ45" i="27" s="1"/>
  <c r="AD58" i="27"/>
  <c r="AJ58" i="27" s="1"/>
  <c r="AD55" i="27"/>
  <c r="AJ55" i="27" s="1"/>
  <c r="AD31" i="27"/>
  <c r="AJ31" i="27" s="1"/>
  <c r="AD119" i="27"/>
  <c r="AJ119" i="27" s="1"/>
  <c r="AD92" i="27"/>
  <c r="AJ92" i="27" s="1"/>
  <c r="AD111" i="27"/>
  <c r="AJ111" i="27" s="1"/>
  <c r="AD26" i="27"/>
  <c r="AJ26" i="27" s="1"/>
  <c r="AD10" i="27"/>
  <c r="AJ10" i="27" s="1"/>
  <c r="AD39" i="27"/>
  <c r="AJ39" i="27" s="1"/>
  <c r="AD69" i="27"/>
  <c r="AJ69" i="27" s="1"/>
  <c r="AD24" i="27"/>
  <c r="AJ24" i="27" s="1"/>
  <c r="AD35" i="27"/>
  <c r="AJ35" i="27" s="1"/>
  <c r="AD125" i="27"/>
  <c r="AJ125" i="27" s="1"/>
  <c r="AD71" i="27"/>
  <c r="AJ71" i="27" s="1"/>
  <c r="AD83" i="27"/>
  <c r="AJ83" i="27" s="1"/>
  <c r="AD131" i="27"/>
  <c r="AJ131" i="27" s="1"/>
  <c r="AD40" i="27"/>
  <c r="AJ40" i="27" s="1"/>
  <c r="AD6" i="27"/>
  <c r="AJ6" i="27" s="1"/>
  <c r="AD74" i="27"/>
  <c r="AJ74" i="27" s="1"/>
  <c r="AD7" i="27"/>
  <c r="AJ7" i="27" s="1"/>
  <c r="AD103" i="27"/>
  <c r="AJ103" i="27" s="1"/>
  <c r="AD117" i="27"/>
  <c r="AJ117" i="27" s="1"/>
  <c r="AD50" i="27"/>
  <c r="AJ50" i="27" s="1"/>
  <c r="AD129" i="27"/>
  <c r="AJ129" i="27" s="1"/>
  <c r="AD81" i="27"/>
  <c r="AJ81" i="27" s="1"/>
  <c r="AD132" i="27"/>
  <c r="AJ132" i="27" s="1"/>
  <c r="AD41" i="27"/>
  <c r="AJ41" i="27" s="1"/>
  <c r="AD120" i="27"/>
  <c r="AJ120" i="27" s="1"/>
  <c r="AD44" i="27"/>
  <c r="AJ44" i="27" s="1"/>
  <c r="AD127" i="27"/>
  <c r="AJ127" i="27" s="1"/>
  <c r="AD34" i="27"/>
  <c r="AJ34" i="27" s="1"/>
  <c r="AD60" i="27"/>
  <c r="AJ60" i="27" s="1"/>
  <c r="AD42" i="27"/>
  <c r="AJ42" i="27" s="1"/>
  <c r="AD105" i="27"/>
  <c r="AJ105" i="27" s="1"/>
  <c r="AD128" i="27"/>
  <c r="AJ128" i="27" s="1"/>
  <c r="AD68" i="27"/>
  <c r="AJ68" i="27" s="1"/>
  <c r="AD86" i="27"/>
  <c r="AJ86" i="27" s="1"/>
  <c r="AD91" i="27"/>
  <c r="AJ91" i="27" s="1"/>
  <c r="AD51" i="27"/>
  <c r="AJ51" i="27" s="1"/>
  <c r="AD100" i="27"/>
  <c r="AJ100" i="27" s="1"/>
  <c r="AD13" i="27"/>
  <c r="AJ13" i="27" s="1"/>
  <c r="AD114" i="27"/>
  <c r="AJ114" i="27" s="1"/>
  <c r="AD25" i="27"/>
  <c r="AJ25" i="27" s="1"/>
  <c r="AD102" i="27"/>
  <c r="AJ102" i="27" s="1"/>
  <c r="AD93" i="27"/>
  <c r="AJ93" i="27" s="1"/>
  <c r="AD23" i="27"/>
  <c r="AJ23" i="27" s="1"/>
  <c r="AD36" i="27"/>
  <c r="AJ36" i="27" s="1"/>
  <c r="AD122" i="27"/>
  <c r="AJ122" i="27" s="1"/>
  <c r="AD28" i="27"/>
  <c r="AJ28" i="27" s="1"/>
  <c r="AD12" i="27"/>
  <c r="AJ12" i="27" s="1"/>
  <c r="AD14" i="27"/>
  <c r="AJ14" i="27" s="1"/>
  <c r="AD63" i="27"/>
  <c r="AJ63" i="27" s="1"/>
  <c r="AD11" i="27"/>
  <c r="AJ11" i="27" s="1"/>
  <c r="AD79" i="27"/>
  <c r="AJ79" i="27" s="1"/>
  <c r="AD123" i="27"/>
  <c r="AJ123" i="27" s="1"/>
  <c r="AD62" i="27"/>
  <c r="AJ62" i="27" s="1"/>
  <c r="AD70" i="27"/>
  <c r="AJ70" i="27" s="1"/>
  <c r="AD53" i="27"/>
  <c r="AJ53" i="27" s="1"/>
  <c r="AD104" i="27"/>
  <c r="AJ104" i="27" s="1"/>
  <c r="AD16" i="27"/>
  <c r="AJ16" i="27" s="1"/>
  <c r="AD43" i="27"/>
  <c r="AJ43" i="27" s="1"/>
  <c r="AD37" i="27"/>
  <c r="AJ37" i="27" s="1"/>
  <c r="AD47" i="27"/>
  <c r="AJ47" i="27" s="1"/>
  <c r="AD101" i="27"/>
  <c r="AJ101" i="27" s="1"/>
  <c r="AD97" i="27"/>
  <c r="AJ97" i="27" s="1"/>
  <c r="AD27" i="27"/>
  <c r="AJ27" i="27" s="1"/>
  <c r="AD130" i="27"/>
  <c r="AJ130" i="27" s="1"/>
  <c r="AD99" i="27"/>
  <c r="AJ99" i="27" s="1"/>
  <c r="AD95" i="27"/>
  <c r="AJ95" i="27" s="1"/>
  <c r="AD9" i="27"/>
  <c r="AJ9" i="27" s="1"/>
  <c r="AD118" i="27"/>
  <c r="AJ118" i="27" s="1"/>
  <c r="AD84" i="27"/>
  <c r="AJ84" i="27" s="1"/>
  <c r="AD76" i="27"/>
  <c r="AJ76" i="27" s="1"/>
  <c r="AD64" i="27"/>
  <c r="AJ64" i="27" s="1"/>
  <c r="AD72" i="27"/>
  <c r="AJ72" i="27" s="1"/>
  <c r="AD49" i="27"/>
  <c r="AJ49" i="27" s="1"/>
  <c r="AD66" i="27"/>
  <c r="AJ66" i="27" s="1"/>
  <c r="AD65" i="27"/>
  <c r="AJ65" i="27" s="1"/>
  <c r="AD73" i="27"/>
  <c r="AJ73" i="27" s="1"/>
  <c r="AD94" i="27"/>
  <c r="AJ94" i="27" s="1"/>
  <c r="AD8" i="27"/>
  <c r="AJ8" i="27" s="1"/>
  <c r="AD96" i="27"/>
  <c r="AJ96" i="27" s="1"/>
  <c r="AD17" i="27"/>
  <c r="AJ17" i="27" s="1"/>
  <c r="AD75" i="27"/>
  <c r="AJ75" i="27" s="1"/>
  <c r="AD21" i="27"/>
  <c r="AJ21" i="27" s="1"/>
  <c r="AD46" i="27"/>
  <c r="AJ46" i="27" s="1"/>
  <c r="AD67" i="27"/>
  <c r="AJ67" i="27" s="1"/>
  <c r="AD121" i="27"/>
  <c r="AJ121" i="27" s="1"/>
  <c r="AD61" i="27"/>
  <c r="AJ61" i="27" s="1"/>
  <c r="AD106" i="27"/>
  <c r="AJ106" i="27" s="1"/>
  <c r="AD112" i="27"/>
  <c r="AJ112" i="27" s="1"/>
  <c r="AD126" i="27"/>
  <c r="AJ126" i="27" s="1"/>
  <c r="AD30" i="27"/>
  <c r="AJ30" i="27" s="1"/>
  <c r="AD19" i="27"/>
  <c r="AJ19" i="27" s="1"/>
  <c r="AD54" i="27"/>
  <c r="AJ54" i="27" s="1"/>
  <c r="AD109" i="27"/>
  <c r="AJ109" i="27" s="1"/>
  <c r="AD20" i="27"/>
  <c r="AJ20" i="27" s="1"/>
  <c r="AD78" i="27"/>
  <c r="AJ78" i="27" s="1"/>
  <c r="AD110" i="27"/>
  <c r="AJ110" i="27" s="1"/>
  <c r="AD38" i="27"/>
  <c r="AJ38" i="27" s="1"/>
  <c r="AD22" i="27"/>
  <c r="AJ22" i="27" s="1"/>
  <c r="AD5" i="27"/>
  <c r="AJ5" i="27" s="1"/>
  <c r="AD15" i="27"/>
  <c r="AJ15" i="27" s="1"/>
  <c r="AD33" i="27"/>
  <c r="AJ33" i="27" s="1"/>
  <c r="AD82" i="27"/>
  <c r="AJ82" i="27" s="1"/>
  <c r="AD90" i="27"/>
  <c r="AJ90" i="27" s="1"/>
  <c r="AD80" i="27"/>
  <c r="AJ80" i="27" s="1"/>
  <c r="AD77" i="27"/>
  <c r="AJ77" i="27" s="1"/>
  <c r="AD48" i="27"/>
  <c r="AJ48" i="27" s="1"/>
  <c r="AD52" i="27"/>
  <c r="AJ52" i="27" s="1"/>
  <c r="H104" i="26" l="1"/>
  <c r="AH102" i="27"/>
  <c r="G104" i="26" s="1"/>
  <c r="H114" i="26"/>
  <c r="AH112" i="27"/>
  <c r="G114" i="26" s="1"/>
  <c r="H60" i="26"/>
  <c r="AH58" i="27"/>
  <c r="G60" i="26" s="1"/>
  <c r="H64" i="26"/>
  <c r="AH62" i="27"/>
  <c r="G64" i="26" s="1"/>
  <c r="F64" i="26" s="1"/>
  <c r="H14" i="26"/>
  <c r="AH12" i="27"/>
  <c r="G14" i="26" s="1"/>
  <c r="H53" i="26"/>
  <c r="AH51" i="27"/>
  <c r="G53" i="26" s="1"/>
  <c r="H22" i="26"/>
  <c r="AH20" i="27"/>
  <c r="G22" i="26" s="1"/>
  <c r="F22" i="26" s="1"/>
  <c r="E16" i="24"/>
  <c r="E22" i="24" s="1"/>
  <c r="E23" i="24" s="1"/>
  <c r="E17" i="24"/>
  <c r="H106" i="26"/>
  <c r="AH104" i="27"/>
  <c r="G106" i="26" s="1"/>
  <c r="H68" i="26"/>
  <c r="AH66" i="27"/>
  <c r="G68" i="26" s="1"/>
  <c r="H55" i="26"/>
  <c r="AH53" i="27"/>
  <c r="G55" i="26" s="1"/>
  <c r="F55" i="26" s="1"/>
  <c r="H100" i="26"/>
  <c r="AH98" i="27"/>
  <c r="G100" i="26" s="1"/>
  <c r="F100" i="26" s="1"/>
  <c r="H82" i="26"/>
  <c r="AH80" i="27"/>
  <c r="G82" i="26" s="1"/>
  <c r="H116" i="26"/>
  <c r="AH114" i="27"/>
  <c r="G116" i="26" s="1"/>
  <c r="D17" i="24"/>
  <c r="D16" i="24"/>
  <c r="D22" i="24" s="1"/>
  <c r="D23" i="24" s="1"/>
  <c r="H94" i="26"/>
  <c r="AH92" i="27"/>
  <c r="G94" i="26" s="1"/>
  <c r="F94" i="26" s="1"/>
  <c r="H132" i="26"/>
  <c r="AH130" i="27"/>
  <c r="G132" i="26" s="1"/>
  <c r="H93" i="26"/>
  <c r="AH91" i="27"/>
  <c r="G93" i="26" s="1"/>
  <c r="H65" i="26"/>
  <c r="AH63" i="27"/>
  <c r="G65" i="26" s="1"/>
  <c r="F65" i="26" s="1"/>
  <c r="H128" i="26"/>
  <c r="AH126" i="27"/>
  <c r="G128" i="26" s="1"/>
  <c r="F128" i="26" s="1"/>
  <c r="H26" i="26"/>
  <c r="AH24" i="27"/>
  <c r="G26" i="26" s="1"/>
  <c r="H77" i="26"/>
  <c r="AH75" i="27"/>
  <c r="G77" i="26" s="1"/>
  <c r="H50" i="26"/>
  <c r="AH48" i="27"/>
  <c r="G50" i="26" s="1"/>
  <c r="F50" i="26" s="1"/>
  <c r="H103" i="26"/>
  <c r="AH101" i="27"/>
  <c r="G103" i="26" s="1"/>
  <c r="F103" i="26" s="1"/>
  <c r="H133" i="26"/>
  <c r="AH131" i="27"/>
  <c r="G133" i="26" s="1"/>
  <c r="H45" i="26"/>
  <c r="AH43" i="27"/>
  <c r="G45" i="26" s="1"/>
  <c r="H52" i="26"/>
  <c r="AH50" i="27"/>
  <c r="G52" i="26" s="1"/>
  <c r="F52" i="26" s="1"/>
  <c r="H39" i="26"/>
  <c r="AH37" i="27"/>
  <c r="G39" i="26" s="1"/>
  <c r="F39" i="26" s="1"/>
  <c r="H11" i="26"/>
  <c r="AH9" i="27"/>
  <c r="G11" i="26" s="1"/>
  <c r="H121" i="26"/>
  <c r="AH119" i="27"/>
  <c r="G121" i="26" s="1"/>
  <c r="H57" i="26"/>
  <c r="AH55" i="27"/>
  <c r="G57" i="26" s="1"/>
  <c r="F57" i="26" s="1"/>
  <c r="H131" i="26"/>
  <c r="AH129" i="27"/>
  <c r="G131" i="26" s="1"/>
  <c r="F131" i="26" s="1"/>
  <c r="H32" i="26"/>
  <c r="AH30" i="27"/>
  <c r="G32" i="26" s="1"/>
  <c r="H24" i="26"/>
  <c r="AH22" i="27"/>
  <c r="G24" i="26" s="1"/>
  <c r="H83" i="26"/>
  <c r="AH81" i="27"/>
  <c r="G83" i="26" s="1"/>
  <c r="F83" i="26" s="1"/>
  <c r="H81" i="26"/>
  <c r="AH79" i="27"/>
  <c r="G81" i="26" s="1"/>
  <c r="F81" i="26" s="1"/>
  <c r="H29" i="26"/>
  <c r="AH27" i="27"/>
  <c r="G29" i="26" s="1"/>
  <c r="H21" i="26"/>
  <c r="AH19" i="27"/>
  <c r="G21" i="26" s="1"/>
  <c r="H73" i="26"/>
  <c r="AH71" i="27"/>
  <c r="G73" i="26" s="1"/>
  <c r="F73" i="26" s="1"/>
  <c r="H36" i="26"/>
  <c r="AH34" i="27"/>
  <c r="G36" i="26" s="1"/>
  <c r="F36" i="26" s="1"/>
  <c r="H76" i="26"/>
  <c r="AH74" i="27"/>
  <c r="G76" i="26" s="1"/>
  <c r="H8" i="26"/>
  <c r="AH6" i="27"/>
  <c r="G8" i="26" s="1"/>
  <c r="F8" i="26" s="1"/>
  <c r="H74" i="26"/>
  <c r="AH72" i="27"/>
  <c r="G74" i="26" s="1"/>
  <c r="F74" i="26" s="1"/>
  <c r="H134" i="26"/>
  <c r="AH132" i="27"/>
  <c r="G134" i="26" s="1"/>
  <c r="F134" i="26" s="1"/>
  <c r="H44" i="26"/>
  <c r="AH42" i="27"/>
  <c r="G44" i="26" s="1"/>
  <c r="H84" i="26"/>
  <c r="AH82" i="27"/>
  <c r="G84" i="26" s="1"/>
  <c r="F84" i="26" s="1"/>
  <c r="H85" i="26"/>
  <c r="AH83" i="27"/>
  <c r="G85" i="26" s="1"/>
  <c r="F85" i="26" s="1"/>
  <c r="H95" i="26"/>
  <c r="AH93" i="27"/>
  <c r="G95" i="26" s="1"/>
  <c r="F95" i="26" s="1"/>
  <c r="H47" i="26"/>
  <c r="AH45" i="27"/>
  <c r="G47" i="26" s="1"/>
  <c r="H9" i="26"/>
  <c r="AH7" i="27"/>
  <c r="G9" i="26" s="1"/>
  <c r="F9" i="26" s="1"/>
  <c r="F17" i="24"/>
  <c r="F16" i="24"/>
  <c r="F22" i="24" s="1"/>
  <c r="F23" i="24" s="1"/>
  <c r="H31" i="26"/>
  <c r="AH29" i="27"/>
  <c r="G31" i="26" s="1"/>
  <c r="H112" i="26"/>
  <c r="AH110" i="27"/>
  <c r="G112" i="26" s="1"/>
  <c r="H75" i="26"/>
  <c r="AH73" i="27"/>
  <c r="G75" i="26" s="1"/>
  <c r="H120" i="26"/>
  <c r="AH118" i="27"/>
  <c r="G120" i="26" s="1"/>
  <c r="F120" i="26" s="1"/>
  <c r="H30" i="26"/>
  <c r="AH28" i="27"/>
  <c r="G30" i="26" s="1"/>
  <c r="H87" i="26"/>
  <c r="AH85" i="27"/>
  <c r="G87" i="26" s="1"/>
  <c r="H97" i="26"/>
  <c r="AH95" i="27"/>
  <c r="G97" i="26" s="1"/>
  <c r="H130" i="26"/>
  <c r="AH128" i="27"/>
  <c r="G130" i="26" s="1"/>
  <c r="F130" i="26" s="1"/>
  <c r="H101" i="26"/>
  <c r="AH99" i="27"/>
  <c r="G101" i="26" s="1"/>
  <c r="H98" i="26"/>
  <c r="AH96" i="27"/>
  <c r="G98" i="26" s="1"/>
  <c r="H69" i="26"/>
  <c r="AH67" i="27"/>
  <c r="G69" i="26" s="1"/>
  <c r="H16" i="26"/>
  <c r="AH14" i="27"/>
  <c r="G16" i="26" s="1"/>
  <c r="F16" i="26" s="1"/>
  <c r="H58" i="26"/>
  <c r="AH56" i="27"/>
  <c r="G58" i="26" s="1"/>
  <c r="H119" i="26"/>
  <c r="AH117" i="27"/>
  <c r="G119" i="26" s="1"/>
  <c r="H115" i="26"/>
  <c r="AH113" i="27"/>
  <c r="G115" i="26" s="1"/>
  <c r="H61" i="26"/>
  <c r="AH59" i="27"/>
  <c r="G61" i="26" s="1"/>
  <c r="F61" i="26" s="1"/>
  <c r="B17" i="24"/>
  <c r="B16" i="24"/>
  <c r="B22" i="24" s="1"/>
  <c r="B23" i="24" s="1"/>
  <c r="C17" i="24"/>
  <c r="C16" i="24"/>
  <c r="C22" i="24" s="1"/>
  <c r="C23" i="24" s="1"/>
  <c r="H23" i="26"/>
  <c r="AH21" i="27"/>
  <c r="G23" i="26" s="1"/>
  <c r="H43" i="26"/>
  <c r="AH41" i="27"/>
  <c r="G43" i="26" s="1"/>
  <c r="H80" i="26"/>
  <c r="AH78" i="27"/>
  <c r="G80" i="26" s="1"/>
  <c r="H67" i="26"/>
  <c r="AH65" i="27"/>
  <c r="G67" i="26" s="1"/>
  <c r="H88" i="26"/>
  <c r="AH86" i="27"/>
  <c r="G88" i="26" s="1"/>
  <c r="H48" i="26"/>
  <c r="AH46" i="27"/>
  <c r="G48" i="26" s="1"/>
  <c r="H113" i="26"/>
  <c r="AH111" i="27"/>
  <c r="G113" i="26" s="1"/>
  <c r="H63" i="26"/>
  <c r="AH61" i="27"/>
  <c r="G63" i="26" s="1"/>
  <c r="H127" i="26"/>
  <c r="AH125" i="27"/>
  <c r="G127" i="26" s="1"/>
  <c r="H10" i="26"/>
  <c r="AH8" i="27"/>
  <c r="G10" i="26" s="1"/>
  <c r="H107" i="26"/>
  <c r="AH105" i="27"/>
  <c r="G107" i="26" s="1"/>
  <c r="H34" i="26"/>
  <c r="AH32" i="27"/>
  <c r="G34" i="26" s="1"/>
  <c r="H46" i="26"/>
  <c r="AH44" i="27"/>
  <c r="G46" i="26" s="1"/>
  <c r="H13" i="26"/>
  <c r="AH11" i="27"/>
  <c r="G13" i="26" s="1"/>
  <c r="H79" i="26"/>
  <c r="AH77" i="27"/>
  <c r="G79" i="26" s="1"/>
  <c r="H20" i="26"/>
  <c r="AH18" i="27"/>
  <c r="G20" i="26" s="1"/>
  <c r="H89" i="26"/>
  <c r="AH87" i="27"/>
  <c r="G89" i="26" s="1"/>
  <c r="H118" i="26"/>
  <c r="AH116" i="27"/>
  <c r="G118" i="26" s="1"/>
  <c r="F118" i="26" s="1"/>
  <c r="H51" i="26"/>
  <c r="AH49" i="27"/>
  <c r="G51" i="26" s="1"/>
  <c r="H105" i="26"/>
  <c r="AH103" i="27"/>
  <c r="G105" i="26" s="1"/>
  <c r="F105" i="26" s="1"/>
  <c r="H35" i="26"/>
  <c r="AH33" i="27"/>
  <c r="G35" i="26" s="1"/>
  <c r="H42" i="26"/>
  <c r="AH40" i="27"/>
  <c r="G42" i="26" s="1"/>
  <c r="F42" i="26" s="1"/>
  <c r="H91" i="26"/>
  <c r="AH89" i="27"/>
  <c r="G91" i="26" s="1"/>
  <c r="H62" i="26"/>
  <c r="AH60" i="27"/>
  <c r="G62" i="26" s="1"/>
  <c r="F62" i="26" s="1"/>
  <c r="H59" i="26"/>
  <c r="AH57" i="27"/>
  <c r="G59" i="26" s="1"/>
  <c r="H92" i="26"/>
  <c r="AH90" i="27"/>
  <c r="G92" i="26" s="1"/>
  <c r="F92" i="26" s="1"/>
  <c r="H37" i="26"/>
  <c r="AH35" i="27"/>
  <c r="G37" i="26" s="1"/>
  <c r="H19" i="26"/>
  <c r="AH17" i="27"/>
  <c r="G19" i="26" s="1"/>
  <c r="F19" i="26" s="1"/>
  <c r="H122" i="26"/>
  <c r="AH120" i="27"/>
  <c r="G122" i="26" s="1"/>
  <c r="H110" i="26"/>
  <c r="AH108" i="27"/>
  <c r="G110" i="26" s="1"/>
  <c r="F110" i="26" s="1"/>
  <c r="H56" i="26"/>
  <c r="AH54" i="27"/>
  <c r="G56" i="26" s="1"/>
  <c r="H129" i="26"/>
  <c r="AH127" i="27"/>
  <c r="G129" i="26" s="1"/>
  <c r="F129" i="26" s="1"/>
  <c r="G16" i="24"/>
  <c r="G22" i="24" s="1"/>
  <c r="G23" i="24" s="1"/>
  <c r="G17" i="24"/>
  <c r="H78" i="26"/>
  <c r="AH76" i="27"/>
  <c r="G78" i="26" s="1"/>
  <c r="F78" i="26" s="1"/>
  <c r="H12" i="26"/>
  <c r="AH10" i="27"/>
  <c r="G12" i="26" s="1"/>
  <c r="H41" i="26"/>
  <c r="AH39" i="27"/>
  <c r="G41" i="26" s="1"/>
  <c r="F41" i="26" s="1"/>
  <c r="H96" i="26"/>
  <c r="AH94" i="27"/>
  <c r="G96" i="26" s="1"/>
  <c r="H125" i="26"/>
  <c r="AH123" i="27"/>
  <c r="G125" i="26" s="1"/>
  <c r="F125" i="26" s="1"/>
  <c r="H86" i="26"/>
  <c r="AH84" i="27"/>
  <c r="G86" i="26" s="1"/>
  <c r="H27" i="26"/>
  <c r="AH25" i="27"/>
  <c r="G27" i="26" s="1"/>
  <c r="F27" i="26" s="1"/>
  <c r="H7" i="26"/>
  <c r="AH5" i="27"/>
  <c r="G7" i="26" s="1"/>
  <c r="H66" i="26"/>
  <c r="AH64" i="27"/>
  <c r="G66" i="26" s="1"/>
  <c r="F66" i="26" s="1"/>
  <c r="H72" i="26"/>
  <c r="AH70" i="27"/>
  <c r="G72" i="26" s="1"/>
  <c r="H90" i="26"/>
  <c r="AH88" i="27"/>
  <c r="G90" i="26" s="1"/>
  <c r="F90" i="26" s="1"/>
  <c r="H99" i="26"/>
  <c r="AH97" i="27"/>
  <c r="G99" i="26" s="1"/>
  <c r="H117" i="26"/>
  <c r="AH115" i="27"/>
  <c r="G117" i="26" s="1"/>
  <c r="F117" i="26" s="1"/>
  <c r="H28" i="26"/>
  <c r="AH26" i="27"/>
  <c r="G28" i="26" s="1"/>
  <c r="H111" i="26"/>
  <c r="AH109" i="27"/>
  <c r="G111" i="26" s="1"/>
  <c r="F111" i="26" s="1"/>
  <c r="H123" i="26"/>
  <c r="AH121" i="27"/>
  <c r="G123" i="26" s="1"/>
  <c r="H102" i="26"/>
  <c r="AH100" i="27"/>
  <c r="G102" i="26" s="1"/>
  <c r="H18" i="26"/>
  <c r="AH16" i="27"/>
  <c r="G18" i="26" s="1"/>
  <c r="F18" i="26" s="1"/>
  <c r="H126" i="26"/>
  <c r="AH124" i="27"/>
  <c r="G126" i="26" s="1"/>
  <c r="H25" i="26"/>
  <c r="AH23" i="27"/>
  <c r="G25" i="26" s="1"/>
  <c r="F25" i="26" s="1"/>
  <c r="H33" i="26"/>
  <c r="AH31" i="27"/>
  <c r="G33" i="26" s="1"/>
  <c r="H124" i="26"/>
  <c r="AH122" i="27"/>
  <c r="G124" i="26" s="1"/>
  <c r="F124" i="26" s="1"/>
  <c r="H109" i="26"/>
  <c r="AH107" i="27"/>
  <c r="G109" i="26" s="1"/>
  <c r="H54" i="26"/>
  <c r="AH52" i="27"/>
  <c r="G54" i="26" s="1"/>
  <c r="F54" i="26" s="1"/>
  <c r="H38" i="26"/>
  <c r="AH36" i="27"/>
  <c r="G38" i="26" s="1"/>
  <c r="H17" i="26"/>
  <c r="AH15" i="27"/>
  <c r="G17" i="26" s="1"/>
  <c r="F17" i="26" s="1"/>
  <c r="H70" i="26"/>
  <c r="AH68" i="27"/>
  <c r="G70" i="26" s="1"/>
  <c r="H108" i="26"/>
  <c r="AH106" i="27"/>
  <c r="G108" i="26" s="1"/>
  <c r="F108" i="26" s="1"/>
  <c r="H71" i="26"/>
  <c r="AH69" i="27"/>
  <c r="G71" i="26" s="1"/>
  <c r="H15" i="26"/>
  <c r="AH13" i="27"/>
  <c r="G15" i="26" s="1"/>
  <c r="F15" i="26" s="1"/>
  <c r="H40" i="26"/>
  <c r="AH38" i="27"/>
  <c r="G40" i="26" s="1"/>
  <c r="H49" i="26"/>
  <c r="AH47" i="27"/>
  <c r="G49" i="26" s="1"/>
  <c r="F49" i="26" s="1"/>
  <c r="F21" i="26" l="1"/>
  <c r="F24" i="26"/>
  <c r="F121" i="26"/>
  <c r="F45" i="26"/>
  <c r="F77" i="26"/>
  <c r="F93" i="26"/>
  <c r="F116" i="26"/>
  <c r="F68" i="26"/>
  <c r="F53" i="26"/>
  <c r="F114" i="26"/>
  <c r="F20" i="26"/>
  <c r="F34" i="26"/>
  <c r="F63" i="26"/>
  <c r="F67" i="26"/>
  <c r="F28" i="26"/>
  <c r="F72" i="26"/>
  <c r="F86" i="26"/>
  <c r="F12" i="26"/>
  <c r="F56" i="26"/>
  <c r="F37" i="26"/>
  <c r="F91" i="26"/>
  <c r="F51" i="26"/>
  <c r="F60" i="26"/>
  <c r="F71" i="26"/>
  <c r="F38" i="26"/>
  <c r="F33" i="26"/>
  <c r="F102" i="26"/>
  <c r="F79" i="26"/>
  <c r="F107" i="26"/>
  <c r="F113" i="26"/>
  <c r="F80" i="26"/>
  <c r="C19" i="24"/>
  <c r="C21" i="24"/>
  <c r="C34" i="24"/>
  <c r="C35" i="24" s="1"/>
  <c r="F115" i="26"/>
  <c r="F69" i="26"/>
  <c r="F97" i="26"/>
  <c r="F75" i="26"/>
  <c r="F21" i="24"/>
  <c r="F19" i="24"/>
  <c r="F34" i="24"/>
  <c r="F35" i="24" s="1"/>
  <c r="D21" i="24"/>
  <c r="D19" i="24"/>
  <c r="D34" i="24"/>
  <c r="D35" i="24" s="1"/>
  <c r="E21" i="24"/>
  <c r="E34" i="24"/>
  <c r="E35" i="24" s="1"/>
  <c r="E19" i="24"/>
  <c r="F13" i="26"/>
  <c r="F10" i="26"/>
  <c r="F48" i="26"/>
  <c r="F43" i="26"/>
  <c r="B34" i="24"/>
  <c r="B35" i="24" s="1"/>
  <c r="B19" i="24"/>
  <c r="B21" i="24"/>
  <c r="F119" i="26"/>
  <c r="F98" i="26"/>
  <c r="F87" i="26"/>
  <c r="F112" i="26"/>
  <c r="F123" i="26"/>
  <c r="F99" i="26"/>
  <c r="L7" i="26"/>
  <c r="M15" i="26" s="1"/>
  <c r="F7" i="26"/>
  <c r="F96" i="26"/>
  <c r="G21" i="24"/>
  <c r="G34" i="24"/>
  <c r="G35" i="24" s="1"/>
  <c r="G19" i="24"/>
  <c r="F122" i="26"/>
  <c r="F59" i="26"/>
  <c r="F35" i="26"/>
  <c r="F89" i="26"/>
  <c r="F47" i="26"/>
  <c r="F44" i="26"/>
  <c r="F76" i="26"/>
  <c r="F29" i="26"/>
  <c r="F32" i="26"/>
  <c r="F11" i="26"/>
  <c r="F133" i="26"/>
  <c r="F26" i="26"/>
  <c r="F132" i="26"/>
  <c r="F82" i="26"/>
  <c r="F106" i="26"/>
  <c r="F14" i="26"/>
  <c r="F104" i="26"/>
  <c r="F40" i="26"/>
  <c r="F70" i="26"/>
  <c r="F109" i="26"/>
  <c r="F126" i="26"/>
  <c r="M7" i="26"/>
  <c r="F46" i="26"/>
  <c r="F127" i="26"/>
  <c r="F88" i="26"/>
  <c r="F23" i="26"/>
  <c r="F58" i="26"/>
  <c r="F101" i="26"/>
  <c r="F30" i="26"/>
  <c r="F31" i="26"/>
  <c r="M16" i="26" l="1"/>
  <c r="N7" i="26"/>
  <c r="L11" i="26" s="1"/>
  <c r="M11" i="26"/>
  <c r="N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Amaan Mohideen</author>
    <author>Justin Khaw</author>
  </authors>
  <commentList>
    <comment ref="C50" authorId="0" shapeId="0" xr:uid="{5CDA6F4D-1C09-492C-8381-6FBAEE5F6497}">
      <text>
        <r>
          <rPr>
            <b/>
            <sz val="9"/>
            <color indexed="81"/>
            <rFont val="Tahoma"/>
            <family val="2"/>
          </rPr>
          <t>Amaan Mohideen:</t>
        </r>
        <r>
          <rPr>
            <sz val="9"/>
            <color indexed="81"/>
            <rFont val="Tahoma"/>
            <family val="2"/>
          </rPr>
          <t xml:space="preserve">
average of above and below
</t>
        </r>
      </text>
    </comment>
    <comment ref="E65" authorId="1" shapeId="0" xr:uid="{7A824344-5D88-43C1-BA90-11E5236C07B2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Formula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653518F8-2D16-49B5-8D83-1A08503970A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85516681-AFEA-4234-B295-0F4A6E72B5C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76ADDFEC-1CC6-490E-B4E2-CC4D34774985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E8055D31-A1D7-4142-8D05-EFC30F7107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1F05EAD0-113E-4F16-B9A5-DCFBCB10FF0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  <comment ref="U1" authorId="0" shapeId="0" xr:uid="{52395445-A172-43C4-948D-A81AB2FFDD2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Number of displacements x number of months of temporary accomodation needed.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A52FAAF7-9E58-48A8-9E68-2B5D2567075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  <comment ref="AC1" authorId="0" shapeId="0" xr:uid="{222F61EF-6461-4133-824B-D3603836446F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Please see comporable costs to Jason's model on the right.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F025ACF-714A-45E7-889E-C25795F7A44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46D119BB-C828-47BE-84FC-339546CDE33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  <comment ref="I1" authorId="0" shapeId="0" xr:uid="{50597E07-B1D0-4F8C-9D5D-FA4CC8561310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37BA286C-38E2-40B0-98A3-101EBA45371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8DEA107-9873-4D60-9ABB-814BE0BDBEB9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Note this is a placeholder for now. 
Do we want to consider fatalities, im leaning just using basic growth for population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B20" authorId="0" shapeId="0" xr:uid="{C8160535-321A-442F-B206-595C49FD875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 have listed the assumptions that have been used throughout the spreadsheet</t>
        </r>
      </text>
    </comment>
    <comment ref="B21" authorId="0" shapeId="0" xr:uid="{7E5279F7-E197-4D6A-A7A5-E88C41BC9B26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Taken from input data</t>
        </r>
      </text>
    </comment>
    <comment ref="B23" authorId="0" shapeId="0" xr:uid="{71E2C063-A258-4004-8865-169BE47F4A28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year on year average. Can have entire growth assumption, will be easier and probalby more consistent. Leaving as is for now</t>
        </r>
      </text>
    </comment>
    <comment ref="C32" authorId="0" shapeId="0" xr:uid="{49816B7C-AB0E-48D1-A2B7-3F9C0E129C15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C33" authorId="0" shapeId="0" xr:uid="{B0C0871F-038F-49CF-8D57-0987DF5878B4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Used austrlia's annual growth rate as placeholder for now, the ~7% from census data seems quite large (although could be driven by migration)</t>
        </r>
      </text>
    </comment>
    <comment ref="B41" authorId="0" shapeId="0" xr:uid="{210BB0A4-6A70-4E70-893A-3846ACA2FA9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B42" authorId="0" shapeId="0" xr:uid="{C53933D6-A95D-4C37-960B-6609BDA4A174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input data</t>
        </r>
      </text>
    </comment>
    <comment ref="C43" authorId="0" shapeId="0" xr:uid="{B3BABFD6-0953-4E1C-AC9E-10C4076FD1AA}">
      <text>
        <r>
          <rPr>
            <b/>
            <sz val="9"/>
            <color rgb="FF000000"/>
            <rFont val="Tahoma"/>
            <family val="2"/>
          </rPr>
          <t>Justin Khaw: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google search, can be changed, output seems reasonable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4C7A6A7-8EE1-461D-AFF3-C89AFF94C6ED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F2D764B8-202F-4713-9564-85D92A8219E7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FFCD8F1-D3B7-403D-A4EE-CCE5BA7A6081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We have broken this up into 6 Regions and 3 categories of catstrophes taken from Jasons modelling spreadsheet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D4F0E3C3-92AB-4DD9-BC78-9C50460DCB13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C2332548-44B0-4BAC-8F56-747AD8699AEA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See columns to the right to how property value is estimated.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E5E8E269-9CB6-479E-9D19-B61A1C08DAF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% of property value that is damaged each year - this is used as an measure for population displacement. If there is better way to do this im all for it.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Khaw</author>
  </authors>
  <commentList>
    <comment ref="A1" authorId="0" shapeId="0" xr:uid="{B22D2EA8-AAE2-4A61-96E0-9B603E6FF1DB}">
      <text>
        <r>
          <rPr>
            <b/>
            <sz val="9"/>
            <color indexed="81"/>
            <rFont val="Tahoma"/>
            <family val="2"/>
          </rPr>
          <t>Justin Khaw:</t>
        </r>
        <r>
          <rPr>
            <sz val="9"/>
            <color indexed="81"/>
            <rFont val="Tahoma"/>
            <family val="2"/>
          </rPr>
          <t xml:space="preserve">
Justin Khaw:
Projecting population in order to find displacement estimate.
Used 1.6% growth rate annually - what australia is right now
To consider:
- fatalities
- current growth rate is extreme and doesn't sound realistic</t>
        </r>
      </text>
    </comment>
  </commentList>
</comments>
</file>

<file path=xl/sharedStrings.xml><?xml version="1.0" encoding="utf-8"?>
<sst xmlns="http://schemas.openxmlformats.org/spreadsheetml/2006/main" count="731" uniqueCount="208">
  <si>
    <t>Year</t>
  </si>
  <si>
    <t>Region 1</t>
  </si>
  <si>
    <t>Region 2</t>
  </si>
  <si>
    <t>Region 3</t>
  </si>
  <si>
    <t>Region 4</t>
  </si>
  <si>
    <t>Region 5</t>
  </si>
  <si>
    <t>Region 6</t>
  </si>
  <si>
    <t>Total Amount of Property Damage per year</t>
  </si>
  <si>
    <t>Copyright © 2023 by the Society of Actuaries Research Institute. All rights reserved.</t>
  </si>
  <si>
    <t>Historical Storslysia Census and Economic Data by Region</t>
  </si>
  <si>
    <t>Census, July 1, 2021</t>
  </si>
  <si>
    <t>Census, July 1, 2020</t>
  </si>
  <si>
    <t>Census, July 1, 2019</t>
  </si>
  <si>
    <t>Percent age 65 and older</t>
  </si>
  <si>
    <t>Housing Units</t>
  </si>
  <si>
    <t>Owner-Occupied Housing Units</t>
  </si>
  <si>
    <t>Median Value of Owner-Occupied Housing Units</t>
  </si>
  <si>
    <t>Median Monthly Homeowner Housing Costs</t>
  </si>
  <si>
    <t>Median Rent</t>
  </si>
  <si>
    <t>Building Permits, 2021</t>
  </si>
  <si>
    <t>Labor Force (percent over age 16 and older), 2016-2020</t>
  </si>
  <si>
    <t>Total accommodation and food services sales, 2017 (Ꝕ1,000)</t>
  </si>
  <si>
    <t>Total health care and social assistance receipts/revenue, 2017 (Ꝕ1,000)</t>
  </si>
  <si>
    <t>Total transportation and warehousing receipts/revenue, 2017 (Ꝕ1,000)</t>
  </si>
  <si>
    <t>Total retail sales, 2017 (Ꝕ1,000)</t>
  </si>
  <si>
    <t>Total retail sales per capita, 2017</t>
  </si>
  <si>
    <t>Households, 2016-2020</t>
  </si>
  <si>
    <t>Persons per Household, 2016-2020</t>
  </si>
  <si>
    <t>Median Household Income</t>
  </si>
  <si>
    <t>Prior Year Per Capita Income</t>
  </si>
  <si>
    <t>Persons in poverty, percent</t>
  </si>
  <si>
    <t>Total Number of Employers, 2020</t>
  </si>
  <si>
    <t>Total Employment, 2020</t>
  </si>
  <si>
    <t>Total Annual Payroll (Ꝕ1,000)</t>
  </si>
  <si>
    <t>Population per hectare</t>
  </si>
  <si>
    <t>Land area in hectares</t>
  </si>
  <si>
    <t>GDP, 2020 (Ꝕ1,000 )</t>
  </si>
  <si>
    <t>GDP, 2019 (Ꝕ1,000 )</t>
  </si>
  <si>
    <t>Temporary housing cost with disaster (per person per month)</t>
  </si>
  <si>
    <t>Property Value distribution &lt;Ꝕ50K</t>
  </si>
  <si>
    <t>Property Value distribution Ꝕ50K-Ꝕ99K</t>
  </si>
  <si>
    <t>Property Value distribution Ꝕ100K-Ꝕ149K</t>
  </si>
  <si>
    <t>Property Value distribution Ꝕ150K-Ꝕ199K</t>
  </si>
  <si>
    <t>Property Value distribution Ꝕ200K-Ꝕ249K</t>
  </si>
  <si>
    <t>Property Value distribution Ꝕ250K-Ꝕ299K</t>
  </si>
  <si>
    <t>Property Value distribution Ꝕ300K-Ꝕ399K</t>
  </si>
  <si>
    <t>Property Value distribution Ꝕ400K-Ꝕ499K</t>
  </si>
  <si>
    <t>Property Value distribution Ꝕ500K-Ꝕ749K</t>
  </si>
  <si>
    <t>Property Value distribution Ꝕ750K-Ꝕ999K</t>
  </si>
  <si>
    <t>Property Value distribution Ꝕ1M-Ꝕ1.499K</t>
  </si>
  <si>
    <t>Property Value distribution Ꝕ1.5M-Ꝕ1.99M</t>
  </si>
  <si>
    <t>Property Value distribution &gt;=Ꝕ2M</t>
  </si>
  <si>
    <t xml:space="preserve">Region 1 </t>
  </si>
  <si>
    <t xml:space="preserve">Region 3 </t>
  </si>
  <si>
    <t xml:space="preserve">Region 5 </t>
  </si>
  <si>
    <t xml:space="preserve">Region 6 </t>
  </si>
  <si>
    <t xml:space="preserve">Percent over age 18  </t>
  </si>
  <si>
    <t xml:space="preserve">Ꝕ 260,765 </t>
  </si>
  <si>
    <t xml:space="preserve"> Ꝕ 248,083 </t>
  </si>
  <si>
    <t xml:space="preserve"> Ꝕ 221,267 </t>
  </si>
  <si>
    <t xml:space="preserve"> Ꝕ 121,135 </t>
  </si>
  <si>
    <t xml:space="preserve"> Ꝕ 158,255 </t>
  </si>
  <si>
    <t xml:space="preserve"> Ꝕ 175,164 </t>
  </si>
  <si>
    <t xml:space="preserve">Ꝕ 1,726 </t>
  </si>
  <si>
    <t xml:space="preserve"> Ꝕ 1,644 </t>
  </si>
  <si>
    <t xml:space="preserve"> Ꝕ 1,731 </t>
  </si>
  <si>
    <t xml:space="preserve"> Ꝕ 1,474 </t>
  </si>
  <si>
    <t xml:space="preserve"> Ꝕ 1,438 </t>
  </si>
  <si>
    <t xml:space="preserve"> Ꝕ 1,486 </t>
  </si>
  <si>
    <t xml:space="preserve">Ꝕ 1,260 </t>
  </si>
  <si>
    <t xml:space="preserve"> Ꝕ 1,287 </t>
  </si>
  <si>
    <t xml:space="preserve"> Ꝕ 1,318 </t>
  </si>
  <si>
    <t xml:space="preserve"> Ꝕ 923 </t>
  </si>
  <si>
    <t xml:space="preserve"> Ꝕ 1,068 </t>
  </si>
  <si>
    <t xml:space="preserve"> Ꝕ 882 </t>
  </si>
  <si>
    <t xml:space="preserve">Ꝕ 19,811 </t>
  </si>
  <si>
    <t xml:space="preserve"> Ꝕ 26,171 </t>
  </si>
  <si>
    <t xml:space="preserve"> Ꝕ 17,558 </t>
  </si>
  <si>
    <t xml:space="preserve"> Ꝕ 15,350 </t>
  </si>
  <si>
    <t xml:space="preserve"> Ꝕ 13,758 </t>
  </si>
  <si>
    <t xml:space="preserve"> Ꝕ 6,959 </t>
  </si>
  <si>
    <t xml:space="preserve">Ꝕ 82,459 </t>
  </si>
  <si>
    <t xml:space="preserve"> Ꝕ 68,123 </t>
  </si>
  <si>
    <t xml:space="preserve"> Ꝕ 71,916 </t>
  </si>
  <si>
    <t xml:space="preserve"> Ꝕ 48,615 </t>
  </si>
  <si>
    <t xml:space="preserve"> Ꝕ 61,518 </t>
  </si>
  <si>
    <t xml:space="preserve"> Ꝕ 69,340 </t>
  </si>
  <si>
    <t xml:space="preserve">Ꝕ 45,482 </t>
  </si>
  <si>
    <t xml:space="preserve"> Ꝕ 38,381 </t>
  </si>
  <si>
    <t xml:space="preserve"> Ꝕ 40,937 </t>
  </si>
  <si>
    <t xml:space="preserve"> Ꝕ 28,186 </t>
  </si>
  <si>
    <t xml:space="preserve"> Ꝕ 32,418 </t>
  </si>
  <si>
    <t xml:space="preserve"> Ꝕ 35,948 </t>
  </si>
  <si>
    <t xml:space="preserve">Ꝕ 1,920 </t>
  </si>
  <si>
    <t xml:space="preserve"> Ꝕ 1,829 </t>
  </si>
  <si>
    <t xml:space="preserve"> Ꝕ 1,925 </t>
  </si>
  <si>
    <t xml:space="preserve"> Ꝕ 1,639 </t>
  </si>
  <si>
    <t xml:space="preserve"> Ꝕ 1,599 </t>
  </si>
  <si>
    <t xml:space="preserve"> Ꝕ 1,653 </t>
  </si>
  <si>
    <t>Historical Storslysia Inflation and Interest Rates</t>
  </si>
  <si>
    <t>Inflation</t>
  </si>
  <si>
    <t>Government Overnight Bank Lending Rate</t>
  </si>
  <si>
    <t>1-yr risk free rate</t>
  </si>
  <si>
    <t>10-yr risk free rate</t>
  </si>
  <si>
    <t>Legend</t>
  </si>
  <si>
    <t>Average annual rate for the year</t>
  </si>
  <si>
    <t>Government overnight bank lending rate</t>
  </si>
  <si>
    <t>Temporary Housing per month per individual</t>
  </si>
  <si>
    <t>Number of people displaced per event</t>
  </si>
  <si>
    <t>Population</t>
  </si>
  <si>
    <t>Population Growth</t>
  </si>
  <si>
    <t>Population Estimate</t>
  </si>
  <si>
    <t>Property Value</t>
  </si>
  <si>
    <t>Tab</t>
  </si>
  <si>
    <t>Property Damage</t>
  </si>
  <si>
    <t>Summary</t>
  </si>
  <si>
    <t>Additional Comments</t>
  </si>
  <si>
    <t>PLEASE NOTE THIS SPREADSHEET IS NOT COMPLETE</t>
  </si>
  <si>
    <t>Projection of property value for each region</t>
  </si>
  <si>
    <t>Overall population growth 19 - 20</t>
  </si>
  <si>
    <t>Overall population growth 20 - 21</t>
  </si>
  <si>
    <t>Average</t>
  </si>
  <si>
    <t>Total</t>
  </si>
  <si>
    <t>Frequency taken from models</t>
  </si>
  <si>
    <t>Temporary accomodation</t>
  </si>
  <si>
    <t>Total Yearly</t>
  </si>
  <si>
    <t>Minor</t>
  </si>
  <si>
    <t>Medium</t>
  </si>
  <si>
    <t>Major</t>
  </si>
  <si>
    <t>The following 2 tabs are supplied by SOA</t>
  </si>
  <si>
    <t>See note</t>
  </si>
  <si>
    <t>Number of displacements per catastrophes and region</t>
  </si>
  <si>
    <t>Displacement Numbers</t>
  </si>
  <si>
    <t>Living Cost Assumptions</t>
  </si>
  <si>
    <t>Assumption of 10% of income spent on food</t>
  </si>
  <si>
    <t>Months in a year</t>
  </si>
  <si>
    <t>Food spend monthly per household, per person</t>
  </si>
  <si>
    <t>Living costs cal sheet, look at assumptions sheet</t>
  </si>
  <si>
    <t>Minor (Undiscounted)</t>
  </si>
  <si>
    <t>Medium (Undiscounted)</t>
  </si>
  <si>
    <t>Major (Undiscounted)</t>
  </si>
  <si>
    <t>Total (undiscounted)</t>
  </si>
  <si>
    <t>Notes</t>
  </si>
  <si>
    <t>- To navigate spreadsheet, go through tabs left to right and see comments in cell A1 in each tab</t>
  </si>
  <si>
    <t>Taken from frequency x severity model (currently using high emission case)</t>
  </si>
  <si>
    <t>Estimation of property value in each region</t>
  </si>
  <si>
    <t>Property Growth Rate</t>
  </si>
  <si>
    <t>Property distribution assumes middle of bin to estimate property value, assumed a max 4 mil limit on property value</t>
  </si>
  <si>
    <t>Max property value</t>
  </si>
  <si>
    <t>Property %</t>
  </si>
  <si>
    <t>We want to see % of property damaged in region and use that as a proxy as % of population that will be displaced</t>
  </si>
  <si>
    <t>Originally used historical growth rate but tail end of poplation is way too large</t>
  </si>
  <si>
    <t>Population growth rate</t>
  </si>
  <si>
    <t>Displacement Number</t>
  </si>
  <si>
    <t>Property % *population to give estimate on displacement</t>
  </si>
  <si>
    <t>Region Assumptions</t>
  </si>
  <si>
    <t>All Region Assumptions</t>
  </si>
  <si>
    <t>ALL</t>
  </si>
  <si>
    <t>Cat Assumptions</t>
  </si>
  <si>
    <t>Months spent being temporary displaced</t>
  </si>
  <si>
    <t xml:space="preserve">Minor </t>
  </si>
  <si>
    <t>Temporary Relocation Numbers</t>
  </si>
  <si>
    <t>In terms of months of displacement so can calculate costs</t>
  </si>
  <si>
    <t>- I have attempted to put all assumption on this sheet so if anything needs to change it can be done from here</t>
  </si>
  <si>
    <t>- I have made the implicit assumption that these costs won't change in the different emission scenarios</t>
  </si>
  <si>
    <t>- Highlighted cells should correlate to the tab</t>
  </si>
  <si>
    <t>- archived/old tabs are on the far right of the sheet and are highlighted black</t>
  </si>
  <si>
    <t>Households</t>
  </si>
  <si>
    <t>Present Value of Expected Future Loss</t>
  </si>
  <si>
    <t>Levy $</t>
  </si>
  <si>
    <t>Percentage of Median Household Income</t>
  </si>
  <si>
    <t>Affordable Premium Boundary</t>
  </si>
  <si>
    <t>Premium Threshold Discrepancy</t>
  </si>
  <si>
    <t>Household Estimate</t>
  </si>
  <si>
    <t>Household growth rate</t>
  </si>
  <si>
    <t>EPV Per Household</t>
  </si>
  <si>
    <t>Recommended Incentive at 75%</t>
  </si>
  <si>
    <t>Expected Economic Costs</t>
  </si>
  <si>
    <t>Government</t>
  </si>
  <si>
    <t>Thresholds</t>
  </si>
  <si>
    <t>Proportion of Gov Liability Without Insurance</t>
  </si>
  <si>
    <t>Proportion of Household Liability Without Insurance</t>
  </si>
  <si>
    <t>Without Insurance</t>
  </si>
  <si>
    <t>With Insurance</t>
  </si>
  <si>
    <t>Expected Cost Per Region</t>
  </si>
  <si>
    <t>Relocation Assumption</t>
  </si>
  <si>
    <t>Cost Of Relocation</t>
  </si>
  <si>
    <t>Household Moving Matrix Assumption</t>
  </si>
  <si>
    <t>Household Count</t>
  </si>
  <si>
    <t>Future Levy Projection</t>
  </si>
  <si>
    <t>Future Levy Projection Paid By Households</t>
  </si>
  <si>
    <t>Expected Losses By Government</t>
  </si>
  <si>
    <t xml:space="preserve">Average Inflation - Exponential </t>
  </si>
  <si>
    <t xml:space="preserve">Average Interest - Log-normal </t>
  </si>
  <si>
    <t>Parameter</t>
  </si>
  <si>
    <t>Mean</t>
  </si>
  <si>
    <t>Expected Gain from moving From Moving to Region 1</t>
  </si>
  <si>
    <t>Total Amount of Property Damage + Temporary cost per year</t>
  </si>
  <si>
    <t>Incentive</t>
  </si>
  <si>
    <t>All other</t>
  </si>
  <si>
    <t>10% GDP</t>
  </si>
  <si>
    <t>Difference</t>
  </si>
  <si>
    <t>% Distribution based on cost excl. incentive</t>
  </si>
  <si>
    <t>Corresponding future loss above budget $130bn</t>
  </si>
  <si>
    <t>Levy per household (excl incentive)</t>
  </si>
  <si>
    <t>Incentive levy</t>
  </si>
  <si>
    <t>Total Levy</t>
  </si>
  <si>
    <t>Total Expected Cost (excl. incentive)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</si>
</sst>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_-* #,##0_-;\-* #,##0_-;_-* &quot;-&quot;??_-;_-@_-"/>
    <numFmt numFmtId="167" formatCode="0.0000%"/>
    <numFmt numFmtId="168" formatCode="_-&quot;$&quot;* #,##0_-;\-&quot;$&quot;* #,##0_-;_-&quot;$&quot;* &quot;-&quot;??_-;_-@_-"/>
    <numFmt numFmtId="169" formatCode="_(* #,##0_);_(* \(#,##0\);_(* &quot;-&quot;??_);_(@_)"/>
    <numFmt numFmtId="170" formatCode="_(* #,##0.0000_);_(* \(#,##0.0000\);_(* &quot;-&quot;????_);_(@_)"/>
    <numFmt numFmtId="171" formatCode="&quot;$&quot;0.00,,,&quot;B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Calibri Light"/>
      <family val="2"/>
    </font>
    <font>
      <sz val="11"/>
      <color rgb="FF000000"/>
      <name val="Calibri Light"/>
      <family val="2"/>
    </font>
    <font>
      <sz val="8"/>
      <color theme="1" tint="0.499984740745262"/>
      <name val="Calibri Light"/>
      <family val="2"/>
    </font>
    <font>
      <sz val="11"/>
      <color theme="1"/>
      <name val="Calibri Light"/>
      <family val="2"/>
    </font>
    <font>
      <b/>
      <sz val="14"/>
      <color theme="4"/>
      <name val="Calibri Light"/>
      <family val="2"/>
    </font>
    <font>
      <b/>
      <sz val="11"/>
      <color rgb="FF000000"/>
      <name val="Calibri Light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7" fillId="2" borderId="0" xfId="2" applyFont="1" applyFill="1" applyAlignment="1">
      <alignment horizontal="left" vertical="top"/>
    </xf>
    <xf numFmtId="0" fontId="8" fillId="2" borderId="0" xfId="2" applyFont="1" applyFill="1"/>
    <xf numFmtId="0" fontId="7" fillId="2" borderId="0" xfId="2" applyFont="1" applyFill="1" applyAlignment="1">
      <alignment horizontal="right" vertical="top"/>
    </xf>
    <xf numFmtId="0" fontId="9" fillId="2" borderId="0" xfId="2" applyFont="1" applyFill="1"/>
    <xf numFmtId="0" fontId="8" fillId="2" borderId="0" xfId="2" applyFont="1" applyFill="1" applyAlignment="1">
      <alignment horizontal="left"/>
    </xf>
    <xf numFmtId="0" fontId="8" fillId="2" borderId="0" xfId="2" applyFont="1" applyFill="1" applyAlignment="1">
      <alignment horizontal="right"/>
    </xf>
    <xf numFmtId="0" fontId="10" fillId="2" borderId="0" xfId="2" applyFont="1" applyFill="1" applyAlignment="1">
      <alignment horizontal="left" vertical="top"/>
    </xf>
    <xf numFmtId="0" fontId="11" fillId="2" borderId="0" xfId="2" applyFont="1" applyFill="1" applyAlignment="1">
      <alignment horizontal="left" vertical="top" wrapText="1"/>
    </xf>
    <xf numFmtId="0" fontId="11" fillId="2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/>
    </xf>
    <xf numFmtId="0" fontId="13" fillId="3" borderId="0" xfId="2" applyFont="1" applyFill="1" applyAlignment="1">
      <alignment horizontal="right"/>
    </xf>
    <xf numFmtId="3" fontId="7" fillId="2" borderId="0" xfId="2" applyNumberFormat="1" applyFont="1" applyFill="1" applyAlignment="1">
      <alignment horizontal="right" vertical="top"/>
    </xf>
    <xf numFmtId="165" fontId="7" fillId="2" borderId="0" xfId="2" applyNumberFormat="1" applyFont="1" applyFill="1" applyAlignment="1">
      <alignment horizontal="right" vertical="top"/>
    </xf>
    <xf numFmtId="2" fontId="7" fillId="2" borderId="0" xfId="2" applyNumberFormat="1" applyFont="1" applyFill="1" applyAlignment="1">
      <alignment horizontal="right" vertical="top"/>
    </xf>
    <xf numFmtId="10" fontId="7" fillId="2" borderId="0" xfId="2" applyNumberFormat="1" applyFont="1" applyFill="1" applyAlignment="1">
      <alignment horizontal="right" vertical="top"/>
    </xf>
    <xf numFmtId="0" fontId="7" fillId="2" borderId="0" xfId="2" applyFont="1" applyFill="1" applyAlignment="1">
      <alignment horizontal="center"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12" fillId="3" borderId="0" xfId="2" applyFont="1" applyFill="1" applyAlignment="1">
      <alignment horizontal="center" wrapText="1"/>
    </xf>
    <xf numFmtId="0" fontId="6" fillId="0" borderId="0" xfId="2" applyAlignment="1">
      <alignment horizontal="left" vertical="top"/>
    </xf>
    <xf numFmtId="0" fontId="11" fillId="2" borderId="0" xfId="2" applyFont="1" applyFill="1" applyAlignment="1">
      <alignment horizontal="left"/>
    </xf>
    <xf numFmtId="10" fontId="7" fillId="2" borderId="0" xfId="2" applyNumberFormat="1" applyFont="1" applyFill="1" applyAlignment="1">
      <alignment horizontal="center" vertical="top"/>
    </xf>
    <xf numFmtId="1" fontId="0" fillId="0" borderId="0" xfId="0" applyNumberFormat="1"/>
    <xf numFmtId="166" fontId="0" fillId="0" borderId="0" xfId="1" applyNumberFormat="1" applyFont="1"/>
    <xf numFmtId="0" fontId="0" fillId="0" borderId="0" xfId="0" quotePrefix="1"/>
    <xf numFmtId="166" fontId="0" fillId="0" borderId="0" xfId="0" applyNumberFormat="1"/>
    <xf numFmtId="6" fontId="0" fillId="0" borderId="0" xfId="0" applyNumberFormat="1"/>
    <xf numFmtId="43" fontId="0" fillId="0" borderId="0" xfId="1" applyFont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6" fontId="0" fillId="4" borderId="0" xfId="0" applyNumberFormat="1" applyFill="1"/>
    <xf numFmtId="6" fontId="0" fillId="5" borderId="0" xfId="0" applyNumberFormat="1" applyFill="1"/>
    <xf numFmtId="6" fontId="0" fillId="6" borderId="0" xfId="0" applyNumberFormat="1" applyFill="1"/>
    <xf numFmtId="10" fontId="0" fillId="4" borderId="0" xfId="4" applyNumberFormat="1" applyFont="1" applyFill="1"/>
    <xf numFmtId="167" fontId="0" fillId="4" borderId="0" xfId="4" applyNumberFormat="1" applyFont="1" applyFill="1"/>
    <xf numFmtId="167" fontId="0" fillId="5" borderId="0" xfId="4" applyNumberFormat="1" applyFont="1" applyFill="1"/>
    <xf numFmtId="167" fontId="0" fillId="6" borderId="0" xfId="4" applyNumberFormat="1" applyFont="1" applyFill="1"/>
    <xf numFmtId="43" fontId="0" fillId="4" borderId="0" xfId="1" applyFont="1" applyFill="1"/>
    <xf numFmtId="43" fontId="0" fillId="5" borderId="0" xfId="1" applyFont="1" applyFill="1"/>
    <xf numFmtId="43" fontId="0" fillId="6" borderId="0" xfId="1" applyFont="1" applyFill="1"/>
    <xf numFmtId="0" fontId="14" fillId="7" borderId="0" xfId="0" applyFont="1" applyFill="1"/>
    <xf numFmtId="166" fontId="0" fillId="5" borderId="0" xfId="1" applyNumberFormat="1" applyFont="1" applyFill="1"/>
    <xf numFmtId="166" fontId="0" fillId="8" borderId="0" xfId="1" applyNumberFormat="1" applyFont="1" applyFill="1"/>
    <xf numFmtId="9" fontId="14" fillId="7" borderId="0" xfId="0" applyNumberFormat="1" applyFont="1" applyFill="1"/>
    <xf numFmtId="166" fontId="0" fillId="6" borderId="0" xfId="1" applyNumberFormat="1" applyFont="1" applyFill="1"/>
    <xf numFmtId="168" fontId="0" fillId="4" borderId="0" xfId="3" applyNumberFormat="1" applyFont="1" applyFill="1"/>
    <xf numFmtId="168" fontId="0" fillId="5" borderId="0" xfId="3" applyNumberFormat="1" applyFont="1" applyFill="1"/>
    <xf numFmtId="168" fontId="0" fillId="6" borderId="0" xfId="3" applyNumberFormat="1" applyFont="1" applyFill="1"/>
    <xf numFmtId="10" fontId="7" fillId="7" borderId="0" xfId="2" applyNumberFormat="1" applyFont="1" applyFill="1" applyAlignment="1">
      <alignment horizontal="center" vertical="top"/>
    </xf>
    <xf numFmtId="169" fontId="16" fillId="4" borderId="0" xfId="0" applyNumberFormat="1" applyFont="1" applyFill="1"/>
    <xf numFmtId="169" fontId="16" fillId="5" borderId="0" xfId="0" applyNumberFormat="1" applyFont="1" applyFill="1"/>
    <xf numFmtId="169" fontId="16" fillId="6" borderId="0" xfId="0" applyNumberFormat="1" applyFont="1" applyFill="1"/>
    <xf numFmtId="169" fontId="16" fillId="9" borderId="3" xfId="0" applyNumberFormat="1" applyFont="1" applyFill="1" applyBorder="1"/>
    <xf numFmtId="169" fontId="16" fillId="4" borderId="4" xfId="0" applyNumberFormat="1" applyFont="1" applyFill="1" applyBorder="1"/>
    <xf numFmtId="169" fontId="16" fillId="5" borderId="4" xfId="0" applyNumberFormat="1" applyFont="1" applyFill="1" applyBorder="1"/>
    <xf numFmtId="169" fontId="16" fillId="6" borderId="4" xfId="0" applyNumberFormat="1" applyFont="1" applyFill="1" applyBorder="1"/>
    <xf numFmtId="169" fontId="16" fillId="9" borderId="5" xfId="0" applyNumberFormat="1" applyFont="1" applyFill="1" applyBorder="1"/>
    <xf numFmtId="0" fontId="2" fillId="4" borderId="6" xfId="0" applyFont="1" applyFill="1" applyBorder="1"/>
    <xf numFmtId="0" fontId="2" fillId="5" borderId="6" xfId="0" applyFont="1" applyFill="1" applyBorder="1"/>
    <xf numFmtId="0" fontId="2" fillId="6" borderId="6" xfId="0" applyFont="1" applyFill="1" applyBorder="1"/>
    <xf numFmtId="0" fontId="2" fillId="9" borderId="7" xfId="0" applyFont="1" applyFill="1" applyBorder="1"/>
    <xf numFmtId="0" fontId="15" fillId="0" borderId="2" xfId="0" applyFont="1" applyBorder="1"/>
    <xf numFmtId="0" fontId="1" fillId="0" borderId="8" xfId="0" applyFont="1" applyBorder="1"/>
    <xf numFmtId="0" fontId="1" fillId="0" borderId="9" xfId="0" applyFont="1" applyBorder="1"/>
    <xf numFmtId="9" fontId="0" fillId="6" borderId="0" xfId="0" applyNumberFormat="1" applyFill="1"/>
    <xf numFmtId="166" fontId="14" fillId="7" borderId="0" xfId="1" applyNumberFormat="1" applyFont="1" applyFill="1"/>
    <xf numFmtId="0" fontId="0" fillId="10" borderId="0" xfId="0" applyFill="1"/>
    <xf numFmtId="0" fontId="5" fillId="10" borderId="1" xfId="0" applyFont="1" applyFill="1" applyBorder="1" applyAlignment="1">
      <alignment horizontal="right" wrapText="1"/>
    </xf>
    <xf numFmtId="0" fontId="7" fillId="11" borderId="0" xfId="2" applyFont="1" applyFill="1" applyAlignment="1">
      <alignment horizontal="left" vertical="top"/>
    </xf>
    <xf numFmtId="43" fontId="0" fillId="11" borderId="0" xfId="1" applyFont="1" applyFill="1"/>
    <xf numFmtId="168" fontId="0" fillId="11" borderId="0" xfId="3" applyNumberFormat="1" applyFont="1" applyFill="1"/>
    <xf numFmtId="0" fontId="0" fillId="11" borderId="0" xfId="0" applyFill="1"/>
    <xf numFmtId="9" fontId="0" fillId="11" borderId="0" xfId="0" applyNumberFormat="1" applyFill="1"/>
    <xf numFmtId="166" fontId="0" fillId="11" borderId="0" xfId="1" applyNumberFormat="1" applyFont="1" applyFill="1"/>
    <xf numFmtId="44" fontId="0" fillId="11" borderId="0" xfId="0" applyNumberFormat="1" applyFill="1"/>
    <xf numFmtId="3" fontId="0" fillId="4" borderId="0" xfId="0" applyNumberFormat="1" applyFill="1"/>
    <xf numFmtId="0" fontId="2" fillId="12" borderId="0" xfId="0" applyFont="1" applyFill="1"/>
    <xf numFmtId="0" fontId="0" fillId="12" borderId="0" xfId="0" applyFill="1"/>
    <xf numFmtId="6" fontId="0" fillId="12" borderId="0" xfId="0" applyNumberFormat="1" applyFill="1"/>
    <xf numFmtId="0" fontId="0" fillId="0" borderId="10" xfId="0" applyBorder="1"/>
    <xf numFmtId="3" fontId="7" fillId="2" borderId="10" xfId="2" applyNumberFormat="1" applyFont="1" applyFill="1" applyBorder="1" applyAlignment="1">
      <alignment horizontal="right" vertical="top"/>
    </xf>
    <xf numFmtId="8" fontId="0" fillId="0" borderId="10" xfId="0" applyNumberFormat="1" applyBorder="1"/>
    <xf numFmtId="4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10" fontId="14" fillId="7" borderId="0" xfId="0" applyNumberFormat="1" applyFont="1" applyFill="1"/>
    <xf numFmtId="4" fontId="0" fillId="0" borderId="0" xfId="0" applyNumberFormat="1"/>
    <xf numFmtId="3" fontId="0" fillId="0" borderId="0" xfId="0" applyNumberFormat="1"/>
    <xf numFmtId="10" fontId="0" fillId="0" borderId="0" xfId="4" applyNumberFormat="1" applyFont="1"/>
    <xf numFmtId="164" fontId="0" fillId="0" borderId="0" xfId="0" applyNumberFormat="1"/>
    <xf numFmtId="170" fontId="0" fillId="0" borderId="0" xfId="0" applyNumberFormat="1"/>
    <xf numFmtId="9" fontId="0" fillId="4" borderId="0" xfId="0" applyNumberFormat="1" applyFill="1"/>
    <xf numFmtId="166" fontId="0" fillId="4" borderId="0" xfId="1" applyNumberFormat="1" applyFont="1" applyFill="1"/>
    <xf numFmtId="0" fontId="0" fillId="0" borderId="0" xfId="0" applyFill="1"/>
    <xf numFmtId="9" fontId="0" fillId="0" borderId="0" xfId="0" applyNumberFormat="1"/>
    <xf numFmtId="8" fontId="0" fillId="0" borderId="0" xfId="0" applyNumberFormat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2" fillId="0" borderId="0" xfId="0" applyFont="1" applyAlignment="1">
      <alignment horizontal="right"/>
    </xf>
    <xf numFmtId="3" fontId="0" fillId="5" borderId="0" xfId="0" applyNumberFormat="1" applyFill="1"/>
    <xf numFmtId="3" fontId="0" fillId="14" borderId="0" xfId="0" applyNumberFormat="1" applyFill="1"/>
    <xf numFmtId="0" fontId="2" fillId="15" borderId="0" xfId="0" applyFont="1" applyFill="1"/>
    <xf numFmtId="3" fontId="0" fillId="15" borderId="0" xfId="0" applyNumberFormat="1" applyFill="1"/>
    <xf numFmtId="167" fontId="0" fillId="0" borderId="0" xfId="0" applyNumberFormat="1"/>
    <xf numFmtId="0" fontId="0" fillId="5" borderId="10" xfId="0" applyFill="1" applyBorder="1"/>
    <xf numFmtId="0" fontId="2" fillId="5" borderId="10" xfId="0" applyFont="1" applyFill="1" applyBorder="1"/>
    <xf numFmtId="0" fontId="2" fillId="13" borderId="10" xfId="0" applyFont="1" applyFill="1" applyBorder="1"/>
    <xf numFmtId="0" fontId="0" fillId="13" borderId="10" xfId="0" applyFill="1" applyBorder="1"/>
    <xf numFmtId="6" fontId="0" fillId="13" borderId="10" xfId="0" applyNumberFormat="1" applyFill="1" applyBorder="1"/>
    <xf numFmtId="8" fontId="0" fillId="13" borderId="10" xfId="0" applyNumberFormat="1" applyFill="1" applyBorder="1"/>
    <xf numFmtId="0" fontId="2" fillId="14" borderId="10" xfId="0" applyFont="1" applyFill="1" applyBorder="1"/>
    <xf numFmtId="6" fontId="0" fillId="14" borderId="10" xfId="0" applyNumberFormat="1" applyFill="1" applyBorder="1"/>
    <xf numFmtId="8" fontId="0" fillId="14" borderId="10" xfId="0" applyNumberFormat="1" applyFill="1" applyBorder="1"/>
    <xf numFmtId="171" fontId="0" fillId="5" borderId="10" xfId="0" applyNumberFormat="1" applyFill="1" applyBorder="1"/>
    <xf numFmtId="9" fontId="0" fillId="5" borderId="10" xfId="0" applyNumberFormat="1" applyFill="1" applyBorder="1"/>
    <xf numFmtId="0" fontId="2" fillId="0" borderId="10" xfId="0" applyFont="1" applyBorder="1"/>
    <xf numFmtId="10" fontId="0" fillId="0" borderId="10" xfId="4" applyNumberFormat="1" applyFont="1" applyBorder="1"/>
    <xf numFmtId="166" fontId="0" fillId="0" borderId="10" xfId="1" applyNumberFormat="1" applyFont="1" applyBorder="1"/>
    <xf numFmtId="164" fontId="0" fillId="0" borderId="10" xfId="0" applyNumberFormat="1" applyBorder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</cellXfs>
  <cellStyles count="5">
    <cellStyle name="Comma" xfId="1" builtinId="3"/>
    <cellStyle name="Currency" xfId="3" builtinId="4"/>
    <cellStyle name="Normal" xfId="0" builtinId="0"/>
    <cellStyle name="Normal 2" xfId="2" xr:uid="{DDB74882-B07B-425D-873F-8C1DF4EEC7AC}"/>
    <cellStyle name="Percent" xfId="4" builtinId="5"/>
  </cellStyles>
  <dxfs count="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660066"/>
      <color rgb="FFFF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1117653921.9064968</c:v>
                </c:pt>
                <c:pt idx="1">
                  <c:v>5921642976.18575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Impact'!$L$7:$M$7</c:f>
              <c:numCache>
                <c:formatCode>"$"0.00,,,"B"</c:formatCode>
                <c:ptCount val="2"/>
                <c:pt idx="0">
                  <c:v>1117653921.9064968</c:v>
                </c:pt>
                <c:pt idx="1">
                  <c:v>5921642976.18575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Impact'!$K$6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Impact'!$L$6:$M$6</c:f>
              <c:numCache>
                <c:formatCode>"$"0.00,,,"B"</c:formatCode>
                <c:ptCount val="2"/>
                <c:pt idx="0">
                  <c:v>0</c:v>
                </c:pt>
                <c:pt idx="1">
                  <c:v>7408085176.0673122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Impact'!$K$10</c:f>
              <c:strCache>
                <c:ptCount val="1"/>
                <c:pt idx="0">
                  <c:v>Without Insurance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2F-4C03-B40B-032ED131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Impact'!$L$10:$M$10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'Economic Cost Impact'!$K$7</c:f>
              <c:strCache>
                <c:ptCount val="1"/>
                <c:pt idx="0">
                  <c:v>With Insurance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2F-4C03-B40B-032ED1313C8A}"/>
              </c:ext>
            </c:extLst>
          </c:dPt>
          <c:dPt>
            <c:idx val="1"/>
            <c:bubble3D val="0"/>
            <c:spPr>
              <a:solidFill>
                <a:srgbClr val="6600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22F-4C03-B40B-032ED1313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'Economic Cost Impact'!$L$5:$M$5</c:f>
              <c:strCache>
                <c:ptCount val="2"/>
                <c:pt idx="0">
                  <c:v>Government</c:v>
                </c:pt>
                <c:pt idx="1">
                  <c:v>Households</c:v>
                </c:pt>
              </c:strCache>
            </c:strRef>
          </c:cat>
          <c:val>
            <c:numRef>
              <c:f>'Economic Cost Impact'!$L$11:$M$11</c:f>
              <c:numCache>
                <c:formatCode>0%</c:formatCode>
                <c:ptCount val="2"/>
                <c:pt idx="0">
                  <c:v>0.15877351645863913</c:v>
                </c:pt>
                <c:pt idx="1">
                  <c:v>0.84122648354136087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F-4C03-B40B-032ED1313C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AU">
                <a:latin typeface="Avenir Next LT Pro" panose="020B0504020202020204" pitchFamily="34" charset="0"/>
              </a:rPr>
              <a:t>Distribution of</a:t>
            </a:r>
            <a:r>
              <a:rPr lang="en-AU" baseline="0">
                <a:latin typeface="Avenir Next LT Pro" panose="020B0504020202020204" pitchFamily="34" charset="0"/>
              </a:rPr>
              <a:t> Economic Costs</a:t>
            </a:r>
            <a:endParaRPr lang="en-AU">
              <a:latin typeface="Avenir Next LT Pro" panose="020B05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'Economic Cost Impact'!$K$15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C1-4229-A547-14773B00E71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DC1-4229-A547-14773B00E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Impact'!$L$15:$M$15</c:f>
              <c:numCache>
                <c:formatCode>"$"0.00,,,"B"</c:formatCode>
                <c:ptCount val="2"/>
                <c:pt idx="0">
                  <c:v>0</c:v>
                </c:pt>
                <c:pt idx="1">
                  <c:v>1117653921.9064968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229-A547-14773B00E717}"/>
            </c:ext>
          </c:extLst>
        </c:ser>
        <c:ser>
          <c:idx val="1"/>
          <c:order val="1"/>
          <c:tx>
            <c:strRef>
              <c:f>'Economic Cost Impact'!$K$16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Impact'!$L$14:$M$14</c:f>
              <c:strCache>
                <c:ptCount val="2"/>
                <c:pt idx="0">
                  <c:v>Without Insurance</c:v>
                </c:pt>
                <c:pt idx="1">
                  <c:v>With Insurance</c:v>
                </c:pt>
              </c:strCache>
            </c:strRef>
          </c:cat>
          <c:val>
            <c:numRef>
              <c:f>'Economic Cost Impact'!$L$16:$M$16</c:f>
              <c:numCache>
                <c:formatCode>"$"0.00,,,"B"</c:formatCode>
                <c:ptCount val="2"/>
                <c:pt idx="0">
                  <c:v>7408085176.0673122</c:v>
                </c:pt>
                <c:pt idx="1">
                  <c:v>5921642976.18575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1-4229-A547-14773B00E7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0026120"/>
        <c:axId val="740028088"/>
      </c:barChart>
      <c:catAx>
        <c:axId val="74002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8088"/>
        <c:crosses val="autoZero"/>
        <c:auto val="1"/>
        <c:lblAlgn val="ctr"/>
        <c:lblOffset val="100"/>
        <c:noMultiLvlLbl val="0"/>
      </c:catAx>
      <c:valAx>
        <c:axId val="740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7400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1355466</xdr:colOff>
      <xdr:row>4</xdr:row>
      <xdr:rowOff>62865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C95052-90D2-4638-A9EA-E803F677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55466" cy="611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208656</xdr:colOff>
      <xdr:row>4</xdr:row>
      <xdr:rowOff>55245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52583-88DE-46EE-86DF-A613C36B7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182880"/>
          <a:ext cx="1332606" cy="607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15</xdr:row>
      <xdr:rowOff>166687</xdr:rowOff>
    </xdr:from>
    <xdr:to>
      <xdr:col>13</xdr:col>
      <xdr:colOff>609600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7082D-DA6E-4B12-9DC3-9748D6E0B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514350</xdr:colOff>
      <xdr:row>26</xdr:row>
      <xdr:rowOff>71437</xdr:rowOff>
    </xdr:from>
    <xdr:to>
      <xdr:col>22</xdr:col>
      <xdr:colOff>590550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6624A-AAE8-4D33-8322-3434A8710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52387</xdr:rowOff>
    </xdr:from>
    <xdr:to>
      <xdr:col>8</xdr:col>
      <xdr:colOff>352425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6993B-59D2-435E-803F-0C78BC067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238125</xdr:colOff>
      <xdr:row>32</xdr:row>
      <xdr:rowOff>157162</xdr:rowOff>
    </xdr:from>
    <xdr:to>
      <xdr:col>8</xdr:col>
      <xdr:colOff>466725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87A60B-4E2D-4B13-9DC2-E21474C7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133350</xdr:colOff>
      <xdr:row>33</xdr:row>
      <xdr:rowOff>33337</xdr:rowOff>
    </xdr:from>
    <xdr:to>
      <xdr:col>13</xdr:col>
      <xdr:colOff>762000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EFA1C1-4692-47F2-B03C-F573C71F8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1938336</xdr:colOff>
      <xdr:row>50</xdr:row>
      <xdr:rowOff>38100</xdr:rowOff>
    </xdr:from>
    <xdr:to>
      <xdr:col>12</xdr:col>
      <xdr:colOff>9524</xdr:colOff>
      <xdr:row>70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EBE442-EB46-44C4-A766-CB47C19AF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quency%20and%20Severity%20Model_J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cBook\UNSW\ACTL5100\Assignment%20Pricing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mary"/>
      <sheetName val="Graphs"/>
      <sheetName val="Annual Expected Cost"/>
      <sheetName val="Annual Cost 95%"/>
      <sheetName val="Levy"/>
      <sheetName val="Incentives"/>
      <sheetName val="Emissions"/>
      <sheetName val="Freq Input"/>
      <sheetName val="Expected Frequency"/>
      <sheetName val="95% Simulation Frequency"/>
      <sheetName val="Frequency Low Scenario"/>
      <sheetName val="Frequency Low Scenario 95%"/>
      <sheetName val="Frequency Medium Scenario"/>
      <sheetName val="Frequency Medium Scenario 95%"/>
      <sheetName val="Frequency High Scenario"/>
      <sheetName val="Frequency High Scenario 95%"/>
      <sheetName val="Frequency Very High Scenario"/>
      <sheetName val="Frequency VeryHigh Scenario 95%"/>
      <sheetName val="Expected Severity"/>
      <sheetName val="95% Simulation Severity"/>
      <sheetName val="Severity Input"/>
      <sheetName val="Interest Rate Projection"/>
    </sheetNames>
    <sheetDataSet>
      <sheetData sheetId="0"/>
      <sheetData sheetId="1">
        <row r="2">
          <cell r="F2">
            <v>129693892200</v>
          </cell>
        </row>
      </sheetData>
      <sheetData sheetId="2"/>
      <sheetData sheetId="3">
        <row r="4">
          <cell r="B4">
            <v>675708.07497868256</v>
          </cell>
          <cell r="C4">
            <v>866896.7938679998</v>
          </cell>
          <cell r="D4">
            <v>914039.21770372172</v>
          </cell>
          <cell r="E4">
            <v>601065.90390545607</v>
          </cell>
          <cell r="F4">
            <v>500233.49736793939</v>
          </cell>
          <cell r="G4">
            <v>299878.19606612076</v>
          </cell>
          <cell r="H4">
            <v>2690083.479345676</v>
          </cell>
          <cell r="I4">
            <v>2860341.9274055292</v>
          </cell>
          <cell r="J4">
            <v>1804739.5494344409</v>
          </cell>
          <cell r="K4">
            <v>1328015.8948668526</v>
          </cell>
          <cell r="L4">
            <v>1191809.1364189705</v>
          </cell>
          <cell r="M4">
            <v>510775.34417955874</v>
          </cell>
          <cell r="N4">
            <v>53644142.771776401</v>
          </cell>
          <cell r="O4">
            <v>95626515.375775322</v>
          </cell>
          <cell r="P4">
            <v>69970621.006664872</v>
          </cell>
          <cell r="Q4">
            <v>23323540.335554954</v>
          </cell>
          <cell r="R4">
            <v>16326478.23488847</v>
          </cell>
          <cell r="S4">
            <v>9329416.1342219822</v>
          </cell>
        </row>
        <row r="5">
          <cell r="B5">
            <v>686486.21234677744</v>
          </cell>
          <cell r="C5">
            <v>880724.55925109831</v>
          </cell>
          <cell r="D5">
            <v>928618.94615901285</v>
          </cell>
          <cell r="E5">
            <v>610653.43307591253</v>
          </cell>
          <cell r="F5">
            <v>508212.66107842827</v>
          </cell>
          <cell r="G5">
            <v>304661.51671979076</v>
          </cell>
          <cell r="H5">
            <v>2712607.1661554892</v>
          </cell>
          <cell r="I5">
            <v>2884291.1640134319</v>
          </cell>
          <cell r="J5">
            <v>1819850.3772941891</v>
          </cell>
          <cell r="K5">
            <v>1339135.1832919503</v>
          </cell>
          <cell r="L5">
            <v>1201787.9850055967</v>
          </cell>
          <cell r="M5">
            <v>515051.99357382709</v>
          </cell>
          <cell r="N5">
            <v>54068162.268274531</v>
          </cell>
          <cell r="O5">
            <v>96382376.217358947</v>
          </cell>
          <cell r="P5">
            <v>70523689.915140688</v>
          </cell>
          <cell r="Q5">
            <v>23507896.638380229</v>
          </cell>
          <cell r="R5">
            <v>16455527.646866161</v>
          </cell>
          <cell r="S5">
            <v>9403158.6553520933</v>
          </cell>
        </row>
        <row r="6">
          <cell r="B6">
            <v>697436.27047389117</v>
          </cell>
          <cell r="C6">
            <v>894772.88963898446</v>
          </cell>
          <cell r="D6">
            <v>943431.23409065115</v>
          </cell>
          <cell r="E6">
            <v>620393.89175875206</v>
          </cell>
          <cell r="F6">
            <v>516319.09945935349</v>
          </cell>
          <cell r="G6">
            <v>309521.13553976954</v>
          </cell>
          <cell r="H6">
            <v>2735319.4405951668</v>
          </cell>
          <cell r="I6">
            <v>2908440.9241771391</v>
          </cell>
          <cell r="J6">
            <v>1835087.7259689092</v>
          </cell>
          <cell r="K6">
            <v>1350347.571939386</v>
          </cell>
          <cell r="L6">
            <v>1211850.385073808</v>
          </cell>
          <cell r="M6">
            <v>519364.45074591774</v>
          </cell>
          <cell r="N6">
            <v>54495533.342859678</v>
          </cell>
          <cell r="O6">
            <v>97144211.611184642</v>
          </cell>
          <cell r="P6">
            <v>71081130.44720827</v>
          </cell>
          <cell r="Q6">
            <v>23693710.149069421</v>
          </cell>
          <cell r="R6">
            <v>16585597.104348598</v>
          </cell>
          <cell r="S6">
            <v>9477484.0596277695</v>
          </cell>
        </row>
        <row r="7">
          <cell r="B7">
            <v>708560.99164715305</v>
          </cell>
          <cell r="C7">
            <v>909045.30323723902</v>
          </cell>
          <cell r="D7">
            <v>958479.79102657514</v>
          </cell>
          <cell r="E7">
            <v>630289.71931403724</v>
          </cell>
          <cell r="F7">
            <v>524554.84265351249</v>
          </cell>
          <cell r="G7">
            <v>314458.26954883343</v>
          </cell>
          <cell r="H7">
            <v>2758221.8816821412</v>
          </cell>
          <cell r="I7">
            <v>2932792.8868518975</v>
          </cell>
          <cell r="J7">
            <v>1850452.6547994113</v>
          </cell>
          <cell r="K7">
            <v>1361653.840324095</v>
          </cell>
          <cell r="L7">
            <v>1221997.0361882907</v>
          </cell>
          <cell r="M7">
            <v>523713.0155092674</v>
          </cell>
          <cell r="N7">
            <v>54926282.487416677</v>
          </cell>
          <cell r="O7">
            <v>97912068.781916678</v>
          </cell>
          <cell r="P7">
            <v>71642977.157500014</v>
          </cell>
          <cell r="Q7">
            <v>23880992.385833338</v>
          </cell>
          <cell r="R7">
            <v>16716694.670083337</v>
          </cell>
          <cell r="S7">
            <v>9552396.9543333352</v>
          </cell>
        </row>
        <row r="8">
          <cell r="B8">
            <v>719863.16189558082</v>
          </cell>
          <cell r="C8">
            <v>923545.37436991197</v>
          </cell>
          <cell r="D8">
            <v>973768.38566495234</v>
          </cell>
          <cell r="E8">
            <v>640343.39401176665</v>
          </cell>
          <cell r="F8">
            <v>532921.95318626333</v>
          </cell>
          <cell r="G8">
            <v>319474.15518234111</v>
          </cell>
          <cell r="H8">
            <v>2781316.0816547363</v>
          </cell>
          <cell r="I8">
            <v>2957348.7450506054</v>
          </cell>
          <cell r="J8">
            <v>1865946.2319962152</v>
          </cell>
          <cell r="K8">
            <v>1373054.7744877811</v>
          </cell>
          <cell r="L8">
            <v>1232228.6437710857</v>
          </cell>
          <cell r="M8">
            <v>528097.99018760817</v>
          </cell>
          <cell r="N8">
            <v>55360436.403230228</v>
          </cell>
          <cell r="O8">
            <v>98685995.327497363</v>
          </cell>
          <cell r="P8">
            <v>72209264.873778567</v>
          </cell>
          <cell r="Q8">
            <v>24069754.957926188</v>
          </cell>
          <cell r="R8">
            <v>16848828.470548332</v>
          </cell>
          <cell r="S8">
            <v>9627901.9831704739</v>
          </cell>
        </row>
        <row r="9">
          <cell r="B9">
            <v>731345.61168780271</v>
          </cell>
          <cell r="C9">
            <v>938276.7343746617</v>
          </cell>
          <cell r="D9">
            <v>989300.8468179967</v>
          </cell>
          <cell r="E9">
            <v>650557.43365252228</v>
          </cell>
          <cell r="F9">
            <v>541422.52648205555</v>
          </cell>
          <cell r="G9">
            <v>324570.04859788145</v>
          </cell>
          <cell r="H9">
            <v>2804603.6460828576</v>
          </cell>
          <cell r="I9">
            <v>2982110.2059615199</v>
          </cell>
          <cell r="J9">
            <v>1881569.5347138159</v>
          </cell>
          <cell r="K9">
            <v>1384551.1670535626</v>
          </cell>
          <cell r="L9">
            <v>1242545.9191506333</v>
          </cell>
          <cell r="M9">
            <v>532519.67963598564</v>
          </cell>
          <cell r="N9">
            <v>55798022.002640054</v>
          </cell>
          <cell r="O9">
            <v>99466039.222097486</v>
          </cell>
          <cell r="P9">
            <v>72780028.699095726</v>
          </cell>
          <cell r="Q9">
            <v>24260009.566365242</v>
          </cell>
          <cell r="R9">
            <v>16982006.696455669</v>
          </cell>
          <cell r="S9">
            <v>9704003.8265460972</v>
          </cell>
        </row>
        <row r="10">
          <cell r="B10">
            <v>743011.21664090792</v>
          </cell>
          <cell r="C10">
            <v>953243.07251217274</v>
          </cell>
          <cell r="D10">
            <v>1005081.0643708406</v>
          </cell>
          <cell r="E10">
            <v>660934.39619801694</v>
          </cell>
          <cell r="F10">
            <v>550058.69138919935</v>
          </cell>
          <cell r="G10">
            <v>329747.22598986031</v>
          </cell>
          <cell r="H10">
            <v>2828086.1939796223</v>
          </cell>
          <cell r="I10">
            <v>3007078.9910669401</v>
          </cell>
          <cell r="J10">
            <v>1897323.6491255693</v>
          </cell>
          <cell r="K10">
            <v>1396143.8172810792</v>
          </cell>
          <cell r="L10">
            <v>1252949.5796112253</v>
          </cell>
          <cell r="M10">
            <v>536978.39126195363</v>
          </cell>
          <cell r="N10">
            <v>56239066.410709128</v>
          </cell>
          <cell r="O10">
            <v>100252248.81909019</v>
          </cell>
          <cell r="P10">
            <v>73355304.013968423</v>
          </cell>
          <cell r="Q10">
            <v>24451768.004656143</v>
          </cell>
          <cell r="R10">
            <v>17116237.603259299</v>
          </cell>
          <cell r="S10">
            <v>9780707.2018624581</v>
          </cell>
        </row>
        <row r="11">
          <cell r="B11">
            <v>837071.06400933419</v>
          </cell>
          <cell r="C11">
            <v>1073916.7526631383</v>
          </cell>
          <cell r="D11">
            <v>1132317.0594544872</v>
          </cell>
          <cell r="E11">
            <v>744603.91158969852</v>
          </cell>
          <cell r="F11">
            <v>619692.14428598003</v>
          </cell>
          <cell r="G11">
            <v>371490.84042274719</v>
          </cell>
          <cell r="H11">
            <v>3162336.1911384971</v>
          </cell>
          <cell r="I11">
            <v>3362484.0513371364</v>
          </cell>
          <cell r="J11">
            <v>2121567.3181055738</v>
          </cell>
          <cell r="K11">
            <v>1561153.3095493845</v>
          </cell>
          <cell r="L11">
            <v>1401035.0213904737</v>
          </cell>
          <cell r="M11">
            <v>600443.58059591718</v>
          </cell>
          <cell r="N11">
            <v>62856710.716016583</v>
          </cell>
          <cell r="O11">
            <v>112048919.10246435</v>
          </cell>
          <cell r="P11">
            <v>81987013.977412939</v>
          </cell>
          <cell r="Q11">
            <v>27329004.659137648</v>
          </cell>
          <cell r="R11">
            <v>19130303.261396352</v>
          </cell>
          <cell r="S11">
            <v>10931601.863655059</v>
          </cell>
        </row>
        <row r="12">
          <cell r="B12">
            <v>850423.08280093223</v>
          </cell>
          <cell r="C12">
            <v>1091046.668244607</v>
          </cell>
          <cell r="D12">
            <v>1150378.5112307186</v>
          </cell>
          <cell r="E12">
            <v>756480.99807292235</v>
          </cell>
          <cell r="F12">
            <v>629576.77835262823</v>
          </cell>
          <cell r="G12">
            <v>377416.44566165411</v>
          </cell>
          <cell r="H12">
            <v>3188813.9828142654</v>
          </cell>
          <cell r="I12">
            <v>3390637.6526126368</v>
          </cell>
          <cell r="J12">
            <v>2139330.8998627351</v>
          </cell>
          <cell r="K12">
            <v>1574224.6244272955</v>
          </cell>
          <cell r="L12">
            <v>1412765.6885885987</v>
          </cell>
          <cell r="M12">
            <v>605471.00939511368</v>
          </cell>
          <cell r="N12">
            <v>63353549.130281568</v>
          </cell>
          <cell r="O12">
            <v>112934587.58006714</v>
          </cell>
          <cell r="P12">
            <v>82635064.082975954</v>
          </cell>
          <cell r="Q12">
            <v>27545021.360991988</v>
          </cell>
          <cell r="R12">
            <v>19281514.952694394</v>
          </cell>
          <cell r="S12">
            <v>11018008.544396795</v>
          </cell>
        </row>
        <row r="13">
          <cell r="B13">
            <v>863988.07802126661</v>
          </cell>
          <cell r="C13">
            <v>1108449.821027284</v>
          </cell>
          <cell r="D13">
            <v>1168728.0590287677</v>
          </cell>
          <cell r="E13">
            <v>768547.53451891744</v>
          </cell>
          <cell r="F13">
            <v>639619.0810157439</v>
          </cell>
          <cell r="G13">
            <v>383436.56950943812</v>
          </cell>
          <cell r="H13">
            <v>3215513.4692782066</v>
          </cell>
          <cell r="I13">
            <v>3419026.9799920171</v>
          </cell>
          <cell r="J13">
            <v>2157243.2135663917</v>
          </cell>
          <cell r="K13">
            <v>1587405.383567722</v>
          </cell>
          <cell r="L13">
            <v>1424594.574996674</v>
          </cell>
          <cell r="M13">
            <v>610540.5321414317</v>
          </cell>
          <cell r="N13">
            <v>63854314.705339372</v>
          </cell>
          <cell r="O13">
            <v>113827256.64864846</v>
          </cell>
          <cell r="P13">
            <v>83288236.572181791</v>
          </cell>
          <cell r="Q13">
            <v>27762745.5240606</v>
          </cell>
          <cell r="R13">
            <v>19433921.866842419</v>
          </cell>
          <cell r="S13">
            <v>11105098.209624238</v>
          </cell>
        </row>
        <row r="14">
          <cell r="B14">
            <v>877769.4468314636</v>
          </cell>
          <cell r="C14">
            <v>1126130.5693845523</v>
          </cell>
          <cell r="D14">
            <v>1187370.298233259</v>
          </cell>
          <cell r="E14">
            <v>780806.54282101127</v>
          </cell>
          <cell r="F14">
            <v>649821.56722794403</v>
          </cell>
          <cell r="G14">
            <v>389552.71962094028</v>
          </cell>
          <cell r="H14">
            <v>3242436.5067492872</v>
          </cell>
          <cell r="I14">
            <v>3447654.0071764574</v>
          </cell>
          <cell r="J14">
            <v>2175305.5045280028</v>
          </cell>
          <cell r="K14">
            <v>1600696.5033319264</v>
          </cell>
          <cell r="L14">
            <v>1436522.5029901906</v>
          </cell>
          <cell r="M14">
            <v>615652.50128151022</v>
          </cell>
          <cell r="N14">
            <v>64359038.482654274</v>
          </cell>
          <cell r="O14">
            <v>114726981.64299241</v>
          </cell>
          <cell r="P14">
            <v>83946571.933896884</v>
          </cell>
          <cell r="Q14">
            <v>27982190.644632295</v>
          </cell>
          <cell r="R14">
            <v>19587533.451242607</v>
          </cell>
          <cell r="S14">
            <v>11192876.257852918</v>
          </cell>
        </row>
        <row r="15">
          <cell r="B15">
            <v>891770.64058035368</v>
          </cell>
          <cell r="C15">
            <v>1144093.3412096787</v>
          </cell>
          <cell r="D15">
            <v>1206309.8975292381</v>
          </cell>
          <cell r="E15">
            <v>793261.09307438449</v>
          </cell>
          <cell r="F15">
            <v>660186.79205754877</v>
          </cell>
          <cell r="G15">
            <v>395766.4276994206</v>
          </cell>
          <cell r="H15">
            <v>3269584.9669883316</v>
          </cell>
          <cell r="I15">
            <v>3476520.7243926562</v>
          </cell>
          <cell r="J15">
            <v>2193519.0284858425</v>
          </cell>
          <cell r="K15">
            <v>1614098.9077537332</v>
          </cell>
          <cell r="L15">
            <v>1448550.3018302736</v>
          </cell>
          <cell r="M15">
            <v>620807.27221297438</v>
          </cell>
          <cell r="N15">
            <v>64867751.749051668</v>
          </cell>
          <cell r="O15">
            <v>115633818.33526601</v>
          </cell>
          <cell r="P15">
            <v>84610110.977023914</v>
          </cell>
          <cell r="Q15">
            <v>28203370.325674638</v>
          </cell>
          <cell r="R15">
            <v>19742359.227972247</v>
          </cell>
          <cell r="S15">
            <v>11281348.130269855</v>
          </cell>
        </row>
        <row r="16">
          <cell r="B16">
            <v>905995.16566881328</v>
          </cell>
          <cell r="C16">
            <v>1162342.6350247178</v>
          </cell>
          <cell r="D16">
            <v>1225551.6000713792</v>
          </cell>
          <cell r="E16">
            <v>805914.30434493278</v>
          </cell>
          <cell r="F16">
            <v>670717.3513284626</v>
          </cell>
          <cell r="G16">
            <v>402079.24988015165</v>
          </cell>
          <cell r="H16">
            <v>3296960.7374281511</v>
          </cell>
          <cell r="I16">
            <v>3505629.1385311987</v>
          </cell>
          <cell r="J16">
            <v>2211885.0516923037</v>
          </cell>
          <cell r="K16">
            <v>1627613.5286037708</v>
          </cell>
          <cell r="L16">
            <v>1460678.8077213329</v>
          </cell>
          <cell r="M16">
            <v>626005.20330914261</v>
          </cell>
          <cell r="N16">
            <v>65380486.038657457</v>
          </cell>
          <cell r="O16">
            <v>116547822.93847634</v>
          </cell>
          <cell r="P16">
            <v>85278894.833031461</v>
          </cell>
          <cell r="Q16">
            <v>28426298.277677156</v>
          </cell>
          <cell r="R16">
            <v>19898408.794374011</v>
          </cell>
          <cell r="S16">
            <v>11370519.311070861</v>
          </cell>
        </row>
        <row r="17">
          <cell r="B17">
            <v>920446.58442789258</v>
          </cell>
          <cell r="C17">
            <v>1180883.0211071027</v>
          </cell>
          <cell r="D17">
            <v>1245100.2246718393</v>
          </cell>
          <cell r="E17">
            <v>818769.34545039292</v>
          </cell>
          <cell r="F17">
            <v>681415.88227026165</v>
          </cell>
          <cell r="G17">
            <v>408492.76712013071</v>
          </cell>
          <cell r="H17">
            <v>3324565.721304765</v>
          </cell>
          <cell r="I17">
            <v>3534981.2732860791</v>
          </cell>
          <cell r="J17">
            <v>2230404.8510019304</v>
          </cell>
          <cell r="K17">
            <v>1641241.3054542509</v>
          </cell>
          <cell r="L17">
            <v>1472908.8638691998</v>
          </cell>
          <cell r="M17">
            <v>631246.65594394272</v>
          </cell>
          <cell r="N17">
            <v>65897273.134852789</v>
          </cell>
          <cell r="O17">
            <v>117469052.10995497</v>
          </cell>
          <cell r="P17">
            <v>85952964.958503634</v>
          </cell>
          <cell r="Q17">
            <v>28650988.319501214</v>
          </cell>
          <cell r="R17">
            <v>20055691.823650852</v>
          </cell>
          <cell r="S17">
            <v>11460395.327800484</v>
          </cell>
        </row>
        <row r="18">
          <cell r="B18">
            <v>935128.51601095172</v>
          </cell>
          <cell r="C18">
            <v>1199719.1426342058</v>
          </cell>
          <cell r="D18">
            <v>1264960.6670070626</v>
          </cell>
          <cell r="E18">
            <v>831829.43575392803</v>
          </cell>
          <cell r="F18">
            <v>692285.06417865038</v>
          </cell>
          <cell r="G18">
            <v>415008.58559400769</v>
          </cell>
          <cell r="H18">
            <v>3352401.8377897157</v>
          </cell>
          <cell r="I18">
            <v>3564579.1692953943</v>
          </cell>
          <cell r="J18">
            <v>2249079.7139601889</v>
          </cell>
          <cell r="K18">
            <v>1654983.18574429</v>
          </cell>
          <cell r="L18">
            <v>1485241.3205397478</v>
          </cell>
          <cell r="M18">
            <v>636531.99451703473</v>
          </cell>
          <cell r="N18">
            <v>66418145.072244249</v>
          </cell>
          <cell r="O18">
            <v>118397562.95487019</v>
          </cell>
          <cell r="P18">
            <v>86632363.137709886</v>
          </cell>
          <cell r="Q18">
            <v>28877454.379236631</v>
          </cell>
          <cell r="R18">
            <v>20214218.065465644</v>
          </cell>
          <cell r="S18">
            <v>11550981.751694653</v>
          </cell>
        </row>
        <row r="19">
          <cell r="B19">
            <v>950044.63730002567</v>
          </cell>
          <cell r="C19">
            <v>1218855.7168461571</v>
          </cell>
          <cell r="D19">
            <v>1285137.9008438333</v>
          </cell>
          <cell r="E19">
            <v>845097.84597037185</v>
          </cell>
          <cell r="F19">
            <v>703327.61908645323</v>
          </cell>
          <cell r="G19">
            <v>421628.33709632931</v>
          </cell>
          <cell r="H19">
            <v>3380471.0221234988</v>
          </cell>
          <cell r="I19">
            <v>3594424.8842832139</v>
          </cell>
          <cell r="J19">
            <v>2267910.9388929801</v>
          </cell>
          <cell r="K19">
            <v>1668840.1248457779</v>
          </cell>
          <cell r="L19">
            <v>1497677.0351180062</v>
          </cell>
          <cell r="M19">
            <v>641861.58647914534</v>
          </cell>
          <cell r="N19">
            <v>66943134.13864965</v>
          </cell>
          <cell r="O19">
            <v>119333413.02976677</v>
          </cell>
          <cell r="P19">
            <v>87317131.48519519</v>
          </cell>
          <cell r="Q19">
            <v>29105710.495065067</v>
          </cell>
          <cell r="R19">
            <v>20373997.346545547</v>
          </cell>
          <cell r="S19">
            <v>11642284.198026026</v>
          </cell>
        </row>
        <row r="20">
          <cell r="B20">
            <v>965198.68382664828</v>
          </cell>
          <cell r="C20">
            <v>1238297.5362272118</v>
          </cell>
          <cell r="D20">
            <v>1305636.9792848846</v>
          </cell>
          <cell r="E20">
            <v>858577.89898533258</v>
          </cell>
          <cell r="F20">
            <v>714546.31244530948</v>
          </cell>
          <cell r="G20">
            <v>428353.6794501986</v>
          </cell>
          <cell r="H20">
            <v>3408775.2257501013</v>
          </cell>
          <cell r="I20">
            <v>3624520.4932026393</v>
          </cell>
          <cell r="J20">
            <v>2286899.8349969033</v>
          </cell>
          <cell r="K20">
            <v>1682813.0861297967</v>
          </cell>
          <cell r="L20">
            <v>1510216.8721677666</v>
          </cell>
          <cell r="M20">
            <v>647235.80235761416</v>
          </cell>
          <cell r="N20">
            <v>67472272.87709941</v>
          </cell>
          <cell r="O20">
            <v>120276660.34613374</v>
          </cell>
          <cell r="P20">
            <v>88007312.448390543</v>
          </cell>
          <cell r="Q20">
            <v>29335770.816130184</v>
          </cell>
          <cell r="R20">
            <v>20535039.57129113</v>
          </cell>
          <cell r="S20">
            <v>11734308.326452073</v>
          </cell>
        </row>
        <row r="21">
          <cell r="B21">
            <v>1052628.9606037671</v>
          </cell>
          <cell r="C21">
            <v>1350465.8370536705</v>
          </cell>
          <cell r="D21">
            <v>1423905.0668632353</v>
          </cell>
          <cell r="E21">
            <v>936350.1800719559</v>
          </cell>
          <cell r="F21">
            <v>779271.82742371911</v>
          </cell>
          <cell r="G21">
            <v>467155.10073306726</v>
          </cell>
          <cell r="H21">
            <v>3689821.8260431741</v>
          </cell>
          <cell r="I21">
            <v>3923354.8530079327</v>
          </cell>
          <cell r="J21">
            <v>2475450.0858264337</v>
          </cell>
          <cell r="K21">
            <v>1821557.6103251115</v>
          </cell>
          <cell r="L21">
            <v>1634731.1887533055</v>
          </cell>
          <cell r="M21">
            <v>700599.08089427371</v>
          </cell>
          <cell r="N21">
            <v>73001287.910920784</v>
          </cell>
          <cell r="O21">
            <v>130132730.62381531</v>
          </cell>
          <cell r="P21">
            <v>95219071.188157529</v>
          </cell>
          <cell r="Q21">
            <v>31739690.39605251</v>
          </cell>
          <cell r="R21">
            <v>22217783.27723676</v>
          </cell>
          <cell r="S21">
            <v>12695876.158421004</v>
          </cell>
        </row>
        <row r="22">
          <cell r="B22">
            <v>1069419.3172017408</v>
          </cell>
          <cell r="C22">
            <v>1372006.9534642489</v>
          </cell>
          <cell r="D22">
            <v>1446617.6035015795</v>
          </cell>
          <cell r="E22">
            <v>951285.78797596728</v>
          </cell>
          <cell r="F22">
            <v>791701.89761834301</v>
          </cell>
          <cell r="G22">
            <v>474606.6349596873</v>
          </cell>
          <cell r="H22">
            <v>3720716.1800035294</v>
          </cell>
          <cell r="I22">
            <v>3956204.545826538</v>
          </cell>
          <cell r="J22">
            <v>2496176.6777238869</v>
          </cell>
          <cell r="K22">
            <v>1836809.253419464</v>
          </cell>
          <cell r="L22">
            <v>1648418.5607610578</v>
          </cell>
          <cell r="M22">
            <v>706465.09746902471</v>
          </cell>
          <cell r="N22">
            <v>73578312.125388965</v>
          </cell>
          <cell r="O22">
            <v>131161339.00612816</v>
          </cell>
          <cell r="P22">
            <v>95971711.467898652</v>
          </cell>
          <cell r="Q22">
            <v>31990570.489299547</v>
          </cell>
          <cell r="R22">
            <v>22393399.342509687</v>
          </cell>
          <cell r="S22">
            <v>12796228.19571982</v>
          </cell>
        </row>
        <row r="23">
          <cell r="B23">
            <v>1086477.4947368519</v>
          </cell>
          <cell r="C23">
            <v>1393891.6696042558</v>
          </cell>
          <cell r="D23">
            <v>1469692.4250510128</v>
          </cell>
          <cell r="E23">
            <v>966459.63194615336</v>
          </cell>
          <cell r="F23">
            <v>804330.23835170048</v>
          </cell>
          <cell r="G23">
            <v>482177.02770298277</v>
          </cell>
          <cell r="H23">
            <v>3751869.2080006339</v>
          </cell>
          <cell r="I23">
            <v>3989329.2844563709</v>
          </cell>
          <cell r="J23">
            <v>2517076.8104308052</v>
          </cell>
          <cell r="K23">
            <v>1852188.5963547435</v>
          </cell>
          <cell r="L23">
            <v>1662220.5351901546</v>
          </cell>
          <cell r="M23">
            <v>712380.22936720913</v>
          </cell>
          <cell r="N23">
            <v>74159897.31341818</v>
          </cell>
          <cell r="O23">
            <v>132198077.81957154</v>
          </cell>
          <cell r="P23">
            <v>96730300.843588933</v>
          </cell>
          <cell r="Q23">
            <v>32243433.614529639</v>
          </cell>
          <cell r="R23">
            <v>22570403.53017075</v>
          </cell>
          <cell r="S23">
            <v>12897373.445811857</v>
          </cell>
        </row>
        <row r="24">
          <cell r="B24">
            <v>1103807.765188314</v>
          </cell>
          <cell r="C24">
            <v>1416125.4661912092</v>
          </cell>
          <cell r="D24">
            <v>1493135.3102741146</v>
          </cell>
          <cell r="E24">
            <v>981875.51205704687</v>
          </cell>
          <cell r="F24">
            <v>817160.01221305411</v>
          </cell>
          <cell r="G24">
            <v>489868.17486070527</v>
          </cell>
          <cell r="H24">
            <v>3783283.075875449</v>
          </cell>
          <cell r="I24">
            <v>4022731.3718169341</v>
          </cell>
          <cell r="J24">
            <v>2538151.936979732</v>
          </cell>
          <cell r="K24">
            <v>1867696.7083435764</v>
          </cell>
          <cell r="L24">
            <v>1676138.0715903891</v>
          </cell>
          <cell r="M24">
            <v>718344.88782445248</v>
          </cell>
          <cell r="N24">
            <v>74746079.526320145</v>
          </cell>
          <cell r="O24">
            <v>133243011.3295272</v>
          </cell>
          <cell r="P24">
            <v>97494886.338678434</v>
          </cell>
          <cell r="Q24">
            <v>32498295.446226142</v>
          </cell>
          <cell r="R24">
            <v>22748806.812358305</v>
          </cell>
          <cell r="S24">
            <v>12999318.178490458</v>
          </cell>
        </row>
        <row r="25">
          <cell r="B25">
            <v>1121414.4686771613</v>
          </cell>
          <cell r="C25">
            <v>1438713.9113648853</v>
          </cell>
          <cell r="D25">
            <v>1516952.1301098033</v>
          </cell>
          <cell r="E25">
            <v>997537.28899770754</v>
          </cell>
          <cell r="F25">
            <v>830194.4322377434</v>
          </cell>
          <cell r="G25">
            <v>497682.002571841</v>
          </cell>
          <cell r="H25">
            <v>3814959.967603215</v>
          </cell>
          <cell r="I25">
            <v>4056413.1301097483</v>
          </cell>
          <cell r="J25">
            <v>2559403.5225692457</v>
          </cell>
          <cell r="K25">
            <v>1883334.6675509545</v>
          </cell>
          <cell r="L25">
            <v>1690172.1375457286</v>
          </cell>
          <cell r="M25">
            <v>724359.48751959798</v>
          </cell>
          <cell r="N25">
            <v>75336895.10036701</v>
          </cell>
          <cell r="O25">
            <v>134296204.30934989</v>
          </cell>
          <cell r="P25">
            <v>98265515.348304793</v>
          </cell>
          <cell r="Q25">
            <v>32755171.782768261</v>
          </cell>
          <cell r="R25">
            <v>22928620.247937787</v>
          </cell>
          <cell r="S25">
            <v>13102068.713107305</v>
          </cell>
        </row>
        <row r="26">
          <cell r="B26">
            <v>1139302.0145531711</v>
          </cell>
          <cell r="C26">
            <v>1461662.6620817818</v>
          </cell>
          <cell r="D26">
            <v>1541148.8491436306</v>
          </cell>
          <cell r="E26">
            <v>1013448.8850385769</v>
          </cell>
          <cell r="F26">
            <v>843436.76271184382</v>
          </cell>
          <cell r="G26">
            <v>505620.46769898495</v>
          </cell>
          <cell r="H26">
            <v>3846902.0854452872</v>
          </cell>
          <cell r="I26">
            <v>4090376.9009797997</v>
          </cell>
          <cell r="J26">
            <v>2580833.0446658256</v>
          </cell>
          <cell r="K26">
            <v>1899103.5611691924</v>
          </cell>
          <cell r="L26">
            <v>1704323.7087415832</v>
          </cell>
          <cell r="M26">
            <v>730424.44660353567</v>
          </cell>
          <cell r="N26">
            <v>75932380.659043819</v>
          </cell>
          <cell r="O26">
            <v>135357722.04438245</v>
          </cell>
          <cell r="P26">
            <v>99042235.642231062</v>
          </cell>
          <cell r="Q26">
            <v>33014078.54741035</v>
          </cell>
          <cell r="R26">
            <v>23109854.983187251</v>
          </cell>
          <cell r="S26">
            <v>13205631.418964142</v>
          </cell>
        </row>
        <row r="27">
          <cell r="B27">
            <v>1157474.8824991235</v>
          </cell>
          <cell r="C27">
            <v>1484977.4655318216</v>
          </cell>
          <cell r="D27">
            <v>1565731.5271015274</v>
          </cell>
          <cell r="E27">
            <v>1029614.2850137554</v>
          </cell>
          <cell r="F27">
            <v>856890.31998966122</v>
          </cell>
          <cell r="G27">
            <v>513685.55831840954</v>
          </cell>
          <cell r="H27">
            <v>3879111.6501022405</v>
          </cell>
          <cell r="I27">
            <v>4124625.0456783324</v>
          </cell>
          <cell r="J27">
            <v>2602441.9931065664</v>
          </cell>
          <cell r="K27">
            <v>1915004.4854935114</v>
          </cell>
          <cell r="L27">
            <v>1718593.7690326385</v>
          </cell>
          <cell r="M27">
            <v>736540.18672827363</v>
          </cell>
          <cell r="N27">
            <v>76532573.115318686</v>
          </cell>
          <cell r="O27">
            <v>136427630.33600286</v>
          </cell>
          <cell r="P27">
            <v>99825095.367806971</v>
          </cell>
          <cell r="Q27">
            <v>33275031.789268989</v>
          </cell>
          <cell r="R27">
            <v>23292522.252488296</v>
          </cell>
          <cell r="S27">
            <v>13310012.715707596</v>
          </cell>
        </row>
        <row r="28">
          <cell r="B28">
            <v>1175937.6236526736</v>
          </cell>
          <cell r="C28">
            <v>1508664.1605776551</v>
          </cell>
          <cell r="D28">
            <v>1590706.3203673763</v>
          </cell>
          <cell r="E28">
            <v>1046037.5373189482</v>
          </cell>
          <cell r="F28">
            <v>870558.47332426615</v>
          </cell>
          <cell r="G28">
            <v>521879.29421795014</v>
          </cell>
          <cell r="H28">
            <v>3911590.9008682626</v>
          </cell>
          <cell r="I28">
            <v>4159159.9452270139</v>
          </cell>
          <cell r="J28">
            <v>2624231.8702027583</v>
          </cell>
          <cell r="K28">
            <v>1931038.5459982564</v>
          </cell>
          <cell r="L28">
            <v>1732983.3105112559</v>
          </cell>
          <cell r="M28">
            <v>742707.13307625253</v>
          </cell>
          <cell r="N28">
            <v>77137509.673930943</v>
          </cell>
          <cell r="O28">
            <v>137505995.505703</v>
          </cell>
          <cell r="P28">
            <v>100614143.05295341</v>
          </cell>
          <cell r="Q28">
            <v>33538047.684317797</v>
          </cell>
          <cell r="R28">
            <v>23476633.379022464</v>
          </cell>
          <cell r="S28">
            <v>13415219.07372712</v>
          </cell>
        </row>
        <row r="29">
          <cell r="B29">
            <v>1194694.86174612</v>
          </cell>
          <cell r="C29">
            <v>1532728.6792169218</v>
          </cell>
          <cell r="D29">
            <v>1616079.4835247903</v>
          </cell>
          <cell r="E29">
            <v>1062722.7549253281</v>
          </cell>
          <cell r="F29">
            <v>884444.64571127493</v>
          </cell>
          <cell r="G29">
            <v>530203.72740283248</v>
          </cell>
          <cell r="H29">
            <v>3944342.0957868313</v>
          </cell>
          <cell r="I29">
            <v>4193984.0005834666</v>
          </cell>
          <cell r="J29">
            <v>2646204.19084433</v>
          </cell>
          <cell r="K29">
            <v>1947206.8574137522</v>
          </cell>
          <cell r="L29">
            <v>1747493.3335764445</v>
          </cell>
          <cell r="M29">
            <v>748925.71438990475</v>
          </cell>
          <cell r="N29">
            <v>77747227.833697468</v>
          </cell>
          <cell r="O29">
            <v>138592884.39919981</v>
          </cell>
          <cell r="P29">
            <v>101409427.60917059</v>
          </cell>
          <cell r="Q29">
            <v>33803142.536390193</v>
          </cell>
          <cell r="R29">
            <v>23662199.77547314</v>
          </cell>
          <cell r="S29">
            <v>13521257.01455608</v>
          </cell>
        </row>
        <row r="30">
          <cell r="B30">
            <v>1213751.2942643536</v>
          </cell>
          <cell r="C30">
            <v>1557177.0480678338</v>
          </cell>
          <cell r="D30">
            <v>1641857.3709234861</v>
          </cell>
          <cell r="E30">
            <v>1079674.1164095707</v>
          </cell>
          <cell r="F30">
            <v>898552.31474609126</v>
          </cell>
          <cell r="G30">
            <v>538660.94260956789</v>
          </cell>
          <cell r="H30">
            <v>3977367.5118077025</v>
          </cell>
          <cell r="I30">
            <v>4229099.6328081908</v>
          </cell>
          <cell r="J30">
            <v>2668360.4826051677</v>
          </cell>
          <cell r="K30">
            <v>1963510.5438038027</v>
          </cell>
          <cell r="L30">
            <v>1762124.8470034129</v>
          </cell>
          <cell r="M30">
            <v>755196.36300146265</v>
          </cell>
          <cell r="N30">
            <v>78361765.389837027</v>
          </cell>
          <cell r="O30">
            <v>139688364.39057904</v>
          </cell>
          <cell r="P30">
            <v>102210998.33457002</v>
          </cell>
          <cell r="Q30">
            <v>34070332.778190009</v>
          </cell>
          <cell r="R30">
            <v>23849232.944733009</v>
          </cell>
          <cell r="S30">
            <v>13628133.111276004</v>
          </cell>
        </row>
        <row r="31">
          <cell r="B31">
            <v>1279340.10769595</v>
          </cell>
          <cell r="C31">
            <v>1641323.9366176722</v>
          </cell>
          <cell r="D31">
            <v>1730580.2232011105</v>
          </cell>
          <cell r="E31">
            <v>1138017.6539388392</v>
          </cell>
          <cell r="F31">
            <v>947108.37430204044</v>
          </cell>
          <cell r="G31">
            <v>567769.15632242733</v>
          </cell>
          <cell r="H31">
            <v>4161026.3743106988</v>
          </cell>
          <cell r="I31">
            <v>4424382.4739506161</v>
          </cell>
          <cell r="J31">
            <v>2791574.6561831268</v>
          </cell>
          <cell r="K31">
            <v>2054177.5771913573</v>
          </cell>
          <cell r="L31">
            <v>1843492.6974794236</v>
          </cell>
          <cell r="M31">
            <v>790068.29891975294</v>
          </cell>
          <cell r="N31">
            <v>81942103.721204028</v>
          </cell>
          <cell r="O31">
            <v>146070706.63345066</v>
          </cell>
          <cell r="P31">
            <v>106881004.85374439</v>
          </cell>
          <cell r="Q31">
            <v>35627001.617914796</v>
          </cell>
          <cell r="R31">
            <v>24938901.132540356</v>
          </cell>
          <cell r="S31">
            <v>14250800.647165919</v>
          </cell>
        </row>
        <row r="32">
          <cell r="B32">
            <v>1299746.7062432521</v>
          </cell>
          <cell r="C32">
            <v>1667504.4952190558</v>
          </cell>
          <cell r="D32">
            <v>1758184.4979802128</v>
          </cell>
          <cell r="E32">
            <v>1156170.035204753</v>
          </cell>
          <cell r="F32">
            <v>962215.58485450048</v>
          </cell>
          <cell r="G32">
            <v>576825.57311958272</v>
          </cell>
          <cell r="H32">
            <v>4195866.0570127182</v>
          </cell>
          <cell r="I32">
            <v>4461427.1998616233</v>
          </cell>
          <cell r="J32">
            <v>2814948.1141984053</v>
          </cell>
          <cell r="K32">
            <v>2071376.9142214679</v>
          </cell>
          <cell r="L32">
            <v>1858927.9999423434</v>
          </cell>
          <cell r="M32">
            <v>796683.42854671855</v>
          </cell>
          <cell r="N32">
            <v>82589798.842546195</v>
          </cell>
          <cell r="O32">
            <v>147225293.58888668</v>
          </cell>
          <cell r="P32">
            <v>107725824.57723418</v>
          </cell>
          <cell r="Q32">
            <v>35908608.192411385</v>
          </cell>
          <cell r="R32">
            <v>25136025.734687973</v>
          </cell>
          <cell r="S32">
            <v>14363443.276964556</v>
          </cell>
        </row>
        <row r="33">
          <cell r="B33">
            <v>1320478.8079634523</v>
          </cell>
          <cell r="C33">
            <v>1694102.6567283049</v>
          </cell>
          <cell r="D33">
            <v>1786229.0851908713</v>
          </cell>
          <cell r="E33">
            <v>1174611.9628977219</v>
          </cell>
          <cell r="F33">
            <v>977563.76868612156</v>
          </cell>
          <cell r="G33">
            <v>586026.44772021414</v>
          </cell>
          <cell r="H33">
            <v>4230997.4474285524</v>
          </cell>
          <cell r="I33">
            <v>4498782.0959999794</v>
          </cell>
          <cell r="J33">
            <v>2838517.2748571299</v>
          </cell>
          <cell r="K33">
            <v>2088720.2588571331</v>
          </cell>
          <cell r="L33">
            <v>1874492.5399999919</v>
          </cell>
          <cell r="M33">
            <v>803353.9457142821</v>
          </cell>
          <cell r="N33">
            <v>83242613.541628733</v>
          </cell>
          <cell r="O33">
            <v>148389006.74812075</v>
          </cell>
          <cell r="P33">
            <v>108577322.01082009</v>
          </cell>
          <cell r="Q33">
            <v>36192440.670273356</v>
          </cell>
          <cell r="R33">
            <v>25334708.469191354</v>
          </cell>
          <cell r="S33">
            <v>14476976.268109346</v>
          </cell>
        </row>
        <row r="34">
          <cell r="B34">
            <v>1341541.6049180946</v>
          </cell>
          <cell r="C34">
            <v>1721125.0822786405</v>
          </cell>
          <cell r="D34">
            <v>1814721.0082031586</v>
          </cell>
          <cell r="E34">
            <v>1193348.0555376071</v>
          </cell>
          <cell r="F34">
            <v>993156.76953238773</v>
          </cell>
          <cell r="G34">
            <v>595374.08435318526</v>
          </cell>
          <cell r="H34">
            <v>4266422.9879854498</v>
          </cell>
          <cell r="I34">
            <v>4536449.7593769338</v>
          </cell>
          <cell r="J34">
            <v>2862283.776749732</v>
          </cell>
          <cell r="K34">
            <v>2106208.8168535763</v>
          </cell>
          <cell r="L34">
            <v>1890187.3997403895</v>
          </cell>
          <cell r="M34">
            <v>810080.31417445256</v>
          </cell>
          <cell r="N34">
            <v>83900588.285139412</v>
          </cell>
          <cell r="O34">
            <v>149561918.2474224</v>
          </cell>
          <cell r="P34">
            <v>109435549.93713836</v>
          </cell>
          <cell r="Q34">
            <v>36478516.645712785</v>
          </cell>
          <cell r="R34">
            <v>25534961.651998948</v>
          </cell>
          <cell r="S34">
            <v>14591406.658285115</v>
          </cell>
        </row>
        <row r="35">
          <cell r="B35">
            <v>1362940.371986666</v>
          </cell>
          <cell r="C35">
            <v>1748578.5392542109</v>
          </cell>
          <cell r="D35">
            <v>1843667.4024160712</v>
          </cell>
          <cell r="E35">
            <v>1212383.0053137201</v>
          </cell>
          <cell r="F35">
            <v>1008998.492439741</v>
          </cell>
          <cell r="G35">
            <v>604870.82400183426</v>
          </cell>
          <cell r="H35">
            <v>4302145.1415607538</v>
          </cell>
          <cell r="I35">
            <v>4574432.8087481428</v>
          </cell>
          <cell r="J35">
            <v>2886249.2721863277</v>
          </cell>
          <cell r="K35">
            <v>2123843.8040616373</v>
          </cell>
          <cell r="L35">
            <v>1906013.6703117264</v>
          </cell>
          <cell r="M35">
            <v>816863.00156216836</v>
          </cell>
          <cell r="N35">
            <v>84563763.859626889</v>
          </cell>
          <cell r="O35">
            <v>150744100.79324794</v>
          </cell>
          <cell r="P35">
            <v>110300561.55603509</v>
          </cell>
          <cell r="Q35">
            <v>36766853.852011688</v>
          </cell>
          <cell r="R35">
            <v>25736797.696408186</v>
          </cell>
          <cell r="S35">
            <v>14706741.540804679</v>
          </cell>
        </row>
        <row r="36">
          <cell r="B36">
            <v>1384680.468187615</v>
          </cell>
          <cell r="C36">
            <v>1776469.902984886</v>
          </cell>
          <cell r="D36">
            <v>1873075.5170444867</v>
          </cell>
          <cell r="E36">
            <v>1231721.5792599132</v>
          </cell>
          <cell r="F36">
            <v>1025092.9047435444</v>
          </cell>
          <cell r="G36">
            <v>614519.0449902399</v>
          </cell>
          <cell r="H36">
            <v>4338166.391653127</v>
          </cell>
          <cell r="I36">
            <v>4612733.88479573</v>
          </cell>
          <cell r="J36">
            <v>2910415.4273115913</v>
          </cell>
          <cell r="K36">
            <v>2141626.4465123028</v>
          </cell>
          <cell r="L36">
            <v>1921972.451998221</v>
          </cell>
          <cell r="M36">
            <v>823702.4794278089</v>
          </cell>
          <cell r="N36">
            <v>85232181.374029055</v>
          </cell>
          <cell r="O36">
            <v>151935627.66674742</v>
          </cell>
          <cell r="P36">
            <v>111172410.48786399</v>
          </cell>
          <cell r="Q36">
            <v>37057470.162621327</v>
          </cell>
          <cell r="R36">
            <v>25940229.113834929</v>
          </cell>
          <cell r="S36">
            <v>14822988.065048531</v>
          </cell>
        </row>
        <row r="37">
          <cell r="B37">
            <v>1406767.3380204416</v>
          </cell>
          <cell r="C37">
            <v>1804806.1584680858</v>
          </cell>
          <cell r="D37">
            <v>1902952.7169346281</v>
          </cell>
          <cell r="E37">
            <v>1251368.6204484159</v>
          </cell>
          <cell r="F37">
            <v>1041444.0370616446</v>
          </cell>
          <cell r="G37">
            <v>624321.16357883927</v>
          </cell>
          <cell r="H37">
            <v>4374489.2425552187</v>
          </cell>
          <cell r="I37">
            <v>4651355.650311878</v>
          </cell>
          <cell r="J37">
            <v>2934783.9222205896</v>
          </cell>
          <cell r="K37">
            <v>2159557.9805019428</v>
          </cell>
          <cell r="L37">
            <v>1938064.854296616</v>
          </cell>
          <cell r="M37">
            <v>830599.22326997819</v>
          </cell>
          <cell r="N37">
            <v>85905882.262221217</v>
          </cell>
          <cell r="O37">
            <v>153136572.72830737</v>
          </cell>
          <cell r="P37">
            <v>112051150.77681029</v>
          </cell>
          <cell r="Q37">
            <v>37350383.592270091</v>
          </cell>
          <cell r="R37">
            <v>26145268.514589064</v>
          </cell>
          <cell r="S37">
            <v>14940153.436908038</v>
          </cell>
        </row>
        <row r="38">
          <cell r="B38">
            <v>1429206.5128291957</v>
          </cell>
          <cell r="C38">
            <v>1833594.4021180766</v>
          </cell>
          <cell r="D38">
            <v>1933306.4844084855</v>
          </cell>
          <cell r="E38">
            <v>1271329.0492027146</v>
          </cell>
          <cell r="F38">
            <v>1058055.9843037843</v>
          </cell>
          <cell r="G38">
            <v>634279.63456954609</v>
          </cell>
          <cell r="H38">
            <v>4411116.2195277615</v>
          </cell>
          <cell r="I38">
            <v>4690300.790383948</v>
          </cell>
          <cell r="J38">
            <v>2959356.4510755865</v>
          </cell>
          <cell r="K38">
            <v>2177639.6526782615</v>
          </cell>
          <cell r="L38">
            <v>1954291.9959933122</v>
          </cell>
          <cell r="M38">
            <v>837553.71256856224</v>
          </cell>
          <cell r="N38">
            <v>86584908.285584554</v>
          </cell>
          <cell r="O38">
            <v>154347010.42212898</v>
          </cell>
          <cell r="P38">
            <v>112936836.89424072</v>
          </cell>
          <cell r="Q38">
            <v>37645612.298080236</v>
          </cell>
          <cell r="R38">
            <v>26351928.608656168</v>
          </cell>
          <cell r="S38">
            <v>15058244.919232097</v>
          </cell>
        </row>
        <row r="39">
          <cell r="B39">
            <v>1452003.6121877239</v>
          </cell>
          <cell r="C39">
            <v>1862841.8435431651</v>
          </cell>
          <cell r="D39">
            <v>1964144.4211376572</v>
          </cell>
          <cell r="E39">
            <v>1291607.8643297774</v>
          </cell>
          <cell r="F39">
            <v>1074932.9066971133</v>
          </cell>
          <cell r="G39">
            <v>644396.95192052086</v>
          </cell>
          <cell r="H39">
            <v>4448049.8689751374</v>
          </cell>
          <cell r="I39">
            <v>4729572.0125811584</v>
          </cell>
          <cell r="J39">
            <v>2984134.7222238258</v>
          </cell>
          <cell r="K39">
            <v>2195872.720126966</v>
          </cell>
          <cell r="L39">
            <v>1970655.0052421496</v>
          </cell>
          <cell r="M39">
            <v>844566.43081806402</v>
          </cell>
          <cell r="N39">
            <v>87269301.535594791</v>
          </cell>
          <cell r="O39">
            <v>155567015.7808429</v>
          </cell>
          <cell r="P39">
            <v>113829523.74208018</v>
          </cell>
          <cell r="Q39">
            <v>37943174.580693386</v>
          </cell>
          <cell r="R39">
            <v>26560222.206485372</v>
          </cell>
          <cell r="S39">
            <v>15177269.832277358</v>
          </cell>
        </row>
        <row r="40">
          <cell r="B40">
            <v>1475164.3453070121</v>
          </cell>
          <cell r="C40">
            <v>1892555.8073512441</v>
          </cell>
          <cell r="D40">
            <v>1995474.2500470818</v>
          </cell>
          <cell r="E40">
            <v>1312210.1443719349</v>
          </cell>
          <cell r="F40">
            <v>1092079.0308280592</v>
          </cell>
          <cell r="G40">
            <v>654675.6493707475</v>
          </cell>
          <cell r="H40">
            <v>4485292.7586224116</v>
          </cell>
          <cell r="I40">
            <v>4769172.0471428167</v>
          </cell>
          <cell r="J40">
            <v>3009120.4583163015</v>
          </cell>
          <cell r="K40">
            <v>2214258.450459165</v>
          </cell>
          <cell r="L40">
            <v>1987155.0196428408</v>
          </cell>
          <cell r="M40">
            <v>851637.86556121742</v>
          </cell>
          <cell r="N40">
            <v>87959104.436431438</v>
          </cell>
          <cell r="O40">
            <v>156796664.43016037</v>
          </cell>
          <cell r="P40">
            <v>114729266.65621492</v>
          </cell>
          <cell r="Q40">
            <v>38243088.885404967</v>
          </cell>
          <cell r="R40">
            <v>26770162.219783481</v>
          </cell>
          <cell r="S40">
            <v>15297235.55416199</v>
          </cell>
        </row>
        <row r="41">
          <cell r="B41">
            <v>1513107.9324738858</v>
          </cell>
          <cell r="C41">
            <v>1941235.3707320006</v>
          </cell>
          <cell r="D41">
            <v>2046801.0404394809</v>
          </cell>
          <cell r="E41">
            <v>1345962.2887703751</v>
          </cell>
          <cell r="F41">
            <v>1120169.0507849308</v>
          </cell>
          <cell r="G41">
            <v>671514.95452813909</v>
          </cell>
          <cell r="H41">
            <v>4566345.1350149615</v>
          </cell>
          <cell r="I41">
            <v>4855354.3207754027</v>
          </cell>
          <cell r="J41">
            <v>3063497.3690606705</v>
          </cell>
          <cell r="K41">
            <v>2254271.6489314367</v>
          </cell>
          <cell r="L41">
            <v>2023064.3003230845</v>
          </cell>
          <cell r="M41">
            <v>867027.55728132196</v>
          </cell>
          <cell r="N41">
            <v>89506976.816686809</v>
          </cell>
          <cell r="O41">
            <v>159555915.19496343</v>
          </cell>
          <cell r="P41">
            <v>116748230.63046105</v>
          </cell>
          <cell r="Q41">
            <v>38916076.876820348</v>
          </cell>
          <cell r="R41">
            <v>27241253.81377425</v>
          </cell>
          <cell r="S41">
            <v>15566430.750728143</v>
          </cell>
        </row>
        <row r="42">
          <cell r="B42">
            <v>1537243.3331785051</v>
          </cell>
          <cell r="C42">
            <v>1972199.7801631209</v>
          </cell>
          <cell r="D42">
            <v>2079449.3150360398</v>
          </cell>
          <cell r="E42">
            <v>1367431.5696297167</v>
          </cell>
          <cell r="F42">
            <v>1138036.7311515289</v>
          </cell>
          <cell r="G42">
            <v>682226.20794162329</v>
          </cell>
          <cell r="H42">
            <v>4604578.4941193443</v>
          </cell>
          <cell r="I42">
            <v>4896007.5127344942</v>
          </cell>
          <cell r="J42">
            <v>3089147.5973205734</v>
          </cell>
          <cell r="K42">
            <v>2273146.3451981572</v>
          </cell>
          <cell r="L42">
            <v>2040003.130306039</v>
          </cell>
          <cell r="M42">
            <v>874287.05584544525</v>
          </cell>
          <cell r="N42">
            <v>90214466.978368521</v>
          </cell>
          <cell r="O42">
            <v>160817093.30926564</v>
          </cell>
          <cell r="P42">
            <v>117671043.88482852</v>
          </cell>
          <cell r="Q42">
            <v>39223681.294942833</v>
          </cell>
          <cell r="R42">
            <v>27456576.906459991</v>
          </cell>
          <cell r="S42">
            <v>15689472.517977137</v>
          </cell>
        </row>
        <row r="43">
          <cell r="B43">
            <v>1561763.7147259784</v>
          </cell>
          <cell r="C43">
            <v>2003658.0991251892</v>
          </cell>
          <cell r="D43">
            <v>2112618.3582921177</v>
          </cell>
          <cell r="E43">
            <v>1389243.3043783412</v>
          </cell>
          <cell r="F43">
            <v>1156189.4167157437</v>
          </cell>
          <cell r="G43">
            <v>693108.31525629654</v>
          </cell>
          <cell r="H43">
            <v>4643131.9757079426</v>
          </cell>
          <cell r="I43">
            <v>4937001.0880945222</v>
          </cell>
          <cell r="J43">
            <v>3115012.5912977341</v>
          </cell>
          <cell r="K43">
            <v>2292179.0766153135</v>
          </cell>
          <cell r="L43">
            <v>2057083.7867060509</v>
          </cell>
          <cell r="M43">
            <v>881607.33715973608</v>
          </cell>
          <cell r="N43">
            <v>90927549.35583809</v>
          </cell>
          <cell r="O43">
            <v>162088240.15605921</v>
          </cell>
          <cell r="P43">
            <v>118601151.33370185</v>
          </cell>
          <cell r="Q43">
            <v>39533717.11123395</v>
          </cell>
          <cell r="R43">
            <v>27673601.97786377</v>
          </cell>
          <cell r="S43">
            <v>15813486.844493583</v>
          </cell>
        </row>
        <row r="44">
          <cell r="B44">
            <v>1586675.2178989332</v>
          </cell>
          <cell r="C44">
            <v>2035618.2059090964</v>
          </cell>
          <cell r="D44">
            <v>2146316.4769253009</v>
          </cell>
          <cell r="E44">
            <v>1411402.9554566091</v>
          </cell>
          <cell r="F44">
            <v>1174631.6535608382</v>
          </cell>
          <cell r="G44">
            <v>704164.00174196833</v>
          </cell>
          <cell r="H44">
            <v>4682008.2601208389</v>
          </cell>
          <cell r="I44">
            <v>4978337.896837349</v>
          </cell>
          <cell r="J44">
            <v>3141094.1491949935</v>
          </cell>
          <cell r="K44">
            <v>2311371.1663887687</v>
          </cell>
          <cell r="L44">
            <v>2074307.4570155619</v>
          </cell>
          <cell r="M44">
            <v>888988.91014952643</v>
          </cell>
          <cell r="N44">
            <v>91646268.15165703</v>
          </cell>
          <cell r="O44">
            <v>163369434.53121471</v>
          </cell>
          <cell r="P44">
            <v>119538610.63259614</v>
          </cell>
          <cell r="Q44">
            <v>39846203.544198707</v>
          </cell>
          <cell r="R44">
            <v>27892342.480939101</v>
          </cell>
          <cell r="S44">
            <v>15938481.417679487</v>
          </cell>
        </row>
        <row r="45">
          <cell r="B45">
            <v>1611984.081430875</v>
          </cell>
          <cell r="C45">
            <v>2068088.1044713939</v>
          </cell>
          <cell r="D45">
            <v>2180552.1101526176</v>
          </cell>
          <cell r="E45">
            <v>1433916.0724356039</v>
          </cell>
          <cell r="F45">
            <v>1193368.0602840974</v>
          </cell>
          <cell r="G45">
            <v>715396.03613889602</v>
          </cell>
          <cell r="H45">
            <v>4721210.0501402225</v>
          </cell>
          <cell r="I45">
            <v>5020020.8128073262</v>
          </cell>
          <cell r="J45">
            <v>3167394.0842712885</v>
          </cell>
          <cell r="K45">
            <v>2330723.9488034006</v>
          </cell>
          <cell r="L45">
            <v>2091675.3386697189</v>
          </cell>
          <cell r="M45">
            <v>896432.2880013081</v>
          </cell>
          <cell r="N45">
            <v>92370667.917777315</v>
          </cell>
          <cell r="O45">
            <v>164660755.85342914</v>
          </cell>
          <cell r="P45">
            <v>120483479.89275302</v>
          </cell>
          <cell r="Q45">
            <v>40161159.964251004</v>
          </cell>
          <cell r="R45">
            <v>28112811.974975709</v>
          </cell>
          <cell r="S45">
            <v>16064463.985700406</v>
          </cell>
        </row>
        <row r="46">
          <cell r="B46">
            <v>1637696.6435685887</v>
          </cell>
          <cell r="C46">
            <v>2101075.9264387707</v>
          </cell>
          <cell r="D46">
            <v>2215333.8318040208</v>
          </cell>
          <cell r="E46">
            <v>1456788.2934069422</v>
          </cell>
          <cell r="F46">
            <v>1212403.32915349</v>
          </cell>
          <cell r="G46">
            <v>726807.23135117593</v>
          </cell>
          <cell r="H46">
            <v>4760740.0711782929</v>
          </cell>
          <cell r="I46">
            <v>5062052.733911097</v>
          </cell>
          <cell r="J46">
            <v>3193914.2249677158</v>
          </cell>
          <cell r="K46">
            <v>2350238.7693158658</v>
          </cell>
          <cell r="L46">
            <v>2109188.6391296238</v>
          </cell>
          <cell r="M46">
            <v>903937.98819841014</v>
          </cell>
          <cell r="N46">
            <v>93100793.558302939</v>
          </cell>
          <cell r="O46">
            <v>165962284.16914871</v>
          </cell>
          <cell r="P46">
            <v>121435817.68474297</v>
          </cell>
          <cell r="Q46">
            <v>40478605.894914322</v>
          </cell>
          <cell r="R46">
            <v>28335024.12644003</v>
          </cell>
          <cell r="S46">
            <v>16191442.357965732</v>
          </cell>
        </row>
        <row r="47">
          <cell r="B47">
            <v>1663819.3436594631</v>
          </cell>
          <cell r="C47">
            <v>2134589.9331445047</v>
          </cell>
          <cell r="D47">
            <v>2250670.3524695835</v>
          </cell>
          <cell r="E47">
            <v>1480025.3463947547</v>
          </cell>
          <cell r="F47">
            <v>1231742.2272827807</v>
          </cell>
          <cell r="G47">
            <v>738400.44515119574</v>
          </cell>
          <cell r="H47">
            <v>4800601.0714667402</v>
          </cell>
          <cell r="I47">
            <v>5104436.5823190669</v>
          </cell>
          <cell r="J47">
            <v>3220656.415034649</v>
          </cell>
          <cell r="K47">
            <v>2369916.9846481378</v>
          </cell>
          <cell r="L47">
            <v>2126848.5759662776</v>
          </cell>
          <cell r="M47">
            <v>911506.53255697619</v>
          </cell>
          <cell r="N47">
            <v>93836690.332273528</v>
          </cell>
          <cell r="O47">
            <v>167274100.15753108</v>
          </cell>
          <cell r="P47">
            <v>122395683.04209591</v>
          </cell>
          <cell r="Q47">
            <v>40798561.014031969</v>
          </cell>
          <cell r="R47">
            <v>28558992.709822383</v>
          </cell>
          <cell r="S47">
            <v>16319424.405612789</v>
          </cell>
        </row>
        <row r="48">
          <cell r="B48">
            <v>1690358.7237641343</v>
          </cell>
          <cell r="C48">
            <v>2168638.5176973972</v>
          </cell>
          <cell r="D48">
            <v>2286570.5216809413</v>
          </cell>
          <cell r="E48">
            <v>1503633.0507901893</v>
          </cell>
          <cell r="F48">
            <v>1251389.5978253863</v>
          </cell>
          <cell r="G48">
            <v>750178.58089532319</v>
          </cell>
          <cell r="H48">
            <v>4840795.8222478097</v>
          </cell>
          <cell r="I48">
            <v>5147175.3046685588</v>
          </cell>
          <cell r="J48">
            <v>3247622.5136599233</v>
          </cell>
          <cell r="K48">
            <v>2389759.9628818301</v>
          </cell>
          <cell r="L48">
            <v>2144656.3769452325</v>
          </cell>
          <cell r="M48">
            <v>919138.44726224255</v>
          </cell>
          <cell r="N48">
            <v>94578403.85646978</v>
          </cell>
          <cell r="O48">
            <v>168596285.13544613</v>
          </cell>
          <cell r="P48">
            <v>123363135.46496059</v>
          </cell>
          <cell r="Q48">
            <v>41121045.154986858</v>
          </cell>
          <cell r="R48">
            <v>28784731.60849081</v>
          </cell>
          <cell r="S48">
            <v>16448418.061994748</v>
          </cell>
        </row>
        <row r="49">
          <cell r="B49">
            <v>1717321.4302948536</v>
          </cell>
          <cell r="C49">
            <v>2203230.2070837072</v>
          </cell>
          <cell r="D49">
            <v>2323043.3301275345</v>
          </cell>
          <cell r="E49">
            <v>1527617.318808794</v>
          </cell>
          <cell r="F49">
            <v>1271350.3611872753</v>
          </cell>
          <cell r="G49">
            <v>762144.58825101051</v>
          </cell>
          <cell r="H49">
            <v>4881327.1179669611</v>
          </cell>
          <cell r="I49">
            <v>5190271.8722686684</v>
          </cell>
          <cell r="J49">
            <v>3274814.3955980884</v>
          </cell>
          <cell r="K49">
            <v>2409769.08355331</v>
          </cell>
          <cell r="L49">
            <v>2162613.2801119452</v>
          </cell>
          <cell r="M49">
            <v>926834.26290511934</v>
          </cell>
          <cell r="N49">
            <v>95325980.10824123</v>
          </cell>
          <cell r="O49">
            <v>169928921.06251696</v>
          </cell>
          <cell r="P49">
            <v>124338234.9237929</v>
          </cell>
          <cell r="Q49">
            <v>41446078.307930969</v>
          </cell>
          <cell r="R49">
            <v>29012254.81555168</v>
          </cell>
          <cell r="S49">
            <v>16578431.323172389</v>
          </cell>
        </row>
        <row r="50">
          <cell r="B50">
            <v>1744714.2156799845</v>
          </cell>
          <cell r="C50">
            <v>2238373.6643026154</v>
          </cell>
          <cell r="D50">
            <v>2360097.9119081958</v>
          </cell>
          <cell r="E50">
            <v>1551984.1569711489</v>
          </cell>
          <cell r="F50">
            <v>1291629.5162592132</v>
          </cell>
          <cell r="G50">
            <v>774301.46393549687</v>
          </cell>
          <cell r="H50">
            <v>4922197.7764671501</v>
          </cell>
          <cell r="I50">
            <v>5233729.2813068442</v>
          </cell>
          <cell r="J50">
            <v>3302233.9513007463</v>
          </cell>
          <cell r="K50">
            <v>2429945.7377496054</v>
          </cell>
          <cell r="L50">
            <v>2180720.5338778514</v>
          </cell>
          <cell r="M50">
            <v>934594.51451907924</v>
          </cell>
          <cell r="N50">
            <v>96079465.42835623</v>
          </cell>
          <cell r="O50">
            <v>171272090.54620022</v>
          </cell>
          <cell r="P50">
            <v>125321041.86307335</v>
          </cell>
          <cell r="Q50">
            <v>41773680.621024445</v>
          </cell>
          <cell r="R50">
            <v>29241576.434717119</v>
          </cell>
          <cell r="S50">
            <v>16709472.248409782</v>
          </cell>
        </row>
        <row r="51">
          <cell r="B51">
            <v>1755278.1364105931</v>
          </cell>
          <cell r="C51">
            <v>2251926.6013639779</v>
          </cell>
          <cell r="D51">
            <v>2374387.8666949491</v>
          </cell>
          <cell r="E51">
            <v>1561381.1329698879</v>
          </cell>
          <cell r="F51">
            <v>1299450.0932341986</v>
          </cell>
          <cell r="G51">
            <v>778989.71557756932</v>
          </cell>
          <cell r="H51">
            <v>4915063.587488885</v>
          </cell>
          <cell r="I51">
            <v>5226143.5613805866</v>
          </cell>
          <cell r="J51">
            <v>3297447.7232520366</v>
          </cell>
          <cell r="K51">
            <v>2426423.7963552722</v>
          </cell>
          <cell r="L51">
            <v>2177559.8172419113</v>
          </cell>
          <cell r="M51">
            <v>933239.92167510476</v>
          </cell>
          <cell r="N51">
            <v>95895628.612730801</v>
          </cell>
          <cell r="O51">
            <v>170944381.44008535</v>
          </cell>
          <cell r="P51">
            <v>125081254.71225756</v>
          </cell>
          <cell r="Q51">
            <v>41693751.570752524</v>
          </cell>
          <cell r="R51">
            <v>29185626.09952677</v>
          </cell>
          <cell r="S51">
            <v>16677500.628301011</v>
          </cell>
        </row>
        <row r="52">
          <cell r="B52">
            <v>1783276.3646011376</v>
          </cell>
          <cell r="C52">
            <v>2287846.8088487466</v>
          </cell>
          <cell r="D52">
            <v>2412261.4389371974</v>
          </cell>
          <cell r="E52">
            <v>1586286.5336277562</v>
          </cell>
          <cell r="F52">
            <v>1320177.4637163461</v>
          </cell>
          <cell r="G52">
            <v>791415.28584042739</v>
          </cell>
          <cell r="H52">
            <v>4956216.7166556586</v>
          </cell>
          <cell r="I52">
            <v>5269901.3189756367</v>
          </cell>
          <cell r="J52">
            <v>3325056.7845917703</v>
          </cell>
          <cell r="K52">
            <v>2446739.8980958313</v>
          </cell>
          <cell r="L52">
            <v>2195792.2162398491</v>
          </cell>
          <cell r="M52">
            <v>941053.80695993511</v>
          </cell>
          <cell r="N52">
            <v>96653616.606568873</v>
          </cell>
          <cell r="O52">
            <v>172295577.42910102</v>
          </cell>
          <cell r="P52">
            <v>126069934.70422025</v>
          </cell>
          <cell r="Q52">
            <v>42023311.568073414</v>
          </cell>
          <cell r="R52">
            <v>29416318.097651396</v>
          </cell>
          <cell r="S52">
            <v>16809324.62722937</v>
          </cell>
        </row>
        <row r="53">
          <cell r="B53">
            <v>1811721.189126217</v>
          </cell>
          <cell r="C53">
            <v>2324339.9751968137</v>
          </cell>
          <cell r="D53">
            <v>2450739.1279265494</v>
          </cell>
          <cell r="E53">
            <v>1611589.197304135</v>
          </cell>
          <cell r="F53">
            <v>1341235.4539655328</v>
          </cell>
          <cell r="G53">
            <v>804039.05486415455</v>
          </cell>
          <cell r="H53">
            <v>4997714.4151265873</v>
          </cell>
          <cell r="I53">
            <v>5314025.454058649</v>
          </cell>
          <cell r="J53">
            <v>3352897.0126798619</v>
          </cell>
          <cell r="K53">
            <v>2467226.1036700872</v>
          </cell>
          <cell r="L53">
            <v>2214177.2725244374</v>
          </cell>
          <cell r="M53">
            <v>948933.11679618736</v>
          </cell>
          <cell r="N53">
            <v>97417595.966302469</v>
          </cell>
          <cell r="O53">
            <v>173657453.67906094</v>
          </cell>
          <cell r="P53">
            <v>127066429.52126409</v>
          </cell>
          <cell r="Q53">
            <v>42355476.507088028</v>
          </cell>
          <cell r="R53">
            <v>29648833.554961625</v>
          </cell>
          <cell r="S53">
            <v>16942190.602835216</v>
          </cell>
        </row>
        <row r="54">
          <cell r="B54">
            <v>1840619.7335896771</v>
          </cell>
          <cell r="C54">
            <v>2361415.2396053611</v>
          </cell>
          <cell r="D54">
            <v>2489830.5698558032</v>
          </cell>
          <cell r="E54">
            <v>1637295.4606931428</v>
          </cell>
          <cell r="F54">
            <v>1362629.3376574742</v>
          </cell>
          <cell r="G54">
            <v>816864.18409309315</v>
          </cell>
          <cell r="H54">
            <v>5039559.5679315031</v>
          </cell>
          <cell r="I54">
            <v>5358519.0342562813</v>
          </cell>
          <cell r="J54">
            <v>3380970.3430426531</v>
          </cell>
          <cell r="K54">
            <v>2487883.8373332731</v>
          </cell>
          <cell r="L54">
            <v>2232716.2642734507</v>
          </cell>
          <cell r="M54">
            <v>956878.39897433587</v>
          </cell>
          <cell r="N54">
            <v>98187614.049496114</v>
          </cell>
          <cell r="O54">
            <v>175030094.60997134</v>
          </cell>
          <cell r="P54">
            <v>128070800.93412536</v>
          </cell>
          <cell r="Q54">
            <v>42690266.978041783</v>
          </cell>
          <cell r="R54">
            <v>29883186.884629257</v>
          </cell>
          <cell r="S54">
            <v>17076106.791216716</v>
          </cell>
        </row>
        <row r="55">
          <cell r="B55">
            <v>1869979.2352231028</v>
          </cell>
          <cell r="C55">
            <v>2399081.8870497951</v>
          </cell>
          <cell r="D55">
            <v>2529545.5546234995</v>
          </cell>
          <cell r="E55">
            <v>1663411.7615647367</v>
          </cell>
          <cell r="F55">
            <v>1384364.472587646</v>
          </cell>
          <cell r="G55">
            <v>829893.88539940037</v>
          </cell>
          <cell r="H55">
            <v>5081755.0842561843</v>
          </cell>
          <cell r="I55">
            <v>5403385.1528799934</v>
          </cell>
          <cell r="J55">
            <v>3409278.7274123766</v>
          </cell>
          <cell r="K55">
            <v>2508714.5352657111</v>
          </cell>
          <cell r="L55">
            <v>2251410.4803666645</v>
          </cell>
          <cell r="M55">
            <v>964890.20587142732</v>
          </cell>
          <cell r="N55">
            <v>98963718.588042766</v>
          </cell>
          <cell r="O55">
            <v>176413585.3091197</v>
          </cell>
          <cell r="P55">
            <v>129083111.20179491</v>
          </cell>
          <cell r="Q55">
            <v>43027703.733931631</v>
          </cell>
          <cell r="R55">
            <v>30119392.613752145</v>
          </cell>
          <cell r="S55">
            <v>17211081.493572656</v>
          </cell>
        </row>
        <row r="56">
          <cell r="B56">
            <v>1899807.0466982808</v>
          </cell>
          <cell r="C56">
            <v>2437349.3506090352</v>
          </cell>
          <cell r="D56">
            <v>2569894.0282856589</v>
          </cell>
          <cell r="E56">
            <v>1689944.640376959</v>
          </cell>
          <cell r="F56">
            <v>1406446.3020130685</v>
          </cell>
          <cell r="G56">
            <v>843131.42188741534</v>
          </cell>
          <cell r="H56">
            <v>5124303.8976446092</v>
          </cell>
          <cell r="I56">
            <v>5448626.9291411033</v>
          </cell>
          <cell r="J56">
            <v>3437824.1338628386</v>
          </cell>
          <cell r="K56">
            <v>2529719.6456726547</v>
          </cell>
          <cell r="L56">
            <v>2270261.2204754599</v>
          </cell>
          <cell r="M56">
            <v>972969.0944894827</v>
          </cell>
          <cell r="N56">
            <v>99745957.691122651</v>
          </cell>
          <cell r="O56">
            <v>177808011.53634906</v>
          </cell>
          <cell r="P56">
            <v>130103423.07537737</v>
          </cell>
          <cell r="Q56">
            <v>43367807.691792451</v>
          </cell>
          <cell r="R56">
            <v>30357465.384254724</v>
          </cell>
          <cell r="S56">
            <v>17347123.076716986</v>
          </cell>
        </row>
        <row r="57">
          <cell r="B57">
            <v>1930110.6379685714</v>
          </cell>
          <cell r="C57">
            <v>2476227.2138278959</v>
          </cell>
          <cell r="D57">
            <v>2610886.095546633</v>
          </cell>
          <cell r="E57">
            <v>1716900.7419139035</v>
          </cell>
          <cell r="F57">
            <v>1428880.3560154927</v>
          </cell>
          <cell r="G57">
            <v>856580.10871085827</v>
          </cell>
          <cell r="H57">
            <v>5167208.9662028998</v>
          </cell>
          <cell r="I57">
            <v>5494247.50836764</v>
          </cell>
          <cell r="J57">
            <v>3466608.5469462485</v>
          </cell>
          <cell r="K57">
            <v>2550900.6288849753</v>
          </cell>
          <cell r="L57">
            <v>2289269.7951531839</v>
          </cell>
          <cell r="M57">
            <v>981115.62649422139</v>
          </cell>
          <cell r="N57">
            <v>100534379.84818554</v>
          </cell>
          <cell r="O57">
            <v>179213459.7293742</v>
          </cell>
          <cell r="P57">
            <v>131131799.80198114</v>
          </cell>
          <cell r="Q57">
            <v>43710599.933993705</v>
          </cell>
          <cell r="R57">
            <v>30597419.953795601</v>
          </cell>
          <cell r="S57">
            <v>17484239.973597486</v>
          </cell>
        </row>
        <row r="58">
          <cell r="B58">
            <v>1960897.5981396521</v>
          </cell>
          <cell r="C58">
            <v>2515725.2131171511</v>
          </cell>
          <cell r="D58">
            <v>2652532.0222896845</v>
          </cell>
          <cell r="E58">
            <v>1744286.8169498069</v>
          </cell>
          <cell r="F58">
            <v>1451672.2528863316</v>
          </cell>
          <cell r="G58">
            <v>870243.31390306272</v>
          </cell>
          <cell r="H58">
            <v>5210473.2728049839</v>
          </cell>
          <cell r="I58">
            <v>5540250.0622230209</v>
          </cell>
          <cell r="J58">
            <v>3495633.9678311911</v>
          </cell>
          <cell r="K58">
            <v>2572258.957460688</v>
          </cell>
          <cell r="L58">
            <v>2308437.5259262589</v>
          </cell>
          <cell r="M58">
            <v>989330.3682541108</v>
          </cell>
          <cell r="N58">
            <v>101329033.9319564</v>
          </cell>
          <cell r="O58">
            <v>180630017.00913966</v>
          </cell>
          <cell r="P58">
            <v>132168305.12863877</v>
          </cell>
          <cell r="Q58">
            <v>44056101.709546253</v>
          </cell>
          <cell r="R58">
            <v>30839271.196682386</v>
          </cell>
          <cell r="S58">
            <v>17622440.683818504</v>
          </cell>
        </row>
        <row r="59">
          <cell r="B59">
            <v>1992175.6373701042</v>
          </cell>
          <cell r="C59">
            <v>2555853.2401918783</v>
          </cell>
          <cell r="D59">
            <v>2694842.2381479312</v>
          </cell>
          <cell r="E59">
            <v>1772109.7239396856</v>
          </cell>
          <cell r="F59">
            <v>1474827.7005336818</v>
          </cell>
          <cell r="G59">
            <v>884124.45922045328</v>
          </cell>
          <cell r="H59">
            <v>5254099.8252999671</v>
          </cell>
          <cell r="I59">
            <v>5586637.7889265474</v>
          </cell>
          <cell r="J59">
            <v>3524902.4144417499</v>
          </cell>
          <cell r="K59">
            <v>2593796.1162873255</v>
          </cell>
          <cell r="L59">
            <v>2327765.7453860617</v>
          </cell>
          <cell r="M59">
            <v>997613.89087974059</v>
          </cell>
          <cell r="N59">
            <v>102129969.20146498</v>
          </cell>
          <cell r="O59">
            <v>182057771.18522018</v>
          </cell>
          <cell r="P59">
            <v>133213003.30625868</v>
          </cell>
          <cell r="Q59">
            <v>44404334.435419552</v>
          </cell>
          <cell r="R59">
            <v>31083034.104793694</v>
          </cell>
          <cell r="S59">
            <v>17761733.774167825</v>
          </cell>
        </row>
        <row r="60">
          <cell r="B60">
            <v>2023952.5888023102</v>
          </cell>
          <cell r="C60">
            <v>2596621.3445487004</v>
          </cell>
          <cell r="D60">
            <v>2737827.3391163028</v>
          </cell>
          <cell r="E60">
            <v>1800376.4307369385</v>
          </cell>
          <cell r="F60">
            <v>1498352.4979117878</v>
          </cell>
          <cell r="G60">
            <v>898227.02099947492</v>
          </cell>
          <cell r="H60">
            <v>5298091.6567212502</v>
          </cell>
          <cell r="I60">
            <v>5633413.9134757593</v>
          </cell>
          <cell r="J60">
            <v>3554415.9215977998</v>
          </cell>
          <cell r="K60">
            <v>2615513.6026851735</v>
          </cell>
          <cell r="L60">
            <v>2347255.7972815665</v>
          </cell>
          <cell r="M60">
            <v>1005966.7702635283</v>
          </cell>
          <cell r="N60">
            <v>102937235.30509928</v>
          </cell>
          <cell r="O60">
            <v>183496810.76126394</v>
          </cell>
          <cell r="P60">
            <v>134265959.09360775</v>
          </cell>
          <cell r="Q60">
            <v>44755319.697869249</v>
          </cell>
          <cell r="R60">
            <v>31328723.788508479</v>
          </cell>
          <cell r="S60">
            <v>17902127.879147701</v>
          </cell>
        </row>
        <row r="61">
          <cell r="B61">
            <v>1996151.8133734751</v>
          </cell>
          <cell r="C61">
            <v>2560954.4582427144</v>
          </cell>
          <cell r="D61">
            <v>2700220.86382691</v>
          </cell>
          <cell r="E61">
            <v>1775646.6711984982</v>
          </cell>
          <cell r="F61">
            <v>1477771.3036989679</v>
          </cell>
          <cell r="G61">
            <v>885889.07996613521</v>
          </cell>
          <cell r="H61">
            <v>5186341.8256505812</v>
          </cell>
          <cell r="I61">
            <v>5514591.3082866939</v>
          </cell>
          <cell r="J61">
            <v>3479444.5159427952</v>
          </cell>
          <cell r="K61">
            <v>2560345.9645616789</v>
          </cell>
          <cell r="L61">
            <v>2297746.3784527895</v>
          </cell>
          <cell r="M61">
            <v>984748.44790833816</v>
          </cell>
          <cell r="N61">
            <v>100719212.4162803</v>
          </cell>
          <cell r="O61">
            <v>179542943.87249967</v>
          </cell>
          <cell r="P61">
            <v>131372885.76036561</v>
          </cell>
          <cell r="Q61">
            <v>43790961.920121863</v>
          </cell>
          <cell r="R61">
            <v>30653673.344085306</v>
          </cell>
          <cell r="S61">
            <v>17516384.768048745</v>
          </cell>
        </row>
        <row r="62">
          <cell r="B62">
            <v>2027992.1883057856</v>
          </cell>
          <cell r="C62">
            <v>2601803.9315085853</v>
          </cell>
          <cell r="D62">
            <v>2743291.7585996864</v>
          </cell>
          <cell r="E62">
            <v>1803969.7954115416</v>
          </cell>
          <cell r="F62">
            <v>1501343.0541333528</v>
          </cell>
          <cell r="G62">
            <v>900019.78899617214</v>
          </cell>
          <cell r="H62">
            <v>5229766.3289667396</v>
          </cell>
          <cell r="I62">
            <v>5560764.1978886845</v>
          </cell>
          <cell r="J62">
            <v>3508577.4105726229</v>
          </cell>
          <cell r="K62">
            <v>2581783.377591175</v>
          </cell>
          <cell r="L62">
            <v>2316985.0824536192</v>
          </cell>
          <cell r="M62">
            <v>992993.60676583659</v>
          </cell>
          <cell r="N62">
            <v>101515327.47245951</v>
          </cell>
          <cell r="O62">
            <v>180962105.49438435</v>
          </cell>
          <cell r="P62">
            <v>132411296.70320806</v>
          </cell>
          <cell r="Q62">
            <v>44137098.901069351</v>
          </cell>
          <cell r="R62">
            <v>30895969.230748549</v>
          </cell>
          <cell r="S62">
            <v>17654839.56042774</v>
          </cell>
        </row>
        <row r="63">
          <cell r="B63">
            <v>2060340.4451882753</v>
          </cell>
          <cell r="C63">
            <v>2643304.9897570508</v>
          </cell>
          <cell r="D63">
            <v>2787049.6719794883</v>
          </cell>
          <cell r="E63">
            <v>1832744.698336082</v>
          </cell>
          <cell r="F63">
            <v>1525290.7946936456</v>
          </cell>
          <cell r="G63">
            <v>914375.8952482848</v>
          </cell>
          <cell r="H63">
            <v>5273554.4194801264</v>
          </cell>
          <cell r="I63">
            <v>5607323.6865358297</v>
          </cell>
          <cell r="J63">
            <v>3537954.2307904642</v>
          </cell>
          <cell r="K63">
            <v>2603400.2830344923</v>
          </cell>
          <cell r="L63">
            <v>2336384.8693899293</v>
          </cell>
          <cell r="M63">
            <v>1001307.8011671125</v>
          </cell>
          <cell r="N63">
            <v>102317735.26234336</v>
          </cell>
          <cell r="O63">
            <v>182392484.59809035</v>
          </cell>
          <cell r="P63">
            <v>133457915.5595783</v>
          </cell>
          <cell r="Q63">
            <v>44485971.853192762</v>
          </cell>
          <cell r="R63">
            <v>31140180.297234938</v>
          </cell>
          <cell r="S63">
            <v>17794388.741277106</v>
          </cell>
        </row>
        <row r="64">
          <cell r="B64">
            <v>2093204.6851841959</v>
          </cell>
          <cell r="C64">
            <v>2685468.0263409647</v>
          </cell>
          <cell r="D64">
            <v>2831505.5625166059</v>
          </cell>
          <cell r="E64">
            <v>1861978.5862394299</v>
          </cell>
          <cell r="F64">
            <v>1549620.5227526412</v>
          </cell>
          <cell r="G64">
            <v>928960.99400616437</v>
          </cell>
          <cell r="H64">
            <v>5317709.1414546901</v>
          </cell>
          <cell r="I64">
            <v>5654273.0111670112</v>
          </cell>
          <cell r="J64">
            <v>3567577.0189506146</v>
          </cell>
          <cell r="K64">
            <v>2625198.1837561121</v>
          </cell>
          <cell r="L64">
            <v>2355947.0879862551</v>
          </cell>
          <cell r="M64">
            <v>1009691.6091369664</v>
          </cell>
          <cell r="N64">
            <v>103126485.52559844</v>
          </cell>
          <cell r="O64">
            <v>183834169.84997982</v>
          </cell>
          <cell r="P64">
            <v>134512807.2073023</v>
          </cell>
          <cell r="Q64">
            <v>44837602.402434096</v>
          </cell>
          <cell r="R64">
            <v>31386321.681703873</v>
          </cell>
          <cell r="S64">
            <v>17935040.960973639</v>
          </cell>
        </row>
        <row r="65">
          <cell r="B65">
            <v>2126593.138677469</v>
          </cell>
          <cell r="C65">
            <v>2728303.6003962881</v>
          </cell>
          <cell r="D65">
            <v>2876670.5635598321</v>
          </cell>
          <cell r="E65">
            <v>1891678.7803351905</v>
          </cell>
          <cell r="F65">
            <v>1574338.3313464986</v>
          </cell>
          <cell r="G65">
            <v>943778.73790143488</v>
          </cell>
          <cell r="H65">
            <v>5362233.5646435712</v>
          </cell>
          <cell r="I65">
            <v>5701615.4358235439</v>
          </cell>
          <cell r="J65">
            <v>3597447.8345077122</v>
          </cell>
          <cell r="K65">
            <v>2647178.595203788</v>
          </cell>
          <cell r="L65">
            <v>2375673.0982598104</v>
          </cell>
          <cell r="M65">
            <v>1018145.6135399186</v>
          </cell>
          <cell r="N65">
            <v>103941628.39504869</v>
          </cell>
          <cell r="O65">
            <v>185287250.61726072</v>
          </cell>
          <cell r="P65">
            <v>135576037.03702003</v>
          </cell>
          <cell r="Q65">
            <v>45192012.345673345</v>
          </cell>
          <cell r="R65">
            <v>31634408.641971342</v>
          </cell>
          <cell r="S65">
            <v>18076804.93826934</v>
          </cell>
        </row>
        <row r="66">
          <cell r="B66">
            <v>2160514.1673338707</v>
          </cell>
          <cell r="C66">
            <v>2771822.4394864775</v>
          </cell>
          <cell r="D66">
            <v>2922555.9860446542</v>
          </cell>
          <cell r="E66">
            <v>1921852.7186167568</v>
          </cell>
          <cell r="F66">
            <v>1599450.410700656</v>
          </cell>
          <cell r="G66">
            <v>958832.83782840369</v>
          </cell>
          <cell r="H66">
            <v>5407130.7845025165</v>
          </cell>
          <cell r="I66">
            <v>5749354.2518760925</v>
          </cell>
          <cell r="J66">
            <v>3627568.7541599157</v>
          </cell>
          <cell r="K66">
            <v>2669343.0455139</v>
          </cell>
          <cell r="L66">
            <v>2395564.2716150391</v>
          </cell>
          <cell r="M66">
            <v>1026670.4021207308</v>
          </cell>
          <cell r="N66">
            <v>104763214.39978307</v>
          </cell>
          <cell r="O66">
            <v>186751816.97352636</v>
          </cell>
          <cell r="P66">
            <v>136647670.95623881</v>
          </cell>
          <cell r="Q66">
            <v>45549223.652079597</v>
          </cell>
          <cell r="R66">
            <v>31884456.55645572</v>
          </cell>
          <cell r="S66">
            <v>18219689.46083184</v>
          </cell>
        </row>
        <row r="67">
          <cell r="B67">
            <v>2194976.2661950896</v>
          </cell>
          <cell r="C67">
            <v>2816035.4422890493</v>
          </cell>
          <cell r="D67">
            <v>2969173.3213259159</v>
          </cell>
          <cell r="E67">
            <v>1952507.9577200506</v>
          </cell>
          <cell r="F67">
            <v>1624963.0497800857</v>
          </cell>
          <cell r="G67">
            <v>974127.06387340208</v>
          </cell>
          <cell r="H67">
            <v>5452403.9224050827</v>
          </cell>
          <cell r="I67">
            <v>5797492.7782535059</v>
          </cell>
          <cell r="J67">
            <v>3657941.8719932837</v>
          </cell>
          <cell r="K67">
            <v>2691693.075617699</v>
          </cell>
          <cell r="L67">
            <v>2415621.990938961</v>
          </cell>
          <cell r="M67">
            <v>1035266.5675452689</v>
          </cell>
          <cell r="N67">
            <v>105591294.46828765</v>
          </cell>
          <cell r="O67">
            <v>188227959.70433885</v>
          </cell>
          <cell r="P67">
            <v>137727775.39341867</v>
          </cell>
          <cell r="Q67">
            <v>45909258.46447289</v>
          </cell>
          <cell r="R67">
            <v>32136480.925131023</v>
          </cell>
          <cell r="S67">
            <v>18363703.385789156</v>
          </cell>
        </row>
        <row r="68">
          <cell r="B68">
            <v>2229988.0658061937</v>
          </cell>
          <cell r="C68">
            <v>2860953.6813250012</v>
          </cell>
          <cell r="D68">
            <v>3016534.2440556651</v>
          </cell>
          <cell r="E68">
            <v>1983652.1748159747</v>
          </cell>
          <cell r="F68">
            <v>1650882.6378642754</v>
          </cell>
          <cell r="G68">
            <v>989665.24625895033</v>
          </cell>
          <cell r="H68">
            <v>5498056.1258596471</v>
          </cell>
          <cell r="I68">
            <v>5846034.3616735488</v>
          </cell>
          <cell r="J68">
            <v>3688569.2996273581</v>
          </cell>
          <cell r="K68">
            <v>2714230.239348433</v>
          </cell>
          <cell r="L68">
            <v>2435847.6506973123</v>
          </cell>
          <cell r="M68">
            <v>1043934.7074417052</v>
          </cell>
          <cell r="N68">
            <v>106425919.93160263</v>
          </cell>
          <cell r="O68">
            <v>189715770.31285688</v>
          </cell>
          <cell r="P68">
            <v>138816417.30209038</v>
          </cell>
          <cell r="Q68">
            <v>46272139.100696795</v>
          </cell>
          <cell r="R68">
            <v>32390497.370487757</v>
          </cell>
          <cell r="S68">
            <v>18508855.640278719</v>
          </cell>
        </row>
        <row r="69">
          <cell r="B69">
            <v>2265558.3343770253</v>
          </cell>
          <cell r="C69">
            <v>2906588.4057317656</v>
          </cell>
          <cell r="D69">
            <v>3064650.6151069063</v>
          </cell>
          <cell r="E69">
            <v>2015293.1695330516</v>
          </cell>
          <cell r="F69">
            <v>1677215.6661473329</v>
          </cell>
          <cell r="G69">
            <v>1005451.2763029821</v>
          </cell>
          <cell r="H69">
            <v>5544090.5687282234</v>
          </cell>
          <cell r="I69">
            <v>5894982.3768755784</v>
          </cell>
          <cell r="J69">
            <v>3719453.1663619727</v>
          </cell>
          <cell r="K69">
            <v>2736956.1035493757</v>
          </cell>
          <cell r="L69">
            <v>2456242.6570314914</v>
          </cell>
          <cell r="M69">
            <v>1052675.4244420677</v>
          </cell>
          <cell r="N69">
            <v>107267142.52650428</v>
          </cell>
          <cell r="O69">
            <v>191215341.02550763</v>
          </cell>
          <cell r="P69">
            <v>139913664.16500556</v>
          </cell>
          <cell r="Q69">
            <v>46637888.055001855</v>
          </cell>
          <cell r="R69">
            <v>32646521.638501301</v>
          </cell>
          <cell r="S69">
            <v>18655155.222000744</v>
          </cell>
        </row>
        <row r="70">
          <cell r="B70">
            <v>2301695.9799780762</v>
          </cell>
          <cell r="C70">
            <v>2952951.0440803999</v>
          </cell>
          <cell r="D70">
            <v>3113534.4845439862</v>
          </cell>
          <cell r="E70">
            <v>2047438.8659107303</v>
          </cell>
          <cell r="F70">
            <v>1703968.7293636145</v>
          </cell>
          <cell r="G70">
            <v>1021489.1073933708</v>
          </cell>
          <cell r="H70">
            <v>5590510.4514471218</v>
          </cell>
          <cell r="I70">
            <v>5944340.2268551672</v>
          </cell>
          <cell r="J70">
            <v>3750595.6193252844</v>
          </cell>
          <cell r="K70">
            <v>2759872.2481827564</v>
          </cell>
          <cell r="L70">
            <v>2476808.42785632</v>
          </cell>
          <cell r="M70">
            <v>1061489.3262241371</v>
          </cell>
          <cell r="N70">
            <v>108115014.39871193</v>
          </cell>
          <cell r="O70">
            <v>192726764.79770389</v>
          </cell>
          <cell r="P70">
            <v>141019583.99831992</v>
          </cell>
          <cell r="Q70">
            <v>47006527.99943997</v>
          </cell>
          <cell r="R70">
            <v>32904569.599607978</v>
          </cell>
          <cell r="S70">
            <v>18802611.199775986</v>
          </cell>
        </row>
        <row r="71">
          <cell r="B71">
            <v>2228746.8844028013</v>
          </cell>
          <cell r="C71">
            <v>2859361.3129353765</v>
          </cell>
          <cell r="D71">
            <v>3014855.2816146417</v>
          </cell>
          <cell r="E71">
            <v>1982548.1006606312</v>
          </cell>
          <cell r="F71">
            <v>1649963.778763314</v>
          </cell>
          <cell r="G71">
            <v>989114.41187643691</v>
          </cell>
          <cell r="H71">
            <v>5372948.6603638716</v>
          </cell>
          <cell r="I71">
            <v>5713008.7021590527</v>
          </cell>
          <cell r="J71">
            <v>3604636.4430289259</v>
          </cell>
          <cell r="K71">
            <v>2652468.3260024171</v>
          </cell>
          <cell r="L71">
            <v>2380420.2925662724</v>
          </cell>
          <cell r="M71">
            <v>1020180.1253855451</v>
          </cell>
          <cell r="N71">
            <v>103859299.48356928</v>
          </cell>
          <cell r="O71">
            <v>185140490.38375396</v>
          </cell>
          <cell r="P71">
            <v>135468651.50030777</v>
          </cell>
          <cell r="Q71">
            <v>45156217.166769251</v>
          </cell>
          <cell r="R71">
            <v>31609352.016738478</v>
          </cell>
          <cell r="S71">
            <v>18062486.866707701</v>
          </cell>
        </row>
        <row r="72">
          <cell r="B72">
            <v>2264297.3550399393</v>
          </cell>
          <cell r="C72">
            <v>2904970.637667519</v>
          </cell>
          <cell r="D72">
            <v>3062944.8717400725</v>
          </cell>
          <cell r="E72">
            <v>2014171.4844250623</v>
          </cell>
          <cell r="F72">
            <v>1676282.1504365441</v>
          </cell>
          <cell r="G72">
            <v>1004891.6556281901</v>
          </cell>
          <cell r="H72">
            <v>5417935.5961970584</v>
          </cell>
          <cell r="I72">
            <v>5760842.9124120623</v>
          </cell>
          <cell r="J72">
            <v>3634817.551879039</v>
          </cell>
          <cell r="K72">
            <v>2674677.0664770287</v>
          </cell>
          <cell r="L72">
            <v>2400351.2135050264</v>
          </cell>
          <cell r="M72">
            <v>1028721.9486450111</v>
          </cell>
          <cell r="N72">
            <v>104680234.73573703</v>
          </cell>
          <cell r="O72">
            <v>186603896.70283559</v>
          </cell>
          <cell r="P72">
            <v>136539436.61183092</v>
          </cell>
          <cell r="Q72">
            <v>45513145.537276968</v>
          </cell>
          <cell r="R72">
            <v>31859201.876093883</v>
          </cell>
          <cell r="S72">
            <v>18205258.21491079</v>
          </cell>
        </row>
        <row r="73">
          <cell r="B73">
            <v>2300414.8869128628</v>
          </cell>
          <cell r="C73">
            <v>2951307.4711944088</v>
          </cell>
          <cell r="D73">
            <v>3111801.5330720502</v>
          </cell>
          <cell r="E73">
            <v>2046299.28893993</v>
          </cell>
          <cell r="F73">
            <v>1703020.3232571967</v>
          </cell>
          <cell r="G73">
            <v>1020920.5602772201</v>
          </cell>
          <cell r="H73">
            <v>5463299.2012529746</v>
          </cell>
          <cell r="I73">
            <v>5809077.6317120232</v>
          </cell>
          <cell r="J73">
            <v>3665251.3628659192</v>
          </cell>
          <cell r="K73">
            <v>2697071.7575805821</v>
          </cell>
          <cell r="L73">
            <v>2420449.0132133435</v>
          </cell>
          <cell r="M73">
            <v>1037335.291377147</v>
          </cell>
          <cell r="N73">
            <v>105507658.90793027</v>
          </cell>
          <cell r="O73">
            <v>188078870.22718006</v>
          </cell>
          <cell r="P73">
            <v>137618685.53208295</v>
          </cell>
          <cell r="Q73">
            <v>45872895.177360982</v>
          </cell>
          <cell r="R73">
            <v>32111026.62415269</v>
          </cell>
          <cell r="S73">
            <v>18349158.070944395</v>
          </cell>
        </row>
        <row r="74">
          <cell r="B74">
            <v>2337108.5251464141</v>
          </cell>
          <cell r="C74">
            <v>2998383.4179203995</v>
          </cell>
          <cell r="D74">
            <v>3161437.5010701488</v>
          </cell>
          <cell r="E74">
            <v>2078939.5601593102</v>
          </cell>
          <cell r="F74">
            <v>1730184.9934223453</v>
          </cell>
          <cell r="G74">
            <v>1037205.1400359086</v>
          </cell>
          <cell r="H74">
            <v>5509042.6293295091</v>
          </cell>
          <cell r="I74">
            <v>5857716.213464288</v>
          </cell>
          <cell r="J74">
            <v>3695939.9918286577</v>
          </cell>
          <cell r="K74">
            <v>2719653.9562512762</v>
          </cell>
          <cell r="L74">
            <v>2440715.0889434535</v>
          </cell>
          <cell r="M74">
            <v>1046020.7524043371</v>
          </cell>
          <cell r="N74">
            <v>106341623.2905315</v>
          </cell>
          <cell r="O74">
            <v>189565502.38746923</v>
          </cell>
          <cell r="P74">
            <v>138706465.16156283</v>
          </cell>
          <cell r="Q74">
            <v>46235488.387187608</v>
          </cell>
          <cell r="R74">
            <v>32364841.871031329</v>
          </cell>
          <cell r="S74">
            <v>18494195.354875047</v>
          </cell>
        </row>
        <row r="75">
          <cell r="B75">
            <v>2374387.4591431231</v>
          </cell>
          <cell r="C75">
            <v>3046210.2673502858</v>
          </cell>
          <cell r="D75">
            <v>3211865.2063602707</v>
          </cell>
          <cell r="E75">
            <v>2112100.4723773128</v>
          </cell>
          <cell r="F75">
            <v>1757782.9639392886</v>
          </cell>
          <cell r="G75">
            <v>1053749.4731468512</v>
          </cell>
          <cell r="H75">
            <v>5555169.060630857</v>
          </cell>
          <cell r="I75">
            <v>5906762.0391517971</v>
          </cell>
          <cell r="J75">
            <v>3726885.5723219668</v>
          </cell>
          <cell r="K75">
            <v>2742425.2324633338</v>
          </cell>
          <cell r="L75">
            <v>2461150.8496465823</v>
          </cell>
          <cell r="M75">
            <v>1054778.9355628209</v>
          </cell>
          <cell r="N75">
            <v>107182179.57933789</v>
          </cell>
          <cell r="O75">
            <v>191063885.33708063</v>
          </cell>
          <cell r="P75">
            <v>139802842.92957118</v>
          </cell>
          <cell r="Q75">
            <v>46600947.643190384</v>
          </cell>
          <cell r="R75">
            <v>32620663.350233275</v>
          </cell>
          <cell r="S75">
            <v>18640379.057276156</v>
          </cell>
        </row>
        <row r="76">
          <cell r="B76">
            <v>2412261.024884562</v>
          </cell>
          <cell r="C76">
            <v>3094799.9970418215</v>
          </cell>
          <cell r="D76">
            <v>3263097.2778477208</v>
          </cell>
          <cell r="E76">
            <v>2145790.3302752208</v>
          </cell>
          <cell r="F76">
            <v>1785821.1463292686</v>
          </cell>
          <cell r="G76">
            <v>1070557.7029041951</v>
          </cell>
          <cell r="H76">
            <v>5601681.7019886067</v>
          </cell>
          <cell r="I76">
            <v>5956218.5185701633</v>
          </cell>
          <cell r="J76">
            <v>3758090.2557645077</v>
          </cell>
          <cell r="K76">
            <v>2765387.1693361471</v>
          </cell>
          <cell r="L76">
            <v>2481757.7160709021</v>
          </cell>
          <cell r="M76">
            <v>1063610.449744672</v>
          </cell>
          <cell r="N76">
            <v>108029379.87876581</v>
          </cell>
          <cell r="O76">
            <v>192574111.95779994</v>
          </cell>
          <cell r="P76">
            <v>140907886.79839018</v>
          </cell>
          <cell r="Q76">
            <v>46969295.599463396</v>
          </cell>
          <cell r="R76">
            <v>32878506.919624381</v>
          </cell>
          <cell r="S76">
            <v>18787718.239785358</v>
          </cell>
        </row>
        <row r="77">
          <cell r="B77">
            <v>2450738.7072694101</v>
          </cell>
          <cell r="C77">
            <v>3144164.7756053288</v>
          </cell>
          <cell r="D77">
            <v>3315146.5458799386</v>
          </cell>
          <cell r="E77">
            <v>2180017.5710012778</v>
          </cell>
          <cell r="F77">
            <v>1814306.5623583619</v>
          </cell>
          <cell r="G77">
            <v>1087634.0386912692</v>
          </cell>
          <cell r="H77">
            <v>5648583.787084695</v>
          </cell>
          <cell r="I77">
            <v>6006089.0900647389</v>
          </cell>
          <cell r="J77">
            <v>3789556.2115884661</v>
          </cell>
          <cell r="K77">
            <v>2788541.3632443426</v>
          </cell>
          <cell r="L77">
            <v>2502537.1208603079</v>
          </cell>
          <cell r="M77">
            <v>1072515.9089401318</v>
          </cell>
          <cell r="N77">
            <v>108883276.70508064</v>
          </cell>
          <cell r="O77">
            <v>194096275.86557856</v>
          </cell>
          <cell r="P77">
            <v>142021665.2674965</v>
          </cell>
          <cell r="Q77">
            <v>47340555.089165494</v>
          </cell>
          <cell r="R77">
            <v>33138388.562415849</v>
          </cell>
          <cell r="S77">
            <v>18936222.035666198</v>
          </cell>
        </row>
        <row r="78">
          <cell r="B78">
            <v>2489830.1424888135</v>
          </cell>
          <cell r="C78">
            <v>3194316.965751152</v>
          </cell>
          <cell r="D78">
            <v>3368026.0454596737</v>
          </cell>
          <cell r="E78">
            <v>2214790.7662836537</v>
          </cell>
          <cell r="F78">
            <v>1843246.3457959821</v>
          </cell>
          <cell r="G78">
            <v>1104982.7570347642</v>
          </cell>
          <cell r="H78">
            <v>5695878.5766762169</v>
          </cell>
          <cell r="I78">
            <v>6056377.2207696484</v>
          </cell>
          <cell r="J78">
            <v>3821285.627390373</v>
          </cell>
          <cell r="K78">
            <v>2811889.4239287651</v>
          </cell>
          <cell r="L78">
            <v>2523490.5086540207</v>
          </cell>
          <cell r="M78">
            <v>1081495.9322802944</v>
          </cell>
          <cell r="N78">
            <v>109743922.98965219</v>
          </cell>
          <cell r="O78">
            <v>195630471.41633651</v>
          </cell>
          <cell r="P78">
            <v>143144247.3778072</v>
          </cell>
          <cell r="Q78">
            <v>47714749.125935726</v>
          </cell>
          <cell r="R78">
            <v>33400324.388155013</v>
          </cell>
          <cell r="S78">
            <v>19085899.650374293</v>
          </cell>
        </row>
        <row r="79">
          <cell r="B79">
            <v>2529545.1204396309</v>
          </cell>
          <cell r="C79">
            <v>3245269.1273857281</v>
          </cell>
          <cell r="D79">
            <v>3421749.0195094231</v>
          </cell>
          <cell r="E79">
            <v>2250118.6245771134</v>
          </cell>
          <cell r="F79">
            <v>1872647.7442014322</v>
          </cell>
          <cell r="G79">
            <v>1122608.2026757277</v>
          </cell>
          <cell r="H79">
            <v>5743569.358822125</v>
          </cell>
          <cell r="I79">
            <v>6107086.4068488413</v>
          </cell>
          <cell r="J79">
            <v>3853280.7090831972</v>
          </cell>
          <cell r="K79">
            <v>2835432.9746083906</v>
          </cell>
          <cell r="L79">
            <v>2544619.3361870176</v>
          </cell>
          <cell r="M79">
            <v>1090551.1440801502</v>
          </cell>
          <cell r="N79">
            <v>110611372.08223577</v>
          </cell>
          <cell r="O79">
            <v>197176793.7118116</v>
          </cell>
          <cell r="P79">
            <v>144275702.7159597</v>
          </cell>
          <cell r="Q79">
            <v>48091900.905319899</v>
          </cell>
          <cell r="R79">
            <v>33664330.63372393</v>
          </cell>
          <cell r="S79">
            <v>19236760.36212796</v>
          </cell>
        </row>
        <row r="80">
          <cell r="B80">
            <v>2569893.5871761763</v>
          </cell>
          <cell r="C80">
            <v>3297034.0207570326</v>
          </cell>
          <cell r="D80">
            <v>3476328.9221879281</v>
          </cell>
          <cell r="E80">
            <v>2286009.9932439243</v>
          </cell>
          <cell r="F80">
            <v>1902518.1207389522</v>
          </cell>
          <cell r="G80">
            <v>1140514.7896576442</v>
          </cell>
          <cell r="H80">
            <v>5791659.4491118193</v>
          </cell>
          <cell r="I80">
            <v>6158220.1737391492</v>
          </cell>
          <cell r="J80">
            <v>3885543.6810497013</v>
          </cell>
          <cell r="K80">
            <v>2859173.6520931763</v>
          </cell>
          <cell r="L80">
            <v>2565925.0723913126</v>
          </cell>
          <cell r="M80">
            <v>1099682.1738819908</v>
          </cell>
          <cell r="N80">
            <v>111485677.75427929</v>
          </cell>
          <cell r="O80">
            <v>198735338.60545439</v>
          </cell>
          <cell r="P80">
            <v>145416101.41862515</v>
          </cell>
          <cell r="Q80">
            <v>48472033.80620838</v>
          </cell>
          <cell r="R80">
            <v>33930423.664345868</v>
          </cell>
          <cell r="S80">
            <v>19388813.522483356</v>
          </cell>
        </row>
        <row r="81">
          <cell r="B81">
            <v>2483780.3435220001</v>
          </cell>
          <cell r="C81">
            <v>3186555.4019603957</v>
          </cell>
          <cell r="D81">
            <v>3359842.4026712324</v>
          </cell>
          <cell r="E81">
            <v>2209409.2590631745</v>
          </cell>
          <cell r="F81">
            <v>1838767.6186538837</v>
          </cell>
          <cell r="G81">
            <v>1102297.8656328258</v>
          </cell>
          <cell r="H81">
            <v>5555837.0506815715</v>
          </cell>
          <cell r="I81">
            <v>5907472.307053823</v>
          </cell>
          <cell r="J81">
            <v>3727333.7175458637</v>
          </cell>
          <cell r="K81">
            <v>2742754.9997035605</v>
          </cell>
          <cell r="L81">
            <v>2461446.7946057599</v>
          </cell>
          <cell r="M81">
            <v>1054905.7691167542</v>
          </cell>
          <cell r="N81">
            <v>106896555.71855384</v>
          </cell>
          <cell r="O81">
            <v>190554729.75916117</v>
          </cell>
          <cell r="P81">
            <v>139430290.0676789</v>
          </cell>
          <cell r="Q81">
            <v>46476763.355892964</v>
          </cell>
          <cell r="R81">
            <v>32533734.34912508</v>
          </cell>
          <cell r="S81">
            <v>18590705.342357188</v>
          </cell>
        </row>
        <row r="82">
          <cell r="B82">
            <v>2523398.8218648825</v>
          </cell>
          <cell r="C82">
            <v>3237383.7598344041</v>
          </cell>
          <cell r="D82">
            <v>3413434.8404296278</v>
          </cell>
          <cell r="E82">
            <v>2244651.2775891107</v>
          </cell>
          <cell r="F82">
            <v>1868097.577427103</v>
          </cell>
          <cell r="G82">
            <v>1119880.4848973996</v>
          </cell>
          <cell r="H82">
            <v>5602355.2850251189</v>
          </cell>
          <cell r="I82">
            <v>5956934.7334444309</v>
          </cell>
          <cell r="J82">
            <v>3758542.1532446998</v>
          </cell>
          <cell r="K82">
            <v>2765719.6976706283</v>
          </cell>
          <cell r="L82">
            <v>2482056.1389351799</v>
          </cell>
          <cell r="M82">
            <v>1063738.345257934</v>
          </cell>
          <cell r="N82">
            <v>107741498.36077298</v>
          </cell>
          <cell r="O82">
            <v>192060931.86050832</v>
          </cell>
          <cell r="P82">
            <v>140532389.16622561</v>
          </cell>
          <cell r="Q82">
            <v>46844129.722075202</v>
          </cell>
          <cell r="R82">
            <v>32790890.805452641</v>
          </cell>
          <cell r="S82">
            <v>18737651.888830081</v>
          </cell>
        </row>
        <row r="83">
          <cell r="B83">
            <v>2563649.2497399775</v>
          </cell>
          <cell r="C83">
            <v>3289022.8746664054</v>
          </cell>
          <cell r="D83">
            <v>3467882.1246482637</v>
          </cell>
          <cell r="E83">
            <v>2280455.4372687009</v>
          </cell>
          <cell r="F83">
            <v>1897895.3748075026</v>
          </cell>
          <cell r="G83">
            <v>1137743.5623846024</v>
          </cell>
          <cell r="H83">
            <v>5649263.0099362805</v>
          </cell>
          <cell r="I83">
            <v>6006811.3017043993</v>
          </cell>
          <cell r="J83">
            <v>3790011.8927420611</v>
          </cell>
          <cell r="K83">
            <v>2788876.6757913283</v>
          </cell>
          <cell r="L83">
            <v>2502838.0423768335</v>
          </cell>
          <cell r="M83">
            <v>1072644.8753043571</v>
          </cell>
          <cell r="N83">
            <v>108593119.68467498</v>
          </cell>
          <cell r="O83">
            <v>193579039.43789884</v>
          </cell>
          <cell r="P83">
            <v>141643199.58870646</v>
          </cell>
          <cell r="Q83">
            <v>47214399.862902157</v>
          </cell>
          <cell r="R83">
            <v>33050079.904031511</v>
          </cell>
          <cell r="S83">
            <v>18885759.945160866</v>
          </cell>
        </row>
        <row r="84">
          <cell r="B84">
            <v>2604541.7072974551</v>
          </cell>
          <cell r="C84">
            <v>3341485.6787420842</v>
          </cell>
          <cell r="D84">
            <v>3523197.8908791156</v>
          </cell>
          <cell r="E84">
            <v>2316830.7047471548</v>
          </cell>
          <cell r="F84">
            <v>1928168.4732318369</v>
          </cell>
          <cell r="G84">
            <v>1155891.571649452</v>
          </cell>
          <cell r="H84">
            <v>5696563.486564246</v>
          </cell>
          <cell r="I84">
            <v>6057105.4793847678</v>
          </cell>
          <cell r="J84">
            <v>3821745.1238975315</v>
          </cell>
          <cell r="K84">
            <v>2812227.5440000705</v>
          </cell>
          <cell r="L84">
            <v>2523793.9497436536</v>
          </cell>
          <cell r="M84">
            <v>1081625.9784615657</v>
          </cell>
          <cell r="N84">
            <v>109451472.48057579</v>
          </cell>
          <cell r="O84">
            <v>195109146.59580898</v>
          </cell>
          <cell r="P84">
            <v>142762790.19205534</v>
          </cell>
          <cell r="Q84">
            <v>47587596.730685115</v>
          </cell>
          <cell r="R84">
            <v>33311317.711479586</v>
          </cell>
          <cell r="S84">
            <v>19035038.692274049</v>
          </cell>
        </row>
        <row r="85">
          <cell r="B85">
            <v>2646086.4354747375</v>
          </cell>
          <cell r="C85">
            <v>3394785.3106284426</v>
          </cell>
          <cell r="D85">
            <v>3579395.9921731912</v>
          </cell>
          <cell r="E85">
            <v>2353786.1896955515</v>
          </cell>
          <cell r="F85">
            <v>1958924.4541692825</v>
          </cell>
          <cell r="G85">
            <v>1174329.0576040987</v>
          </cell>
          <cell r="H85">
            <v>5744260.0033633448</v>
          </cell>
          <cell r="I85">
            <v>6107820.7630698858</v>
          </cell>
          <cell r="J85">
            <v>3853744.0528893322</v>
          </cell>
          <cell r="K85">
            <v>2835773.925711018</v>
          </cell>
          <cell r="L85">
            <v>2544925.3179457863</v>
          </cell>
          <cell r="M85">
            <v>1090682.2791196224</v>
          </cell>
          <cell r="N85">
            <v>110316609.95606191</v>
          </cell>
          <cell r="O85">
            <v>196651348.18254513</v>
          </cell>
          <cell r="P85">
            <v>143891230.37747204</v>
          </cell>
          <cell r="Q85">
            <v>47963743.45915734</v>
          </cell>
          <cell r="R85">
            <v>33574620.421410143</v>
          </cell>
          <cell r="S85">
            <v>19185497.383662939</v>
          </cell>
        </row>
        <row r="86">
          <cell r="B86">
            <v>2688293.8385611945</v>
          </cell>
          <cell r="C86">
            <v>3448935.1184641686</v>
          </cell>
          <cell r="D86">
            <v>3636490.5025498327</v>
          </cell>
          <cell r="E86">
            <v>2391331.1470922255</v>
          </cell>
          <cell r="F86">
            <v>1990171.0200201091</v>
          </cell>
          <cell r="G86">
            <v>1193060.6376560342</v>
          </cell>
          <cell r="H86">
            <v>5792355.8763216678</v>
          </cell>
          <cell r="I86">
            <v>6158960.678620507</v>
          </cell>
          <cell r="J86">
            <v>3886010.9043677007</v>
          </cell>
          <cell r="K86">
            <v>2859517.4579309495</v>
          </cell>
          <cell r="L86">
            <v>2566233.6160918786</v>
          </cell>
          <cell r="M86">
            <v>1099814.4068965192</v>
          </cell>
          <cell r="N86">
            <v>111188585.7392887</v>
          </cell>
          <cell r="O86">
            <v>198205739.79612333</v>
          </cell>
          <cell r="P86">
            <v>145028590.09472439</v>
          </cell>
          <cell r="Q86">
            <v>48342863.364908129</v>
          </cell>
          <cell r="R86">
            <v>33840004.355435692</v>
          </cell>
          <cell r="S86">
            <v>19337145.345963255</v>
          </cell>
        </row>
        <row r="87">
          <cell r="B87">
            <v>2731174.486803751</v>
          </cell>
          <cell r="C87">
            <v>3503948.6633024872</v>
          </cell>
          <cell r="D87">
            <v>3694495.7205213527</v>
          </cell>
          <cell r="E87">
            <v>2429474.979540546</v>
          </cell>
          <cell r="F87">
            <v>2021915.9960446374</v>
          </cell>
          <cell r="G87">
            <v>1212091.0028644553</v>
          </cell>
          <cell r="H87">
            <v>5840854.449191601</v>
          </cell>
          <cell r="I87">
            <v>6210528.7814189177</v>
          </cell>
          <cell r="J87">
            <v>3918547.9216095549</v>
          </cell>
          <cell r="K87">
            <v>2883459.7913730689</v>
          </cell>
          <cell r="L87">
            <v>2587720.3255912163</v>
          </cell>
          <cell r="M87">
            <v>1109022.9966819496</v>
          </cell>
          <cell r="N87">
            <v>112067453.88230462</v>
          </cell>
          <cell r="O87">
            <v>199772417.79019517</v>
          </cell>
          <cell r="P87">
            <v>146174939.84648427</v>
          </cell>
          <cell r="Q87">
            <v>48724979.948828086</v>
          </cell>
          <cell r="R87">
            <v>34107485.964179665</v>
          </cell>
          <cell r="S87">
            <v>19489991.979531236</v>
          </cell>
        </row>
        <row r="88">
          <cell r="B88">
            <v>2774739.1190540544</v>
          </cell>
          <cell r="C88">
            <v>3559839.7225073338</v>
          </cell>
          <cell r="D88">
            <v>3753426.172673895</v>
          </cell>
          <cell r="E88">
            <v>2468227.2396236649</v>
          </cell>
          <cell r="F88">
            <v>2054167.3323229628</v>
          </cell>
          <cell r="G88">
            <v>1231424.9191150747</v>
          </cell>
          <cell r="H88">
            <v>5889759.0937222969</v>
          </cell>
          <cell r="I88">
            <v>6262528.6566161131</v>
          </cell>
          <cell r="J88">
            <v>3951357.3666744516</v>
          </cell>
          <cell r="K88">
            <v>2907602.5905717667</v>
          </cell>
          <cell r="L88">
            <v>2609386.9402567144</v>
          </cell>
          <cell r="M88">
            <v>1118308.6886814488</v>
          </cell>
          <cell r="N88">
            <v>112953268.86440183</v>
          </cell>
          <cell r="O88">
            <v>201351479.28002062</v>
          </cell>
          <cell r="P88">
            <v>147330350.69269803</v>
          </cell>
          <cell r="Q88">
            <v>49110116.897566006</v>
          </cell>
          <cell r="R88">
            <v>34377081.828296207</v>
          </cell>
          <cell r="S88">
            <v>19644046.759026404</v>
          </cell>
        </row>
        <row r="89">
          <cell r="B89">
            <v>2818998.6454578713</v>
          </cell>
          <cell r="C89">
            <v>3616622.2932037036</v>
          </cell>
          <cell r="D89">
            <v>3813296.6173054148</v>
          </cell>
          <cell r="E89">
            <v>2507597.6322968272</v>
          </cell>
          <cell r="F89">
            <v>2086933.1057459433</v>
          </cell>
          <cell r="G89">
            <v>1251067.2283136677</v>
          </cell>
          <cell r="H89">
            <v>5939073.2098940806</v>
          </cell>
          <cell r="I89">
            <v>6314963.9193810476</v>
          </cell>
          <cell r="J89">
            <v>3984441.5205618516</v>
          </cell>
          <cell r="K89">
            <v>2931947.5339983436</v>
          </cell>
          <cell r="L89">
            <v>2631234.9664087705</v>
          </cell>
          <cell r="M89">
            <v>1127672.1284609016</v>
          </cell>
          <cell r="N89">
            <v>113846085.5954933</v>
          </cell>
          <cell r="O89">
            <v>202943022.14848801</v>
          </cell>
          <cell r="P89">
            <v>148494894.25499123</v>
          </cell>
          <cell r="Q89">
            <v>49498298.08499708</v>
          </cell>
          <cell r="R89">
            <v>34648808.659497961</v>
          </cell>
          <cell r="S89">
            <v>19799319.233998835</v>
          </cell>
        </row>
        <row r="90">
          <cell r="B90">
            <v>2863964.1501873755</v>
          </cell>
          <cell r="C90">
            <v>3674310.5957830292</v>
          </cell>
          <cell r="D90">
            <v>3874122.0481216824</v>
          </cell>
          <cell r="E90">
            <v>2547596.0173178399</v>
          </cell>
          <cell r="F90">
            <v>2120221.522037941</v>
          </cell>
          <cell r="G90">
            <v>1271022.8495986611</v>
          </cell>
          <cell r="H90">
            <v>5988800.226154834</v>
          </cell>
          <cell r="I90">
            <v>6367838.2151519759</v>
          </cell>
          <cell r="J90">
            <v>4017802.6833696985</v>
          </cell>
          <cell r="K90">
            <v>2956496.3141777026</v>
          </cell>
          <cell r="L90">
            <v>2653265.92297999</v>
          </cell>
          <cell r="M90">
            <v>1137113.9669914243</v>
          </cell>
          <cell r="N90">
            <v>114745959.41951647</v>
          </cell>
          <cell r="O90">
            <v>204547145.05218151</v>
          </cell>
          <cell r="P90">
            <v>149668642.72110844</v>
          </cell>
          <cell r="Q90">
            <v>49889547.573702805</v>
          </cell>
          <cell r="R90">
            <v>34922683.30159197</v>
          </cell>
          <cell r="S90">
            <v>19955819.029481124</v>
          </cell>
        </row>
        <row r="91">
          <cell r="B91">
            <v>2764463.6455591139</v>
          </cell>
          <cell r="C91">
            <v>3546656.8475971585</v>
          </cell>
          <cell r="D91">
            <v>3739526.4042640729</v>
          </cell>
          <cell r="E91">
            <v>2459086.8475031657</v>
          </cell>
          <cell r="F91">
            <v>2046560.2957433753</v>
          </cell>
          <cell r="G91">
            <v>1226864.6799089867</v>
          </cell>
          <cell r="H91">
            <v>5737617.1906006457</v>
          </cell>
          <cell r="I91">
            <v>6100757.5191196743</v>
          </cell>
          <cell r="J91">
            <v>3849287.4823016985</v>
          </cell>
          <cell r="K91">
            <v>2832494.5624484196</v>
          </cell>
          <cell r="L91">
            <v>2541982.2996331975</v>
          </cell>
          <cell r="M91">
            <v>1089420.9855570847</v>
          </cell>
          <cell r="N91">
            <v>109882187.31286192</v>
          </cell>
          <cell r="O91">
            <v>195876942.60118863</v>
          </cell>
          <cell r="P91">
            <v>143324592.14721119</v>
          </cell>
          <cell r="Q91">
            <v>47774864.049070396</v>
          </cell>
          <cell r="R91">
            <v>33442404.834349282</v>
          </cell>
          <cell r="S91">
            <v>19109945.619628161</v>
          </cell>
        </row>
        <row r="92">
          <cell r="B92">
            <v>2808559.2691342509</v>
          </cell>
          <cell r="C92">
            <v>3603229.1398582836</v>
          </cell>
          <cell r="D92">
            <v>3799175.1353792776</v>
          </cell>
          <cell r="E92">
            <v>2498311.4428926767</v>
          </cell>
          <cell r="F92">
            <v>2079204.7302505502</v>
          </cell>
          <cell r="G92">
            <v>1246434.2492863245</v>
          </cell>
          <cell r="H92">
            <v>5785657.4442314068</v>
          </cell>
          <cell r="I92">
            <v>6151838.2951321295</v>
          </cell>
          <cell r="J92">
            <v>3881517.0195476525</v>
          </cell>
          <cell r="K92">
            <v>2856210.6370256315</v>
          </cell>
          <cell r="L92">
            <v>2563265.956305054</v>
          </cell>
          <cell r="M92">
            <v>1098542.5527021659</v>
          </cell>
          <cell r="N92">
            <v>110750729.28839006</v>
          </cell>
          <cell r="O92">
            <v>197425213.07930401</v>
          </cell>
          <cell r="P92">
            <v>144457472.98485661</v>
          </cell>
          <cell r="Q92">
            <v>48152490.994952194</v>
          </cell>
          <cell r="R92">
            <v>33706743.696466543</v>
          </cell>
          <cell r="S92">
            <v>19260996.39798088</v>
          </cell>
        </row>
        <row r="93">
          <cell r="B93">
            <v>2853358.2566409791</v>
          </cell>
          <cell r="C93">
            <v>3660703.8098766049</v>
          </cell>
          <cell r="D93">
            <v>3859775.3161538821</v>
          </cell>
          <cell r="E93">
            <v>2538161.7050352893</v>
          </cell>
          <cell r="F93">
            <v>2112369.8721644455</v>
          </cell>
          <cell r="G93">
            <v>1266315.9704860158</v>
          </cell>
          <cell r="H93">
            <v>5834099.9320810512</v>
          </cell>
          <cell r="I93">
            <v>6203346.7632254222</v>
          </cell>
          <cell r="J93">
            <v>3914016.4101303252</v>
          </cell>
          <cell r="K93">
            <v>2880125.2829260887</v>
          </cell>
          <cell r="L93">
            <v>2584727.8180105928</v>
          </cell>
          <cell r="M93">
            <v>1107740.4934331111</v>
          </cell>
          <cell r="N93">
            <v>111626136.4818548</v>
          </cell>
          <cell r="O93">
            <v>198985721.55461073</v>
          </cell>
          <cell r="P93">
            <v>145599308.45459321</v>
          </cell>
          <cell r="Q93">
            <v>48533102.818197735</v>
          </cell>
          <cell r="R93">
            <v>33973171.972738422</v>
          </cell>
          <cell r="S93">
            <v>19413241.127279095</v>
          </cell>
        </row>
        <row r="94">
          <cell r="B94">
            <v>2898871.8273518723</v>
          </cell>
          <cell r="C94">
            <v>3719095.2513700384</v>
          </cell>
          <cell r="D94">
            <v>3921342.12304575</v>
          </cell>
          <cell r="E94">
            <v>2578647.6138653285</v>
          </cell>
          <cell r="F94">
            <v>2146064.0272256108</v>
          </cell>
          <cell r="G94">
            <v>1286514.8226038348</v>
          </cell>
          <cell r="H94">
            <v>5882948.0219995501</v>
          </cell>
          <cell r="I94">
            <v>6255286.5044045858</v>
          </cell>
          <cell r="J94">
            <v>3946787.9134933688</v>
          </cell>
          <cell r="K94">
            <v>2904240.1627592715</v>
          </cell>
          <cell r="L94">
            <v>2606369.3768352438</v>
          </cell>
          <cell r="M94">
            <v>1117015.4472151045</v>
          </cell>
          <cell r="N94">
            <v>112508463.15801094</v>
          </cell>
          <cell r="O94">
            <v>200558564.75993255</v>
          </cell>
          <cell r="P94">
            <v>146750169.33653602</v>
          </cell>
          <cell r="Q94">
            <v>48916723.112178668</v>
          </cell>
          <cell r="R94">
            <v>34241706.178525075</v>
          </cell>
          <cell r="S94">
            <v>19566689.244871471</v>
          </cell>
        </row>
        <row r="95">
          <cell r="B95">
            <v>2945111.3794967602</v>
          </cell>
          <cell r="C95">
            <v>3778418.0876489449</v>
          </cell>
          <cell r="D95">
            <v>3983890.9745905786</v>
          </cell>
          <cell r="E95">
            <v>2619779.3085058392</v>
          </cell>
          <cell r="F95">
            <v>2180295.6336584543</v>
          </cell>
          <cell r="G95">
            <v>1307035.8641565079</v>
          </cell>
          <cell r="H95">
            <v>5932205.1100354046</v>
          </cell>
          <cell r="I95">
            <v>6307661.129657899</v>
          </cell>
          <cell r="J95">
            <v>3979833.8079984356</v>
          </cell>
          <cell r="K95">
            <v>2928556.9530554526</v>
          </cell>
          <cell r="L95">
            <v>2628192.137357458</v>
          </cell>
          <cell r="M95">
            <v>1126368.058867482</v>
          </cell>
          <cell r="N95">
            <v>113397764.01053825</v>
          </cell>
          <cell r="O95">
            <v>202143840.19269863</v>
          </cell>
          <cell r="P95">
            <v>147910126.9702673</v>
          </cell>
          <cell r="Q95">
            <v>49303375.65675576</v>
          </cell>
          <cell r="R95">
            <v>34512362.959729038</v>
          </cell>
          <cell r="S95">
            <v>19721350.262702305</v>
          </cell>
        </row>
        <row r="96">
          <cell r="B96">
            <v>2992088.4931172491</v>
          </cell>
          <cell r="C96">
            <v>3838687.1752783316</v>
          </cell>
          <cell r="D96">
            <v>4047437.5352632552</v>
          </cell>
          <cell r="E96">
            <v>2661567.0898077856</v>
          </cell>
          <cell r="F96">
            <v>2215073.2642844752</v>
          </cell>
          <cell r="G96">
            <v>1327884.2343485465</v>
          </cell>
          <cell r="H96">
            <v>5981874.6206717482</v>
          </cell>
          <cell r="I96">
            <v>6360474.2802079357</v>
          </cell>
          <cell r="J96">
            <v>4013156.3910835776</v>
          </cell>
          <cell r="K96">
            <v>2953077.3443822553</v>
          </cell>
          <cell r="L96">
            <v>2650197.6167533062</v>
          </cell>
          <cell r="M96">
            <v>1135798.9786085598</v>
          </cell>
          <cell r="N96">
            <v>114294094.16543189</v>
          </cell>
          <cell r="O96">
            <v>203741646.12098727</v>
          </cell>
          <cell r="P96">
            <v>149079253.25925899</v>
          </cell>
          <cell r="Q96">
            <v>49693084.419752985</v>
          </cell>
          <cell r="R96">
            <v>34785159.093827099</v>
          </cell>
          <cell r="S96">
            <v>19877233.767901197</v>
          </cell>
        </row>
        <row r="97">
          <cell r="B97">
            <v>3039814.9329667818</v>
          </cell>
          <cell r="C97">
            <v>3899917.6077984683</v>
          </cell>
          <cell r="D97">
            <v>4111997.7194008012</v>
          </cell>
          <cell r="E97">
            <v>2704021.4229297535</v>
          </cell>
          <cell r="F97">
            <v>2250405.6286692065</v>
          </cell>
          <cell r="G97">
            <v>1349065.1543592887</v>
          </cell>
          <cell r="H97">
            <v>6031960.0070644235</v>
          </cell>
          <cell r="I97">
            <v>6413729.6277647046</v>
          </cell>
          <cell r="J97">
            <v>4046757.9794229674</v>
          </cell>
          <cell r="K97">
            <v>2977803.0414621839</v>
          </cell>
          <cell r="L97">
            <v>2672387.3449019603</v>
          </cell>
          <cell r="M97">
            <v>1145308.8621008401</v>
          </cell>
          <cell r="N97">
            <v>115197509.18441944</v>
          </cell>
          <cell r="O97">
            <v>205352081.58961725</v>
          </cell>
          <cell r="P97">
            <v>150257620.67532972</v>
          </cell>
          <cell r="Q97">
            <v>50085873.558443226</v>
          </cell>
          <cell r="R97">
            <v>35060111.490910269</v>
          </cell>
          <cell r="S97">
            <v>20034349.423377294</v>
          </cell>
        </row>
        <row r="98">
          <cell r="B98">
            <v>3088302.651456953</v>
          </cell>
          <cell r="C98">
            <v>3962124.7195048509</v>
          </cell>
          <cell r="D98">
            <v>4177587.6951878937</v>
          </cell>
          <cell r="E98">
            <v>2747152.9399588015</v>
          </cell>
          <cell r="F98">
            <v>2286301.5753034032</v>
          </cell>
          <cell r="G98">
            <v>1370583.9286504695</v>
          </cell>
          <cell r="H98">
            <v>6082464.7512820577</v>
          </cell>
          <cell r="I98">
            <v>6467430.8747809231</v>
          </cell>
          <cell r="J98">
            <v>4080640.9090879625</v>
          </cell>
          <cell r="K98">
            <v>3002735.7632911424</v>
          </cell>
          <cell r="L98">
            <v>2694762.8644920513</v>
          </cell>
          <cell r="M98">
            <v>1154898.3704965934</v>
          </cell>
          <cell r="N98">
            <v>116108065.06840526</v>
          </cell>
          <cell r="O98">
            <v>206975246.42628762</v>
          </cell>
          <cell r="P98">
            <v>151445302.26313728</v>
          </cell>
          <cell r="Q98">
            <v>50481767.421045758</v>
          </cell>
          <cell r="R98">
            <v>35337237.194732033</v>
          </cell>
          <cell r="S98">
            <v>20192706.968418304</v>
          </cell>
        </row>
        <row r="99">
          <cell r="B99">
            <v>3137563.7916508229</v>
          </cell>
          <cell r="C99">
            <v>4025324.0892884592</v>
          </cell>
          <cell r="D99">
            <v>4244223.8887059577</v>
          </cell>
          <cell r="E99">
            <v>2790972.4425731157</v>
          </cell>
          <cell r="F99">
            <v>2322770.0938190199</v>
          </cell>
          <cell r="G99">
            <v>1392445.9462946481</v>
          </cell>
          <cell r="H99">
            <v>6133392.3645481449</v>
          </cell>
          <cell r="I99">
            <v>6521581.7547094207</v>
          </cell>
          <cell r="J99">
            <v>4114807.5357095147</v>
          </cell>
          <cell r="K99">
            <v>3027877.2432579449</v>
          </cell>
          <cell r="L99">
            <v>2717325.7311289255</v>
          </cell>
          <cell r="M99">
            <v>1164568.170483825</v>
          </cell>
          <cell r="N99">
            <v>117025818.26094167</v>
          </cell>
          <cell r="O99">
            <v>208611241.24776557</v>
          </cell>
          <cell r="P99">
            <v>152642371.64470652</v>
          </cell>
          <cell r="Q99">
            <v>50880790.548235506</v>
          </cell>
          <cell r="R99">
            <v>35616553.383764856</v>
          </cell>
          <cell r="S99">
            <v>20352316.219294205</v>
          </cell>
        </row>
        <row r="100">
          <cell r="B100">
            <v>3187610.6903039729</v>
          </cell>
          <cell r="C100">
            <v>4089531.5445372681</v>
          </cell>
          <cell r="D100">
            <v>4311922.9880468473</v>
          </cell>
          <cell r="E100">
            <v>2835490.9047471387</v>
          </cell>
          <cell r="F100">
            <v>2359820.3172405381</v>
          </cell>
          <cell r="G100">
            <v>1414656.6823248251</v>
          </cell>
          <cell r="H100">
            <v>6184746.3874851521</v>
          </cell>
          <cell r="I100">
            <v>6576186.0322626941</v>
          </cell>
          <cell r="J100">
            <v>4149260.2346419371</v>
          </cell>
          <cell r="K100">
            <v>3053229.2292648219</v>
          </cell>
          <cell r="L100">
            <v>2740077.5134427892</v>
          </cell>
          <cell r="M100">
            <v>1174318.9343326238</v>
          </cell>
          <cell r="N100">
            <v>117950825.65172791</v>
          </cell>
          <cell r="O100">
            <v>210260167.46612367</v>
          </cell>
          <cell r="P100">
            <v>153848903.02399293</v>
          </cell>
          <cell r="Q100">
            <v>51282967.674664304</v>
          </cell>
          <cell r="R100">
            <v>35898077.372265019</v>
          </cell>
          <cell r="S100">
            <v>20513187.069865726</v>
          </cell>
        </row>
        <row r="101">
          <cell r="B101">
            <v>3072732.1007252974</v>
          </cell>
          <cell r="C101">
            <v>3942148.5478297425</v>
          </cell>
          <cell r="D101">
            <v>4156525.2060198784</v>
          </cell>
          <cell r="E101">
            <v>2733302.3919242471</v>
          </cell>
          <cell r="F101">
            <v>2274774.5396842319</v>
          </cell>
          <cell r="G101">
            <v>1363673.7423761494</v>
          </cell>
          <cell r="H101">
            <v>5917384.0348766772</v>
          </cell>
          <cell r="I101">
            <v>6291902.0117676063</v>
          </cell>
          <cell r="J101">
            <v>3969890.5550438464</v>
          </cell>
          <cell r="K101">
            <v>2921240.2197492453</v>
          </cell>
          <cell r="L101">
            <v>2621625.8382365028</v>
          </cell>
          <cell r="M101">
            <v>1123553.9306727869</v>
          </cell>
          <cell r="N101">
            <v>112799453.81838375</v>
          </cell>
          <cell r="O101">
            <v>201077287.24146664</v>
          </cell>
          <cell r="P101">
            <v>147129722.37180486</v>
          </cell>
          <cell r="Q101">
            <v>49043240.790601619</v>
          </cell>
          <cell r="R101">
            <v>34330268.55342114</v>
          </cell>
          <cell r="S101">
            <v>19617296.31624065</v>
          </cell>
        </row>
        <row r="102">
          <cell r="B102">
            <v>3121744.8769571292</v>
          </cell>
          <cell r="C102">
            <v>4005029.28012717</v>
          </cell>
          <cell r="D102">
            <v>4222825.4343334809</v>
          </cell>
          <cell r="E102">
            <v>2776900.9661304695</v>
          </cell>
          <cell r="F102">
            <v>2311059.191855859</v>
          </cell>
          <cell r="G102">
            <v>1385425.5364790361</v>
          </cell>
          <cell r="H102">
            <v>5966929.4507562499</v>
          </cell>
          <cell r="I102">
            <v>6344583.2134623416</v>
          </cell>
          <cell r="J102">
            <v>4003129.8846845725</v>
          </cell>
          <cell r="K102">
            <v>2945699.3491075155</v>
          </cell>
          <cell r="L102">
            <v>2643576.3389426428</v>
          </cell>
          <cell r="M102">
            <v>1132961.2881182753</v>
          </cell>
          <cell r="N102">
            <v>113691054.74892372</v>
          </cell>
          <cell r="O102">
            <v>202666662.81329876</v>
          </cell>
          <cell r="P102">
            <v>148292680.10729179</v>
          </cell>
          <cell r="Q102">
            <v>49430893.369097255</v>
          </cell>
          <cell r="R102">
            <v>34601625.358368084</v>
          </cell>
          <cell r="S102">
            <v>19772357.347638905</v>
          </cell>
        </row>
        <row r="103">
          <cell r="B103">
            <v>3171539.4500248726</v>
          </cell>
          <cell r="C103">
            <v>4068913.0153419883</v>
          </cell>
          <cell r="D103">
            <v>4290183.2095297687</v>
          </cell>
          <cell r="E103">
            <v>2821194.9758942183</v>
          </cell>
          <cell r="F103">
            <v>2347922.616103685</v>
          </cell>
          <cell r="G103">
            <v>1407524.2908056122</v>
          </cell>
          <cell r="H103">
            <v>6016889.7033643872</v>
          </cell>
          <cell r="I103">
            <v>6397705.5073747905</v>
          </cell>
          <cell r="J103">
            <v>4036647.5225102846</v>
          </cell>
          <cell r="K103">
            <v>2970363.2712811525</v>
          </cell>
          <cell r="L103">
            <v>2665710.6280728299</v>
          </cell>
          <cell r="M103">
            <v>1142447.4120312126</v>
          </cell>
          <cell r="N103">
            <v>114589703.16234085</v>
          </cell>
          <cell r="O103">
            <v>204268601.28939018</v>
          </cell>
          <cell r="P103">
            <v>149464830.21174893</v>
          </cell>
          <cell r="Q103">
            <v>49821610.070582971</v>
          </cell>
          <cell r="R103">
            <v>34875127.049408078</v>
          </cell>
          <cell r="S103">
            <v>19928644.028233189</v>
          </cell>
        </row>
        <row r="104">
          <cell r="B104">
            <v>3222128.2902748259</v>
          </cell>
          <cell r="C104">
            <v>4133815.7522518123</v>
          </cell>
          <cell r="D104">
            <v>4358615.4004105199</v>
          </cell>
          <cell r="E104">
            <v>2866195.5140235373</v>
          </cell>
          <cell r="F104">
            <v>2385374.0443507433</v>
          </cell>
          <cell r="G104">
            <v>1429975.5396762311</v>
          </cell>
          <cell r="H104">
            <v>6067268.2660700819</v>
          </cell>
          <cell r="I104">
            <v>6451272.5867074281</v>
          </cell>
          <cell r="J104">
            <v>4070445.7987558772</v>
          </cell>
          <cell r="K104">
            <v>2995233.7009713058</v>
          </cell>
          <cell r="L104">
            <v>2688030.2444614288</v>
          </cell>
          <cell r="M104">
            <v>1152012.9619120408</v>
          </cell>
          <cell r="N104">
            <v>115495454.76406705</v>
          </cell>
          <cell r="O104">
            <v>205883201.97072819</v>
          </cell>
          <cell r="P104">
            <v>150646245.34443527</v>
          </cell>
          <cell r="Q104">
            <v>50215415.114811756</v>
          </cell>
          <cell r="R104">
            <v>35150790.580368228</v>
          </cell>
          <cell r="S104">
            <v>20086166.045924701</v>
          </cell>
        </row>
        <row r="105">
          <cell r="B105">
            <v>3273524.0669662654</v>
          </cell>
          <cell r="C105">
            <v>4199753.7448288137</v>
          </cell>
          <cell r="D105">
            <v>4428139.1448497148</v>
          </cell>
          <cell r="E105">
            <v>2911913.8502665036</v>
          </cell>
          <cell r="F105">
            <v>2423422.8557773517</v>
          </cell>
          <cell r="G105">
            <v>1452784.905688517</v>
          </cell>
          <cell r="H105">
            <v>6118068.6413243543</v>
          </cell>
          <cell r="I105">
            <v>6505288.1755853901</v>
          </cell>
          <cell r="J105">
            <v>4104527.0631669718</v>
          </cell>
          <cell r="K105">
            <v>3020312.3672360736</v>
          </cell>
          <cell r="L105">
            <v>2710536.7398272459</v>
          </cell>
          <cell r="M105">
            <v>1161658.6027831053</v>
          </cell>
          <cell r="N105">
            <v>116408365.69984674</v>
          </cell>
          <cell r="O105">
            <v>207510564.94320503</v>
          </cell>
          <cell r="P105">
            <v>151836998.73893052</v>
          </cell>
          <cell r="Q105">
            <v>50612332.912976839</v>
          </cell>
          <cell r="R105">
            <v>35428633.039083786</v>
          </cell>
          <cell r="S105">
            <v>20244933.165190734</v>
          </cell>
        </row>
        <row r="106">
          <cell r="B106">
            <v>3325739.651444281</v>
          </cell>
          <cell r="C106">
            <v>4266743.506310299</v>
          </cell>
          <cell r="D106">
            <v>4498771.8540854808</v>
          </cell>
          <cell r="E106">
            <v>2958361.4341335758</v>
          </cell>
          <cell r="F106">
            <v>2462078.579169991</v>
          </cell>
          <cell r="G106">
            <v>1475958.1011254659</v>
          </cell>
          <cell r="H106">
            <v>6169294.360903752</v>
          </cell>
          <cell r="I106">
            <v>6559756.0293153813</v>
          </cell>
          <cell r="J106">
            <v>4138893.6851632758</v>
          </cell>
          <cell r="K106">
            <v>3045601.0136107123</v>
          </cell>
          <cell r="L106">
            <v>2733231.6788814091</v>
          </cell>
          <cell r="M106">
            <v>1171385.0052348895</v>
          </cell>
          <cell r="N106">
            <v>117328492.55921727</v>
          </cell>
          <cell r="O106">
            <v>209150791.08382207</v>
          </cell>
          <cell r="P106">
            <v>153037164.20767468</v>
          </cell>
          <cell r="Q106">
            <v>51012388.069224894</v>
          </cell>
          <cell r="R106">
            <v>35708671.64845743</v>
          </cell>
          <cell r="S106">
            <v>20404955.227689959</v>
          </cell>
        </row>
        <row r="107">
          <cell r="B107">
            <v>3378788.1203632257</v>
          </cell>
          <cell r="C107">
            <v>4334801.8133342164</v>
          </cell>
          <cell r="D107">
            <v>4570531.2170804869</v>
          </cell>
          <cell r="E107">
            <v>3005549.8977649622</v>
          </cell>
          <cell r="F107">
            <v>2501350.8953076592</v>
          </cell>
          <cell r="G107">
            <v>1499500.9293860053</v>
          </cell>
          <cell r="H107">
            <v>6220948.9861558797</v>
          </cell>
          <cell r="I107">
            <v>6614679.9346467583</v>
          </cell>
          <cell r="J107">
            <v>4173548.0540033113</v>
          </cell>
          <cell r="K107">
            <v>3071101.3982288516</v>
          </cell>
          <cell r="L107">
            <v>2756116.6394361495</v>
          </cell>
          <cell r="M107">
            <v>1181192.8454726355</v>
          </cell>
          <cell r="N107">
            <v>118255892.37901676</v>
          </cell>
          <cell r="O107">
            <v>210803982.0669429</v>
          </cell>
          <cell r="P107">
            <v>154246816.14654359</v>
          </cell>
          <cell r="Q107">
            <v>51415605.38218119</v>
          </cell>
          <cell r="R107">
            <v>35990923.767526835</v>
          </cell>
          <cell r="S107">
            <v>20566242.152872477</v>
          </cell>
        </row>
        <row r="108">
          <cell r="B108">
            <v>3432682.7589615742</v>
          </cell>
          <cell r="C108">
            <v>4403945.710140625</v>
          </cell>
          <cell r="D108">
            <v>4643435.2049518963</v>
          </cell>
          <cell r="E108">
            <v>3053491.0588437258</v>
          </cell>
          <cell r="F108">
            <v>2541249.6393862818</v>
          </cell>
          <cell r="G108">
            <v>1523419.2864383732</v>
          </cell>
          <cell r="H108">
            <v>6273036.1082470063</v>
          </cell>
          <cell r="I108">
            <v>6670063.7100347914</v>
          </cell>
          <cell r="J108">
            <v>4208492.5789505225</v>
          </cell>
          <cell r="K108">
            <v>3096815.2939447244</v>
          </cell>
          <cell r="L108">
            <v>2779193.2125144969</v>
          </cell>
          <cell r="M108">
            <v>1191082.8053633557</v>
          </cell>
          <cell r="N108">
            <v>119190622.64691971</v>
          </cell>
          <cell r="O108">
            <v>212470240.37059599</v>
          </cell>
          <cell r="P108">
            <v>155466029.53946048</v>
          </cell>
          <cell r="Q108">
            <v>51822009.846486829</v>
          </cell>
          <cell r="R108">
            <v>36275406.892540783</v>
          </cell>
          <cell r="S108">
            <v>20728803.938594732</v>
          </cell>
        </row>
        <row r="109">
          <cell r="B109">
            <v>3487437.0643890267</v>
          </cell>
          <cell r="C109">
            <v>4474192.5128401862</v>
          </cell>
          <cell r="D109">
            <v>4717502.0754719777</v>
          </cell>
          <cell r="E109">
            <v>3102196.9235553551</v>
          </cell>
          <cell r="F109">
            <v>2581784.8034817986</v>
          </cell>
          <cell r="G109">
            <v>1547719.1622966805</v>
          </cell>
          <cell r="H109">
            <v>6325559.3484117212</v>
          </cell>
          <cell r="I109">
            <v>6725911.2059061341</v>
          </cell>
          <cell r="J109">
            <v>4243729.6894407747</v>
          </cell>
          <cell r="K109">
            <v>3122744.4884564187</v>
          </cell>
          <cell r="L109">
            <v>2802463.0024608895</v>
          </cell>
          <cell r="M109">
            <v>1201055.5724832383</v>
          </cell>
          <cell r="N109">
            <v>120132741.3050006</v>
          </cell>
          <cell r="O109">
            <v>214149669.28282714</v>
          </cell>
          <cell r="P109">
            <v>156694879.96304426</v>
          </cell>
          <cell r="Q109">
            <v>52231626.654348083</v>
          </cell>
          <cell r="R109">
            <v>36562138.65804366</v>
          </cell>
          <cell r="S109">
            <v>20892650.661739234</v>
          </cell>
        </row>
        <row r="110">
          <cell r="B110">
            <v>3543064.7490866771</v>
          </cell>
          <cell r="C110">
            <v>4545559.8137507373</v>
          </cell>
          <cell r="D110">
            <v>4792750.3776405044</v>
          </cell>
          <cell r="E110">
            <v>3151679.689594544</v>
          </cell>
          <cell r="F110">
            <v>2622966.53905254</v>
          </cell>
          <cell r="G110">
            <v>1572406.6425210254</v>
          </cell>
          <cell r="H110">
            <v>6378522.3582046982</v>
          </cell>
          <cell r="I110">
            <v>6782226.3049265146</v>
          </cell>
          <cell r="J110">
            <v>4279261.8352512531</v>
          </cell>
          <cell r="K110">
            <v>3148890.7844301672</v>
          </cell>
          <cell r="L110">
            <v>2825927.6270527146</v>
          </cell>
          <cell r="M110">
            <v>1211111.8401654491</v>
          </cell>
          <cell r="N110">
            <v>121082306.75332549</v>
          </cell>
          <cell r="O110">
            <v>215842372.90810192</v>
          </cell>
          <cell r="P110">
            <v>157933443.59129411</v>
          </cell>
          <cell r="Q110">
            <v>52644481.197098032</v>
          </cell>
          <cell r="R110">
            <v>36851136.837968625</v>
          </cell>
          <cell r="S110">
            <v>21057792.478839215</v>
          </cell>
        </row>
        <row r="111">
          <cell r="B111">
            <v>3420623.2357044853</v>
          </cell>
          <cell r="C111">
            <v>4388473.9961945144</v>
          </cell>
          <cell r="D111">
            <v>4627122.1289180825</v>
          </cell>
          <cell r="E111">
            <v>3042763.6922255019</v>
          </cell>
          <cell r="F111">
            <v>2532321.8527889797</v>
          </cell>
          <cell r="G111">
            <v>1518067.2887138124</v>
          </cell>
          <cell r="H111">
            <v>6112159.4004331566</v>
          </cell>
          <cell r="I111">
            <v>6499004.9321061419</v>
          </cell>
          <cell r="J111">
            <v>4100562.635733637</v>
          </cell>
          <cell r="K111">
            <v>3017395.1470492794</v>
          </cell>
          <cell r="L111">
            <v>2707918.7217108929</v>
          </cell>
          <cell r="M111">
            <v>1160536.5950189538</v>
          </cell>
          <cell r="N111">
            <v>115972074.85874969</v>
          </cell>
          <cell r="O111">
            <v>206732829.09603205</v>
          </cell>
          <cell r="P111">
            <v>151267923.72880393</v>
          </cell>
          <cell r="Q111">
            <v>50422641.242934644</v>
          </cell>
          <cell r="R111">
            <v>35295848.870054252</v>
          </cell>
          <cell r="S111">
            <v>20169056.497173861</v>
          </cell>
        </row>
        <row r="112">
          <cell r="B112">
            <v>3475185.1811423628</v>
          </cell>
          <cell r="C112">
            <v>4458474.0114655895</v>
          </cell>
          <cell r="D112">
            <v>4700928.7915452886</v>
          </cell>
          <cell r="E112">
            <v>3091298.4460161719</v>
          </cell>
          <cell r="F112">
            <v>2572714.6108457027</v>
          </cell>
          <cell r="G112">
            <v>1542281.7955069786</v>
          </cell>
          <cell r="H112">
            <v>6163335.6427780595</v>
          </cell>
          <cell r="I112">
            <v>6553420.1771311015</v>
          </cell>
          <cell r="J112">
            <v>4134896.0641422425</v>
          </cell>
          <cell r="K112">
            <v>3042659.3679537252</v>
          </cell>
          <cell r="L112">
            <v>2730591.7404712928</v>
          </cell>
          <cell r="M112">
            <v>1170253.6030591251</v>
          </cell>
          <cell r="N112">
            <v>116888753.14362147</v>
          </cell>
          <cell r="O112">
            <v>208366907.77776003</v>
          </cell>
          <cell r="P112">
            <v>152463591.05689758</v>
          </cell>
          <cell r="Q112">
            <v>50821197.018965855</v>
          </cell>
          <cell r="R112">
            <v>35574837.913276106</v>
          </cell>
          <cell r="S112">
            <v>20328478.807586346</v>
          </cell>
        </row>
        <row r="113">
          <cell r="B113">
            <v>3530617.4375396268</v>
          </cell>
          <cell r="C113">
            <v>4529590.5884713819</v>
          </cell>
          <cell r="D113">
            <v>4775912.7352764709</v>
          </cell>
          <cell r="E113">
            <v>3140607.3717649006</v>
          </cell>
          <cell r="F113">
            <v>2613751.6688762354</v>
          </cell>
          <cell r="G113">
            <v>1566882.5449546017</v>
          </cell>
          <cell r="H113">
            <v>6214940.376529838</v>
          </cell>
          <cell r="I113">
            <v>6608291.0332722338</v>
          </cell>
          <cell r="J113">
            <v>4169516.9614693853</v>
          </cell>
          <cell r="K113">
            <v>3068135.1225906792</v>
          </cell>
          <cell r="L113">
            <v>2753454.5971967643</v>
          </cell>
          <cell r="M113">
            <v>1180051.9702271845</v>
          </cell>
          <cell r="N113">
            <v>117812677.13034847</v>
          </cell>
          <cell r="O113">
            <v>210013902.71062121</v>
          </cell>
          <cell r="P113">
            <v>153668709.30045456</v>
          </cell>
          <cell r="Q113">
            <v>51222903.100151509</v>
          </cell>
          <cell r="R113">
            <v>35856032.170106061</v>
          </cell>
          <cell r="S113">
            <v>20489161.240060605</v>
          </cell>
        </row>
        <row r="114">
          <cell r="B114">
            <v>3586933.8871205999</v>
          </cell>
          <cell r="C114">
            <v>4601841.537352398</v>
          </cell>
          <cell r="D114">
            <v>4852092.7387794154</v>
          </cell>
          <cell r="E114">
            <v>3190702.8181944871</v>
          </cell>
          <cell r="F114">
            <v>2655443.3040311416</v>
          </cell>
          <cell r="G114">
            <v>1591875.6979663125</v>
          </cell>
          <cell r="H114">
            <v>6266977.1893861694</v>
          </cell>
          <cell r="I114">
            <v>6663621.3152966872</v>
          </cell>
          <cell r="J114">
            <v>4204427.7346514808</v>
          </cell>
          <cell r="K114">
            <v>3093824.1821020329</v>
          </cell>
          <cell r="L114">
            <v>2776508.8813736201</v>
          </cell>
          <cell r="M114">
            <v>1189932.3777315512</v>
          </cell>
          <cell r="N114">
            <v>118743904.09114519</v>
          </cell>
          <cell r="O114">
            <v>211673915.98856315</v>
          </cell>
          <cell r="P114">
            <v>154883353.16236329</v>
          </cell>
          <cell r="Q114">
            <v>51627784.387454428</v>
          </cell>
          <cell r="R114">
            <v>36139449.071218103</v>
          </cell>
          <cell r="S114">
            <v>20651113.754981775</v>
          </cell>
        </row>
        <row r="115">
          <cell r="B115">
            <v>3644148.6335432762</v>
          </cell>
          <cell r="C115">
            <v>4675244.9523365293</v>
          </cell>
          <cell r="D115">
            <v>4929487.8802581523</v>
          </cell>
          <cell r="E115">
            <v>3241597.3310007052</v>
          </cell>
          <cell r="F115">
            <v>2697799.957390565</v>
          </cell>
          <cell r="G115">
            <v>1617267.5137236633</v>
          </cell>
          <cell r="H115">
            <v>6319449.6990840137</v>
          </cell>
          <cell r="I115">
            <v>6719414.8699121168</v>
          </cell>
          <cell r="J115">
            <v>4239630.810777883</v>
          </cell>
          <cell r="K115">
            <v>3119728.3324591964</v>
          </cell>
          <cell r="L115">
            <v>2799756.1957967156</v>
          </cell>
          <cell r="M115">
            <v>1199895.5124843065</v>
          </cell>
          <cell r="N115">
            <v>119682491.75092302</v>
          </cell>
          <cell r="O115">
            <v>213347050.51251495</v>
          </cell>
          <cell r="P115">
            <v>156107597.93598655</v>
          </cell>
          <cell r="Q115">
            <v>52035865.978662178</v>
          </cell>
          <cell r="R115">
            <v>36425106.185063526</v>
          </cell>
          <cell r="S115">
            <v>20814346.391464874</v>
          </cell>
        </row>
        <row r="116">
          <cell r="B116">
            <v>3702276.0054313857</v>
          </cell>
          <cell r="C116">
            <v>4749819.2162704999</v>
          </cell>
          <cell r="D116">
            <v>5008117.5422308277</v>
          </cell>
          <cell r="E116">
            <v>3293303.6559941983</v>
          </cell>
          <cell r="F116">
            <v>2740832.2365790494</v>
          </cell>
          <cell r="G116">
            <v>1643064.3512476499</v>
          </cell>
          <cell r="H116">
            <v>6372361.553651128</v>
          </cell>
          <cell r="I116">
            <v>6775675.5760341119</v>
          </cell>
          <cell r="J116">
            <v>4275128.6372596184</v>
          </cell>
          <cell r="K116">
            <v>3145849.3745872658</v>
          </cell>
          <cell r="L116">
            <v>2823198.1566808801</v>
          </cell>
          <cell r="M116">
            <v>1209942.0671489486</v>
          </cell>
          <cell r="N116">
            <v>120628498.29086846</v>
          </cell>
          <cell r="O116">
            <v>215033409.99676552</v>
          </cell>
          <cell r="P116">
            <v>157341519.50982845</v>
          </cell>
          <cell r="Q116">
            <v>52447173.169942811</v>
          </cell>
          <cell r="R116">
            <v>36713021.218959965</v>
          </cell>
          <cell r="S116">
            <v>20978869.267977126</v>
          </cell>
        </row>
        <row r="117">
          <cell r="B117">
            <v>3761330.5599627937</v>
          </cell>
          <cell r="C117">
            <v>4825583.0052235844</v>
          </cell>
          <cell r="D117">
            <v>5088001.4163837787</v>
          </cell>
          <cell r="E117">
            <v>3345834.7422924852</v>
          </cell>
          <cell r="F117">
            <v>2784550.918422068</v>
          </cell>
          <cell r="G117">
            <v>1669272.6709912398</v>
          </cell>
          <cell r="H117">
            <v>6425716.4316596882</v>
          </cell>
          <cell r="I117">
            <v>6832407.3450558726</v>
          </cell>
          <cell r="J117">
            <v>4310923.6819995381</v>
          </cell>
          <cell r="K117">
            <v>3172189.1244902257</v>
          </cell>
          <cell r="L117">
            <v>2846836.3937732805</v>
          </cell>
          <cell r="M117">
            <v>1220072.7401885486</v>
          </cell>
          <cell r="N117">
            <v>121581982.35204968</v>
          </cell>
          <cell r="O117">
            <v>216733098.97539291</v>
          </cell>
          <cell r="P117">
            <v>158585194.37223873</v>
          </cell>
          <cell r="Q117">
            <v>52861731.457412906</v>
          </cell>
          <cell r="R117">
            <v>37003212.020189032</v>
          </cell>
          <cell r="S117">
            <v>21144692.582965165</v>
          </cell>
        </row>
        <row r="118">
          <cell r="B118">
            <v>3821327.0865151379</v>
          </cell>
          <cell r="C118">
            <v>4902555.2931647711</v>
          </cell>
          <cell r="D118">
            <v>5169159.5085030356</v>
          </cell>
          <cell r="E118">
            <v>3399203.745562885</v>
          </cell>
          <cell r="F118">
            <v>2828966.9516449277</v>
          </cell>
          <cell r="G118">
            <v>1695899.0364572997</v>
          </cell>
          <cell r="H118">
            <v>6479518.0424820324</v>
          </cell>
          <cell r="I118">
            <v>6889614.1211201372</v>
          </cell>
          <cell r="J118">
            <v>4347018.4335638955</v>
          </cell>
          <cell r="K118">
            <v>3198749.4133772058</v>
          </cell>
          <cell r="L118">
            <v>2870672.5504667242</v>
          </cell>
          <cell r="M118">
            <v>1230288.2359143102</v>
          </cell>
          <cell r="N118">
            <v>122543003.03905158</v>
          </cell>
          <cell r="O118">
            <v>218446222.8087441</v>
          </cell>
          <cell r="P118">
            <v>159838699.61615425</v>
          </cell>
          <cell r="Q118">
            <v>53279566.538718075</v>
          </cell>
          <cell r="R118">
            <v>37295696.577102654</v>
          </cell>
          <cell r="S118">
            <v>21311826.615487233</v>
          </cell>
        </row>
        <row r="119">
          <cell r="B119">
            <v>3882280.6103696241</v>
          </cell>
          <cell r="C119">
            <v>4980755.3567145178</v>
          </cell>
          <cell r="D119">
            <v>5251612.1434844909</v>
          </cell>
          <cell r="E119">
            <v>3453424.0313171661</v>
          </cell>
          <cell r="F119">
            <v>2874091.4596147216</v>
          </cell>
          <cell r="G119">
            <v>1722950.1158423331</v>
          </cell>
          <cell r="H119">
            <v>6533770.1265485454</v>
          </cell>
          <cell r="I119">
            <v>6947299.8813933916</v>
          </cell>
          <cell r="J119">
            <v>4383415.4013553541</v>
          </cell>
          <cell r="K119">
            <v>3225532.0877897884</v>
          </cell>
          <cell r="L119">
            <v>2894708.2839139132</v>
          </cell>
          <cell r="M119">
            <v>1240589.2645345342</v>
          </cell>
          <cell r="N119">
            <v>123511619.92363949</v>
          </cell>
          <cell r="O119">
            <v>220172887.68996605</v>
          </cell>
          <cell r="P119">
            <v>161102112.94387761</v>
          </cell>
          <cell r="Q119">
            <v>53700704.314625867</v>
          </cell>
          <cell r="R119">
            <v>37590493.020238109</v>
          </cell>
          <cell r="S119">
            <v>21480281.725850347</v>
          </cell>
        </row>
        <row r="120">
          <cell r="B120">
            <v>3944206.3964738897</v>
          </cell>
          <cell r="C120">
            <v>5060202.7799723167</v>
          </cell>
          <cell r="D120">
            <v>5335379.9704239815</v>
          </cell>
          <cell r="E120">
            <v>3508509.1782587511</v>
          </cell>
          <cell r="F120">
            <v>2919935.7431260189</v>
          </cell>
          <cell r="G120">
            <v>1750432.6837064354</v>
          </cell>
          <cell r="H120">
            <v>6588476.4556077057</v>
          </cell>
          <cell r="I120">
            <v>7005468.6363423718</v>
          </cell>
          <cell r="J120">
            <v>4420117.1157874484</v>
          </cell>
          <cell r="K120">
            <v>3252539.0097303861</v>
          </cell>
          <cell r="L120">
            <v>2918945.265142655</v>
          </cell>
          <cell r="M120">
            <v>1250976.5422039947</v>
          </cell>
          <cell r="N120">
            <v>124487893.04845199</v>
          </cell>
          <cell r="O120">
            <v>221913200.65158832</v>
          </cell>
          <cell r="P120">
            <v>162375512.67189392</v>
          </cell>
          <cell r="Q120">
            <v>54125170.890631303</v>
          </cell>
          <cell r="R120">
            <v>37887619.623441912</v>
          </cell>
          <cell r="S120">
            <v>21650068.356252521</v>
          </cell>
        </row>
        <row r="121">
          <cell r="B121">
            <v>4007119.9532648977</v>
          </cell>
          <cell r="C121">
            <v>5140917.4594212454</v>
          </cell>
          <cell r="D121">
            <v>5420483.9677885622</v>
          </cell>
          <cell r="E121">
            <v>3564472.9816833106</v>
          </cell>
          <cell r="F121">
            <v>2966511.2832309902</v>
          </cell>
          <cell r="G121">
            <v>1778353.6226698866</v>
          </cell>
          <cell r="H121">
            <v>6643640.8329883032</v>
          </cell>
          <cell r="I121">
            <v>7064124.4300128808</v>
          </cell>
          <cell r="J121">
            <v>4457126.1284605078</v>
          </cell>
          <cell r="K121">
            <v>3279772.0567916939</v>
          </cell>
          <cell r="L121">
            <v>2943385.1791720339</v>
          </cell>
          <cell r="M121">
            <v>1261450.7910737286</v>
          </cell>
          <cell r="N121">
            <v>125471882.93072277</v>
          </cell>
          <cell r="O121">
            <v>223667269.57215798</v>
          </cell>
          <cell r="P121">
            <v>163658977.73572537</v>
          </cell>
          <cell r="Q121">
            <v>54552992.578575119</v>
          </cell>
          <cell r="R121">
            <v>38187094.805002585</v>
          </cell>
          <cell r="S121">
            <v>21821197.031430051</v>
          </cell>
        </row>
        <row r="122">
          <cell r="B122">
            <v>4071037.0365528031</v>
          </cell>
          <cell r="C122">
            <v>5222919.6089107674</v>
          </cell>
          <cell r="D122">
            <v>5506945.4486702643</v>
          </cell>
          <cell r="E122">
            <v>3621329.4569335985</v>
          </cell>
          <cell r="F122">
            <v>3013829.7441146723</v>
          </cell>
          <cell r="G122">
            <v>1806719.9251368062</v>
          </cell>
          <cell r="H122">
            <v>6699267.0938638635</v>
          </cell>
          <cell r="I122">
            <v>7123271.3403109442</v>
          </cell>
          <cell r="J122">
            <v>4494445.0123390481</v>
          </cell>
          <cell r="K122">
            <v>3307233.1222872236</v>
          </cell>
          <cell r="L122">
            <v>2968029.7251295601</v>
          </cell>
          <cell r="M122">
            <v>1272012.7393412399</v>
          </cell>
          <cell r="N122">
            <v>126463650.56603204</v>
          </cell>
          <cell r="O122">
            <v>225435203.18292665</v>
          </cell>
          <cell r="P122">
            <v>164952587.6948244</v>
          </cell>
          <cell r="Q122">
            <v>54984195.898274794</v>
          </cell>
          <cell r="R122">
            <v>38488937.12879236</v>
          </cell>
          <cell r="S122">
            <v>21993678.359309919</v>
          </cell>
        </row>
        <row r="123">
          <cell r="B123">
            <v>4135973.6534667751</v>
          </cell>
          <cell r="C123">
            <v>5306229.7647190029</v>
          </cell>
          <cell r="D123">
            <v>5594786.0661236607</v>
          </cell>
          <cell r="E123">
            <v>3679092.842909399</v>
          </cell>
          <cell r="F123">
            <v>3061902.976016101</v>
          </cell>
          <cell r="G123">
            <v>1835538.6950463012</v>
          </cell>
          <cell r="H123">
            <v>6755359.1055192705</v>
          </cell>
          <cell r="I123">
            <v>7182913.479286314</v>
          </cell>
          <cell r="J123">
            <v>4532076.3619306507</v>
          </cell>
          <cell r="K123">
            <v>3334924.1153829307</v>
          </cell>
          <cell r="L123">
            <v>2992880.6163692977</v>
          </cell>
          <cell r="M123">
            <v>1282663.1213011274</v>
          </cell>
          <cell r="N123">
            <v>127463257.43208744</v>
          </cell>
          <cell r="O123">
            <v>227217111.07459062</v>
          </cell>
          <cell r="P123">
            <v>166256422.73750535</v>
          </cell>
          <cell r="Q123">
            <v>55418807.579168446</v>
          </cell>
          <cell r="R123">
            <v>38793165.305417918</v>
          </cell>
          <cell r="S123">
            <v>22167523.031667382</v>
          </cell>
        </row>
        <row r="124">
          <cell r="B124">
            <v>4201946.0664637517</v>
          </cell>
          <cell r="C124">
            <v>5390868.7906957446</v>
          </cell>
          <cell r="D124">
            <v>5684027.8185885632</v>
          </cell>
          <cell r="E124">
            <v>3737777.6056334539</v>
          </cell>
          <cell r="F124">
            <v>3110743.0181960333</v>
          </cell>
          <cell r="G124">
            <v>1864817.1496515488</v>
          </cell>
          <cell r="H124">
            <v>6811920.7676196406</v>
          </cell>
          <cell r="I124">
            <v>7243054.9934183527</v>
          </cell>
          <cell r="J124">
            <v>4570022.7934663417</v>
          </cell>
          <cell r="K124">
            <v>3362846.9612299488</v>
          </cell>
          <cell r="L124">
            <v>3017939.5805909806</v>
          </cell>
          <cell r="M124">
            <v>1293402.6773961342</v>
          </cell>
          <cell r="N124">
            <v>128470765.492535</v>
          </cell>
          <cell r="O124">
            <v>229013103.7040841</v>
          </cell>
          <cell r="P124">
            <v>167570563.6859152</v>
          </cell>
          <cell r="Q124">
            <v>55856854.561971731</v>
          </cell>
          <cell r="R124">
            <v>39099798.193380214</v>
          </cell>
          <cell r="S124">
            <v>22342741.824788697</v>
          </cell>
        </row>
        <row r="125">
          <cell r="B125">
            <v>4268970.7974011479</v>
          </cell>
          <cell r="C125">
            <v>5476857.8834875198</v>
          </cell>
          <cell r="D125">
            <v>5774693.055399227</v>
          </cell>
          <cell r="E125">
            <v>3797398.4418742773</v>
          </cell>
          <cell r="F125">
            <v>3160362.1019520126</v>
          </cell>
          <cell r="G125">
            <v>1894562.6213272538</v>
          </cell>
          <cell r="H125">
            <v>6868956.0124814268</v>
          </cell>
          <cell r="I125">
            <v>7303700.0639043031</v>
          </cell>
          <cell r="J125">
            <v>4608286.9450824764</v>
          </cell>
          <cell r="K125">
            <v>3391003.6010984257</v>
          </cell>
          <cell r="L125">
            <v>3043208.3599601267</v>
          </cell>
          <cell r="M125">
            <v>1304232.1542686254</v>
          </cell>
          <cell r="N125">
            <v>129486237.20080012</v>
          </cell>
          <cell r="O125">
            <v>230823292.40142629</v>
          </cell>
          <cell r="P125">
            <v>168895092.00104365</v>
          </cell>
          <cell r="Q125">
            <v>56298364.000347875</v>
          </cell>
          <cell r="R125">
            <v>39408854.800243512</v>
          </cell>
          <cell r="S125">
            <v>22519345.600139152</v>
          </cell>
        </row>
        <row r="126">
          <cell r="B126">
            <v>4337064.631674516</v>
          </cell>
          <cell r="C126">
            <v>5564218.5778459888</v>
          </cell>
          <cell r="D126">
            <v>5866804.4823814183</v>
          </cell>
          <cell r="E126">
            <v>3857970.2828267501</v>
          </cell>
          <cell r="F126">
            <v>3210772.6536815218</v>
          </cell>
          <cell r="G126">
            <v>1924782.5594059385</v>
          </cell>
          <cell r="H126">
            <v>6926468.8053458137</v>
          </cell>
          <cell r="I126">
            <v>7364852.9069499802</v>
          </cell>
          <cell r="J126">
            <v>4646871.4770041537</v>
          </cell>
          <cell r="K126">
            <v>3419395.9925124901</v>
          </cell>
          <cell r="L126">
            <v>3068688.7112291586</v>
          </cell>
          <cell r="M126">
            <v>1315152.3048124963</v>
          </cell>
          <cell r="N126">
            <v>130509735.50395888</v>
          </cell>
          <cell r="O126">
            <v>232647789.37662235</v>
          </cell>
          <cell r="P126">
            <v>170230089.78777248</v>
          </cell>
          <cell r="Q126">
            <v>56743363.262590818</v>
          </cell>
          <cell r="R126">
            <v>39720354.283813573</v>
          </cell>
          <cell r="S126">
            <v>22697345.305036329</v>
          </cell>
        </row>
        <row r="127">
          <cell r="B127">
            <v>4406244.6224212134</v>
          </cell>
          <cell r="C127">
            <v>5652972.7520210147</v>
          </cell>
          <cell r="D127">
            <v>5960385.1675387723</v>
          </cell>
          <cell r="E127">
            <v>3919508.2978514284</v>
          </cell>
          <cell r="F127">
            <v>3261987.297993999</v>
          </cell>
          <cell r="G127">
            <v>1955484.5320435229</v>
          </cell>
          <cell r="H127">
            <v>6984463.144654383</v>
          </cell>
          <cell r="I127">
            <v>7426517.7740628896</v>
          </cell>
          <cell r="J127">
            <v>4685779.0717301564</v>
          </cell>
          <cell r="K127">
            <v>3448026.1093863407</v>
          </cell>
          <cell r="L127">
            <v>3094382.4058595374</v>
          </cell>
          <cell r="M127">
            <v>1326163.8882255158</v>
          </cell>
          <cell r="N127">
            <v>131541323.84664012</v>
          </cell>
          <cell r="O127">
            <v>234486707.72661933</v>
          </cell>
          <cell r="P127">
            <v>171575639.79996538</v>
          </cell>
          <cell r="Q127">
            <v>57191879.933321789</v>
          </cell>
          <cell r="R127">
            <v>40034315.953325257</v>
          </cell>
          <cell r="S127">
            <v>22876751.973328717</v>
          </cell>
        </row>
        <row r="128">
          <cell r="B128">
            <v>4476528.0947911171</v>
          </cell>
          <cell r="C128">
            <v>5743142.6332397675</v>
          </cell>
          <cell r="D128">
            <v>6055458.5468298439</v>
          </cell>
          <cell r="E128">
            <v>3982027.8982734941</v>
          </cell>
          <cell r="F128">
            <v>3314018.8608724936</v>
          </cell>
          <cell r="G128">
            <v>1986676.2281146625</v>
          </cell>
          <cell r="H128">
            <v>7042943.0623271037</v>
          </cell>
          <cell r="I128">
            <v>7488698.9523478067</v>
          </cell>
          <cell r="J128">
            <v>4725012.4342194498</v>
          </cell>
          <cell r="K128">
            <v>3476895.9421614814</v>
          </cell>
          <cell r="L128">
            <v>3120291.2301449198</v>
          </cell>
          <cell r="M128">
            <v>1337267.6700621082</v>
          </cell>
          <cell r="N128">
            <v>132581066.17495811</v>
          </cell>
          <cell r="O128">
            <v>236340161.44231662</v>
          </cell>
          <cell r="P128">
            <v>172931825.44559753</v>
          </cell>
          <cell r="Q128">
            <v>57643941.815199174</v>
          </cell>
          <cell r="R128">
            <v>40350759.270639427</v>
          </cell>
          <cell r="S128">
            <v>23057576.726079673</v>
          </cell>
        </row>
        <row r="129">
          <cell r="B129">
            <v>4547932.6502854656</v>
          </cell>
          <cell r="C129">
            <v>5834750.803273214</v>
          </cell>
          <cell r="D129">
            <v>6152048.430037315</v>
          </cell>
          <cell r="E129">
            <v>4045544.741242304</v>
          </cell>
          <cell r="F129">
            <v>3366880.3728857515</v>
          </cell>
          <cell r="G129">
            <v>2018365.459138317</v>
          </cell>
          <cell r="H129">
            <v>7101912.624042633</v>
          </cell>
          <cell r="I129">
            <v>7551400.7648048261</v>
          </cell>
          <cell r="J129">
            <v>4764574.2920792354</v>
          </cell>
          <cell r="K129">
            <v>3506007.4979450973</v>
          </cell>
          <cell r="L129">
            <v>3146416.9853353444</v>
          </cell>
          <cell r="M129">
            <v>1348464.4222865759</v>
          </cell>
          <cell r="N129">
            <v>133629026.94047654</v>
          </cell>
          <cell r="O129">
            <v>238208265.41563207</v>
          </cell>
          <cell r="P129">
            <v>174298730.79192594</v>
          </cell>
          <cell r="Q129">
            <v>58099576.930641972</v>
          </cell>
          <cell r="R129">
            <v>40669703.851449385</v>
          </cell>
          <cell r="S129">
            <v>23239830.772256792</v>
          </cell>
        </row>
        <row r="130">
          <cell r="B130">
            <v>4620476.1711649029</v>
          </cell>
          <cell r="C130">
            <v>5927820.2040914064</v>
          </cell>
          <cell r="D130">
            <v>6250179.0067308173</v>
          </cell>
          <cell r="E130">
            <v>4110074.7336525009</v>
          </cell>
          <cell r="F130">
            <v>3420585.0724515365</v>
          </cell>
          <cell r="G130">
            <v>2050560.1612340363</v>
          </cell>
          <cell r="H130">
            <v>7161375.9295209842</v>
          </cell>
          <cell r="I130">
            <v>7614627.5706299078</v>
          </cell>
          <cell r="J130">
            <v>4804467.395754585</v>
          </cell>
          <cell r="K130">
            <v>3535362.8006495996</v>
          </cell>
          <cell r="L130">
            <v>3172761.4877624619</v>
          </cell>
          <cell r="M130">
            <v>1359754.9233267691</v>
          </cell>
          <cell r="N130">
            <v>134685271.1042037</v>
          </cell>
          <cell r="O130">
            <v>240091135.44662398</v>
          </cell>
          <cell r="P130">
            <v>175676440.57070047</v>
          </cell>
          <cell r="Q130">
            <v>58558813.52356682</v>
          </cell>
          <cell r="R130">
            <v>40991169.466496781</v>
          </cell>
          <cell r="S130">
            <v>23423525.40942673</v>
          </cell>
        </row>
        <row r="131">
          <cell r="B131">
            <v>4694176.8249278395</v>
          </cell>
          <cell r="C131">
            <v>6022374.1436089724</v>
          </cell>
          <cell r="D131">
            <v>6349874.8523248667</v>
          </cell>
          <cell r="E131">
            <v>4175634.0361276711</v>
          </cell>
          <cell r="F131">
            <v>3475146.4091520049</v>
          </cell>
          <cell r="G131">
            <v>2083268.397109448</v>
          </cell>
          <cell r="H131">
            <v>7221337.1128085377</v>
          </cell>
          <cell r="I131">
            <v>7678383.7655179398</v>
          </cell>
          <cell r="J131">
            <v>4844694.5187196527</v>
          </cell>
          <cell r="K131">
            <v>3564963.8911333284</v>
          </cell>
          <cell r="L131">
            <v>3199326.5689658085</v>
          </cell>
          <cell r="M131">
            <v>1371139.9581282034</v>
          </cell>
          <cell r="N131">
            <v>135749864.14061931</v>
          </cell>
          <cell r="O131">
            <v>241988888.25066918</v>
          </cell>
          <cell r="P131">
            <v>177065040.18341649</v>
          </cell>
          <cell r="Q131">
            <v>59021680.061138824</v>
          </cell>
          <cell r="R131">
            <v>41315176.042797178</v>
          </cell>
          <cell r="S131">
            <v>23608672.024455532</v>
          </cell>
        </row>
      </sheetData>
      <sheetData sheetId="4">
        <row r="1">
          <cell r="B1" t="str">
            <v>Low Emissions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otal Frequency Model"/>
      <sheetName val="Minor Freq Model"/>
      <sheetName val="Medium Freq Model"/>
      <sheetName val="Major Freq Model"/>
      <sheetName val="Total Severity Model"/>
      <sheetName val="Minor Sev Model"/>
      <sheetName val="Medium Sev Model"/>
      <sheetName val="Major Sev Model"/>
      <sheetName val="MMM Expected Costs"/>
      <sheetName val="Emissions"/>
      <sheetName val="Low Scenario"/>
      <sheetName val="Medium Scenario"/>
      <sheetName val="High Scenario"/>
      <sheetName val="Very High Scenario"/>
      <sheetName val="Total Annual Expected Cost"/>
      <sheetName val="Interest Rate ChangeProjection "/>
      <sheetName val="Interest Rate Projection"/>
      <sheetName val="Discounting Projection"/>
      <sheetName val="Expected Loss Projections - VH"/>
    </sheetNames>
    <sheetDataSet>
      <sheetData sheetId="0"/>
      <sheetData sheetId="1">
        <row r="3">
          <cell r="B3" t="str">
            <v>Decade</v>
          </cell>
          <cell r="L3" t="str">
            <v>Very High Emissions</v>
          </cell>
        </row>
        <row r="4">
          <cell r="L4">
            <v>1</v>
          </cell>
        </row>
        <row r="5">
          <cell r="L5">
            <v>1</v>
          </cell>
        </row>
        <row r="6">
          <cell r="L6">
            <v>1</v>
          </cell>
        </row>
        <row r="7">
          <cell r="L7">
            <v>1</v>
          </cell>
        </row>
        <row r="8">
          <cell r="L8">
            <v>1</v>
          </cell>
        </row>
        <row r="9">
          <cell r="L9">
            <v>1</v>
          </cell>
        </row>
        <row r="10">
          <cell r="L10">
            <v>1</v>
          </cell>
        </row>
        <row r="11">
          <cell r="L11">
            <v>1.0851288196524864</v>
          </cell>
        </row>
        <row r="12">
          <cell r="L12">
            <v>1.0851288196524864</v>
          </cell>
        </row>
        <row r="13">
          <cell r="L13">
            <v>1.0851288196524864</v>
          </cell>
        </row>
        <row r="14">
          <cell r="L14">
            <v>1.0851288196524864</v>
          </cell>
        </row>
        <row r="15">
          <cell r="L15">
            <v>1.0851288196524864</v>
          </cell>
        </row>
        <row r="16">
          <cell r="L16">
            <v>1.0851288196524864</v>
          </cell>
        </row>
        <row r="17">
          <cell r="L17">
            <v>1.0851288196524864</v>
          </cell>
        </row>
        <row r="18">
          <cell r="L18">
            <v>1.0851288196524864</v>
          </cell>
        </row>
        <row r="19">
          <cell r="L19">
            <v>1.0851288196524864</v>
          </cell>
        </row>
        <row r="20">
          <cell r="L20">
            <v>1.0851288196524864</v>
          </cell>
        </row>
        <row r="21">
          <cell r="L21">
            <v>1.197555422408628</v>
          </cell>
        </row>
        <row r="22">
          <cell r="L22">
            <v>1.197555422408628</v>
          </cell>
        </row>
        <row r="23">
          <cell r="L23">
            <v>1.197555422408628</v>
          </cell>
        </row>
        <row r="24">
          <cell r="L24">
            <v>1.197555422408628</v>
          </cell>
        </row>
        <row r="25">
          <cell r="L25">
            <v>1.197555422408628</v>
          </cell>
        </row>
        <row r="26">
          <cell r="L26">
            <v>1.197555422408628</v>
          </cell>
        </row>
        <row r="27">
          <cell r="L27">
            <v>1.197555422408628</v>
          </cell>
        </row>
        <row r="28">
          <cell r="L28">
            <v>1.197555422408628</v>
          </cell>
        </row>
        <row r="29">
          <cell r="L29">
            <v>1.197555422408628</v>
          </cell>
        </row>
        <row r="30">
          <cell r="L30">
            <v>1.197555422408628</v>
          </cell>
        </row>
        <row r="31">
          <cell r="L31">
            <v>1.3413780707010188</v>
          </cell>
        </row>
        <row r="32">
          <cell r="L32">
            <v>1.3413780707010188</v>
          </cell>
        </row>
        <row r="33">
          <cell r="L33">
            <v>1.3413780707010188</v>
          </cell>
        </row>
        <row r="34">
          <cell r="L34">
            <v>1.3413780707010188</v>
          </cell>
        </row>
        <row r="35">
          <cell r="L35">
            <v>1.3413780707010188</v>
          </cell>
        </row>
        <row r="36">
          <cell r="L36">
            <v>1.3413780707010188</v>
          </cell>
        </row>
        <row r="37">
          <cell r="L37">
            <v>1.3413780707010188</v>
          </cell>
        </row>
        <row r="38">
          <cell r="L38">
            <v>1.3413780707010188</v>
          </cell>
        </row>
        <row r="39">
          <cell r="L39">
            <v>1.3413780707010188</v>
          </cell>
        </row>
        <row r="40">
          <cell r="L40">
            <v>1.3413780707010188</v>
          </cell>
        </row>
        <row r="41">
          <cell r="L41">
            <v>1.5237627321749549</v>
          </cell>
        </row>
        <row r="42">
          <cell r="L42">
            <v>1.5237627321749549</v>
          </cell>
        </row>
        <row r="43">
          <cell r="L43">
            <v>1.5237627321749549</v>
          </cell>
        </row>
        <row r="44">
          <cell r="L44">
            <v>1.5237627321749549</v>
          </cell>
        </row>
        <row r="45">
          <cell r="L45">
            <v>1.5237627321749549</v>
          </cell>
        </row>
        <row r="46">
          <cell r="L46">
            <v>1.5237627321749549</v>
          </cell>
        </row>
        <row r="47">
          <cell r="L47">
            <v>1.5237627321749549</v>
          </cell>
        </row>
        <row r="48">
          <cell r="L48">
            <v>1.5237627321749549</v>
          </cell>
        </row>
        <row r="49">
          <cell r="L49">
            <v>1.5237627321749549</v>
          </cell>
        </row>
        <row r="50">
          <cell r="L50">
            <v>1.5237627321749549</v>
          </cell>
        </row>
        <row r="51">
          <cell r="L51">
            <v>1.7496225284601556</v>
          </cell>
        </row>
        <row r="52">
          <cell r="L52">
            <v>1.7496225284601556</v>
          </cell>
        </row>
        <row r="53">
          <cell r="L53">
            <v>1.7496225284601556</v>
          </cell>
        </row>
        <row r="54">
          <cell r="L54">
            <v>1.7496225284601556</v>
          </cell>
        </row>
        <row r="55">
          <cell r="L55">
            <v>1.7496225284601556</v>
          </cell>
        </row>
        <row r="56">
          <cell r="L56">
            <v>1.7496225284601556</v>
          </cell>
        </row>
        <row r="57">
          <cell r="L57">
            <v>1.7496225284601556</v>
          </cell>
        </row>
        <row r="58">
          <cell r="L58">
            <v>1.7496225284601556</v>
          </cell>
        </row>
        <row r="59">
          <cell r="L59">
            <v>1.7496225284601556</v>
          </cell>
        </row>
        <row r="60">
          <cell r="L60">
            <v>1.7496225284601556</v>
          </cell>
        </row>
        <row r="61">
          <cell r="L61">
            <v>2.0168244457759137</v>
          </cell>
        </row>
        <row r="62">
          <cell r="L62">
            <v>2.0168244457759137</v>
          </cell>
        </row>
        <row r="63">
          <cell r="L63">
            <v>2.0168244457759137</v>
          </cell>
        </row>
        <row r="64">
          <cell r="L64">
            <v>2.0168244457759137</v>
          </cell>
        </row>
        <row r="65">
          <cell r="L65">
            <v>2.0168244457759137</v>
          </cell>
        </row>
        <row r="66">
          <cell r="L66">
            <v>2.0168244457759137</v>
          </cell>
        </row>
        <row r="67">
          <cell r="L67">
            <v>2.0168244457759137</v>
          </cell>
        </row>
        <row r="68">
          <cell r="L68">
            <v>2.0168244457759137</v>
          </cell>
        </row>
        <row r="69">
          <cell r="L69">
            <v>2.0168244457759137</v>
          </cell>
        </row>
        <row r="70">
          <cell r="L70">
            <v>2.0168244457759137</v>
          </cell>
        </row>
        <row r="71">
          <cell r="L71">
            <v>2.3099820251647696</v>
          </cell>
        </row>
        <row r="72">
          <cell r="L72">
            <v>2.3099820251647696</v>
          </cell>
        </row>
        <row r="73">
          <cell r="L73">
            <v>2.3099820251647696</v>
          </cell>
        </row>
        <row r="74">
          <cell r="L74">
            <v>2.3099820251647696</v>
          </cell>
        </row>
        <row r="75">
          <cell r="L75">
            <v>2.3099820251647696</v>
          </cell>
        </row>
        <row r="76">
          <cell r="L76">
            <v>2.3099820251647696</v>
          </cell>
        </row>
        <row r="77">
          <cell r="L77">
            <v>2.3099820251647696</v>
          </cell>
        </row>
        <row r="78">
          <cell r="L78">
            <v>2.3099820251647696</v>
          </cell>
        </row>
        <row r="79">
          <cell r="L79">
            <v>2.3099820251647696</v>
          </cell>
        </row>
        <row r="80">
          <cell r="L80">
            <v>2.3099820251647696</v>
          </cell>
        </row>
        <row r="81">
          <cell r="L81">
            <v>2.6098741761533852</v>
          </cell>
        </row>
        <row r="82">
          <cell r="L82">
            <v>2.6098741761533852</v>
          </cell>
        </row>
        <row r="83">
          <cell r="L83">
            <v>2.6098741761533852</v>
          </cell>
        </row>
        <row r="84">
          <cell r="L84">
            <v>2.6098741761533852</v>
          </cell>
        </row>
        <row r="85">
          <cell r="L85">
            <v>2.6098741761533852</v>
          </cell>
        </row>
        <row r="86">
          <cell r="L86">
            <v>2.6098741761533852</v>
          </cell>
        </row>
        <row r="87">
          <cell r="L87">
            <v>2.6098741761533852</v>
          </cell>
        </row>
        <row r="88">
          <cell r="L88">
            <v>2.6098741761533852</v>
          </cell>
        </row>
        <row r="89">
          <cell r="L89">
            <v>2.6098741761533852</v>
          </cell>
        </row>
        <row r="90">
          <cell r="L90">
            <v>2.6098741761533852</v>
          </cell>
        </row>
        <row r="91">
          <cell r="L91">
            <v>2.9097663271420009</v>
          </cell>
        </row>
        <row r="92">
          <cell r="L92">
            <v>2.9097663271420009</v>
          </cell>
        </row>
        <row r="93">
          <cell r="L93">
            <v>2.9097663271420009</v>
          </cell>
        </row>
        <row r="94">
          <cell r="L94">
            <v>2.9097663271420009</v>
          </cell>
        </row>
        <row r="95">
          <cell r="L95">
            <v>2.9097663271420009</v>
          </cell>
        </row>
        <row r="96">
          <cell r="L96">
            <v>2.9097663271420009</v>
          </cell>
        </row>
        <row r="97">
          <cell r="L97">
            <v>2.9097663271420009</v>
          </cell>
        </row>
        <row r="98">
          <cell r="L98">
            <v>2.9097663271420009</v>
          </cell>
        </row>
        <row r="99">
          <cell r="L99">
            <v>2.9097663271420009</v>
          </cell>
        </row>
        <row r="100">
          <cell r="L100">
            <v>2.9097663271420009</v>
          </cell>
        </row>
        <row r="101">
          <cell r="L101">
            <v>3.209658478130617</v>
          </cell>
        </row>
        <row r="102">
          <cell r="L102">
            <v>3.209658478130617</v>
          </cell>
        </row>
        <row r="103">
          <cell r="L103">
            <v>3.209658478130617</v>
          </cell>
        </row>
        <row r="104">
          <cell r="L104">
            <v>3.209658478130617</v>
          </cell>
        </row>
        <row r="105">
          <cell r="L105">
            <v>3.209658478130617</v>
          </cell>
        </row>
        <row r="106">
          <cell r="L106">
            <v>3.209658478130617</v>
          </cell>
        </row>
        <row r="107">
          <cell r="L107">
            <v>3.209658478130617</v>
          </cell>
        </row>
        <row r="108">
          <cell r="L108">
            <v>3.209658478130617</v>
          </cell>
        </row>
        <row r="109">
          <cell r="L109">
            <v>3.209658478130617</v>
          </cell>
        </row>
        <row r="110">
          <cell r="L110">
            <v>3.209658478130617</v>
          </cell>
        </row>
        <row r="111">
          <cell r="L111">
            <v>3.5095506291192327</v>
          </cell>
        </row>
        <row r="112">
          <cell r="L112">
            <v>3.5095506291192327</v>
          </cell>
        </row>
        <row r="113">
          <cell r="L113">
            <v>3.5095506291192327</v>
          </cell>
        </row>
        <row r="114">
          <cell r="L114">
            <v>3.5095506291192327</v>
          </cell>
        </row>
        <row r="115">
          <cell r="L115">
            <v>3.5095506291192327</v>
          </cell>
        </row>
        <row r="116">
          <cell r="L116">
            <v>3.5095506291192327</v>
          </cell>
        </row>
        <row r="117">
          <cell r="L117">
            <v>3.5095506291192327</v>
          </cell>
        </row>
        <row r="118">
          <cell r="L118">
            <v>3.5095506291192327</v>
          </cell>
        </row>
        <row r="119">
          <cell r="L119">
            <v>3.5095506291192327</v>
          </cell>
        </row>
        <row r="120">
          <cell r="L120">
            <v>3.5095506291192327</v>
          </cell>
        </row>
        <row r="121">
          <cell r="L121">
            <v>3.8094427801078492</v>
          </cell>
        </row>
        <row r="122">
          <cell r="L122">
            <v>3.8094427801078492</v>
          </cell>
        </row>
        <row r="123">
          <cell r="L123">
            <v>3.8094427801078492</v>
          </cell>
        </row>
        <row r="124">
          <cell r="L124">
            <v>3.8094427801078492</v>
          </cell>
        </row>
        <row r="125">
          <cell r="L125">
            <v>3.8094427801078492</v>
          </cell>
        </row>
        <row r="126">
          <cell r="L126">
            <v>3.8094427801078492</v>
          </cell>
        </row>
        <row r="127">
          <cell r="L127">
            <v>3.8094427801078492</v>
          </cell>
        </row>
        <row r="128">
          <cell r="L128">
            <v>3.8094427801078492</v>
          </cell>
        </row>
        <row r="129">
          <cell r="L129">
            <v>3.8094427801078492</v>
          </cell>
        </row>
        <row r="130">
          <cell r="L130">
            <v>3.8094427801078492</v>
          </cell>
        </row>
        <row r="131">
          <cell r="L131">
            <v>4.1093349310964644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16D-9265-4D99-AADB-342A1B536598}">
  <dimension ref="B2:B3"/>
  <sheetViews>
    <sheetView workbookViewId="0">
      <selection activeCell="B4" sqref="B4"/>
    </sheetView>
  </sheetViews>
  <sheetFormatPr defaultColWidth="8.81640625" defaultRowHeight="14.5" x14ac:dyDescent="0.35"/>
  <sheetData>
    <row r="2" spans="2:2" x14ac:dyDescent="0.35">
      <c r="B2" s="1" t="s">
        <v>117</v>
      </c>
    </row>
    <row r="3" spans="2:2" x14ac:dyDescent="0.35">
      <c r="B3" t="s">
        <v>129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252-DFED-4E24-9831-A1FC1D2E968B}">
  <sheetPr>
    <tabColor theme="8" tint="0.79998168889431442"/>
  </sheetPr>
  <dimension ref="A1:O130"/>
  <sheetViews>
    <sheetView workbookViewId="0">
      <selection activeCell="F27" sqref="F27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49">
        <f>Assumptions!$C$30</f>
        <v>0.01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 t="s">
        <v>39</v>
      </c>
      <c r="J2" s="16">
        <v>4.2999999999999997E-2</v>
      </c>
      <c r="K2" s="16">
        <v>6.3299999999999995E-2</v>
      </c>
      <c r="L2" s="16">
        <v>3.56E-2</v>
      </c>
      <c r="M2" s="16">
        <v>0.18820000000000001</v>
      </c>
      <c r="N2" s="16">
        <v>9.9599999999999994E-2</v>
      </c>
      <c r="O2" s="16">
        <v>7.5899999999999995E-2</v>
      </c>
    </row>
    <row r="3" spans="1:15" x14ac:dyDescent="0.35">
      <c r="A3">
        <v>2023</v>
      </c>
      <c r="B3" s="25">
        <f>J$30</f>
        <v>869271988950</v>
      </c>
      <c r="C3" s="25">
        <f t="shared" ref="C3:G3" si="0">K$30</f>
        <v>518042219190</v>
      </c>
      <c r="D3" s="25">
        <f t="shared" si="0"/>
        <v>572151266100</v>
      </c>
      <c r="E3" s="25">
        <f t="shared" si="0"/>
        <v>76900106880</v>
      </c>
      <c r="F3" s="25">
        <f t="shared" si="0"/>
        <v>105976119600</v>
      </c>
      <c r="G3" s="25">
        <f t="shared" si="0"/>
        <v>27688808070</v>
      </c>
      <c r="I3" s="2" t="s">
        <v>40</v>
      </c>
      <c r="J3" s="16">
        <v>4.5900000000000003E-2</v>
      </c>
      <c r="K3" s="16">
        <v>5.3699999999999998E-2</v>
      </c>
      <c r="L3" s="16">
        <v>6.2300000000000001E-2</v>
      </c>
      <c r="M3" s="16">
        <v>0.1888</v>
      </c>
      <c r="N3" s="16">
        <v>0.13969999999999999</v>
      </c>
      <c r="O3" s="16">
        <v>0.15790000000000001</v>
      </c>
    </row>
    <row r="4" spans="1:15" x14ac:dyDescent="0.35">
      <c r="A4">
        <v>2024</v>
      </c>
      <c r="B4" s="25">
        <f>B3*(1+$C$1)</f>
        <v>877964708839.5</v>
      </c>
      <c r="C4" s="25">
        <f t="shared" ref="C4:G4" si="1">C3*(1+$C$1)</f>
        <v>523222641381.90002</v>
      </c>
      <c r="D4" s="25">
        <f t="shared" si="1"/>
        <v>577872778761</v>
      </c>
      <c r="E4" s="25">
        <f t="shared" si="1"/>
        <v>77669107948.800003</v>
      </c>
      <c r="F4" s="25">
        <f t="shared" si="1"/>
        <v>107035880796</v>
      </c>
      <c r="G4" s="25">
        <f t="shared" si="1"/>
        <v>27965696150.700001</v>
      </c>
      <c r="I4" s="2" t="s">
        <v>41</v>
      </c>
      <c r="J4" s="16">
        <v>6.9500000000000006E-2</v>
      </c>
      <c r="K4" s="16">
        <v>6.93E-2</v>
      </c>
      <c r="L4" s="16">
        <v>0.1123</v>
      </c>
      <c r="M4" s="16">
        <v>0.1578</v>
      </c>
      <c r="N4" s="16">
        <v>0.18909999999999999</v>
      </c>
      <c r="O4" s="16">
        <v>0.1336</v>
      </c>
    </row>
    <row r="5" spans="1:15" x14ac:dyDescent="0.35">
      <c r="A5">
        <v>2025</v>
      </c>
      <c r="B5" s="25">
        <f t="shared" ref="B5:B68" si="2">B4*(1+$C$1)</f>
        <v>886744355927.89502</v>
      </c>
      <c r="C5" s="25">
        <f t="shared" ref="C5:C68" si="3">C4*(1+$C$1)</f>
        <v>528454867795.71906</v>
      </c>
      <c r="D5" s="25">
        <f t="shared" ref="D5:D68" si="4">D4*(1+$C$1)</f>
        <v>583651506548.60999</v>
      </c>
      <c r="E5" s="25">
        <f t="shared" ref="E5:E68" si="5">E4*(1+$C$1)</f>
        <v>78445799028.28801</v>
      </c>
      <c r="F5" s="25">
        <f t="shared" ref="F5:F68" si="6">F4*(1+$C$1)</f>
        <v>108106239603.96001</v>
      </c>
      <c r="G5" s="25">
        <f t="shared" ref="G5:G68" si="7">G4*(1+$C$1)</f>
        <v>28245353112.207001</v>
      </c>
      <c r="I5" s="2" t="s">
        <v>42</v>
      </c>
      <c r="J5" s="16">
        <v>0.16039999999999999</v>
      </c>
      <c r="K5" s="16">
        <v>0.15310000000000001</v>
      </c>
      <c r="L5" s="16">
        <v>0.21609999999999999</v>
      </c>
      <c r="M5" s="16">
        <v>0.1726</v>
      </c>
      <c r="N5" s="16">
        <v>0.1867</v>
      </c>
      <c r="O5" s="16">
        <v>0.1605</v>
      </c>
    </row>
    <row r="6" spans="1:15" x14ac:dyDescent="0.35">
      <c r="A6">
        <v>2026</v>
      </c>
      <c r="B6" s="25">
        <f t="shared" si="2"/>
        <v>895611799487.17395</v>
      </c>
      <c r="C6" s="25">
        <f t="shared" si="3"/>
        <v>533739416473.67627</v>
      </c>
      <c r="D6" s="25">
        <f t="shared" si="4"/>
        <v>589488021614.09607</v>
      </c>
      <c r="E6" s="25">
        <f t="shared" si="5"/>
        <v>79230257018.570892</v>
      </c>
      <c r="F6" s="25">
        <f t="shared" si="6"/>
        <v>109187301999.9996</v>
      </c>
      <c r="G6" s="25">
        <f t="shared" si="7"/>
        <v>28527806643.329071</v>
      </c>
      <c r="I6" s="2" t="s">
        <v>43</v>
      </c>
      <c r="J6" s="16">
        <v>0.10780000000000001</v>
      </c>
      <c r="K6" s="16">
        <v>0.112</v>
      </c>
      <c r="L6" s="16">
        <v>0.1053</v>
      </c>
      <c r="M6" s="16">
        <v>8.7599999999999997E-2</v>
      </c>
      <c r="N6" s="16">
        <v>0.1192</v>
      </c>
      <c r="O6" s="16">
        <v>0.10249999999999999</v>
      </c>
    </row>
    <row r="7" spans="1:15" x14ac:dyDescent="0.35">
      <c r="A7">
        <v>2027</v>
      </c>
      <c r="B7" s="25">
        <f t="shared" si="2"/>
        <v>904567917482.04565</v>
      </c>
      <c r="C7" s="25">
        <f t="shared" si="3"/>
        <v>539076810638.41302</v>
      </c>
      <c r="D7" s="25">
        <f t="shared" si="4"/>
        <v>595382901830.23706</v>
      </c>
      <c r="E7" s="25">
        <f t="shared" si="5"/>
        <v>80022559588.756607</v>
      </c>
      <c r="F7" s="25">
        <f t="shared" si="6"/>
        <v>110279175019.9996</v>
      </c>
      <c r="G7" s="25">
        <f t="shared" si="7"/>
        <v>28813084709.762363</v>
      </c>
      <c r="I7" s="2" t="s">
        <v>44</v>
      </c>
      <c r="J7" s="16">
        <v>8.1799999999999998E-2</v>
      </c>
      <c r="K7" s="16">
        <v>9.4700000000000006E-2</v>
      </c>
      <c r="L7" s="16">
        <v>7.6100000000000001E-2</v>
      </c>
      <c r="M7" s="16">
        <v>3.3700000000000001E-2</v>
      </c>
      <c r="N7" s="16">
        <v>6.7900000000000002E-2</v>
      </c>
      <c r="O7" s="16">
        <v>5.8200000000000002E-2</v>
      </c>
    </row>
    <row r="8" spans="1:15" x14ac:dyDescent="0.35">
      <c r="A8">
        <v>2028</v>
      </c>
      <c r="B8" s="25">
        <f t="shared" si="2"/>
        <v>913613596656.86609</v>
      </c>
      <c r="C8" s="25">
        <f t="shared" si="3"/>
        <v>544467578744.79718</v>
      </c>
      <c r="D8" s="25">
        <f t="shared" si="4"/>
        <v>601336730848.53943</v>
      </c>
      <c r="E8" s="25">
        <f t="shared" si="5"/>
        <v>80822785184.64418</v>
      </c>
      <c r="F8" s="25">
        <f t="shared" si="6"/>
        <v>111381966770.1996</v>
      </c>
      <c r="G8" s="25">
        <f t="shared" si="7"/>
        <v>29101215556.859989</v>
      </c>
      <c r="I8" s="2" t="s">
        <v>45</v>
      </c>
      <c r="J8" s="16">
        <v>0.22919999999999999</v>
      </c>
      <c r="K8" s="16">
        <v>0.24440000000000001</v>
      </c>
      <c r="L8" s="16">
        <v>0.18940000000000001</v>
      </c>
      <c r="M8" s="16">
        <v>0.1013</v>
      </c>
      <c r="N8" s="16">
        <v>0.126</v>
      </c>
      <c r="O8" s="16">
        <v>0.17019999999999999</v>
      </c>
    </row>
    <row r="9" spans="1:15" x14ac:dyDescent="0.35">
      <c r="A9">
        <v>2029</v>
      </c>
      <c r="B9" s="25">
        <f t="shared" si="2"/>
        <v>922749732623.43481</v>
      </c>
      <c r="C9" s="25">
        <f t="shared" si="3"/>
        <v>549912254532.24512</v>
      </c>
      <c r="D9" s="25">
        <f t="shared" si="4"/>
        <v>607350098157.02478</v>
      </c>
      <c r="E9" s="25">
        <f t="shared" si="5"/>
        <v>81631013036.490616</v>
      </c>
      <c r="F9" s="25">
        <f t="shared" si="6"/>
        <v>112495786437.9016</v>
      </c>
      <c r="G9" s="25">
        <f t="shared" si="7"/>
        <v>29392227712.428589</v>
      </c>
      <c r="I9" s="2" t="s">
        <v>46</v>
      </c>
      <c r="J9" s="16">
        <v>0.11509999999999999</v>
      </c>
      <c r="K9" s="16">
        <v>0.11260000000000001</v>
      </c>
      <c r="L9" s="16">
        <v>0.1008</v>
      </c>
      <c r="M9" s="16">
        <v>2.9100000000000001E-2</v>
      </c>
      <c r="N9" s="16">
        <v>4.19E-2</v>
      </c>
      <c r="O9" s="16">
        <v>8.0100000000000005E-2</v>
      </c>
    </row>
    <row r="10" spans="1:15" x14ac:dyDescent="0.35">
      <c r="A10">
        <v>2030</v>
      </c>
      <c r="B10" s="25">
        <f t="shared" si="2"/>
        <v>931977229949.66919</v>
      </c>
      <c r="C10" s="25">
        <f t="shared" si="3"/>
        <v>555411377077.56763</v>
      </c>
      <c r="D10" s="25">
        <f t="shared" si="4"/>
        <v>613423599138.59509</v>
      </c>
      <c r="E10" s="25">
        <f t="shared" si="5"/>
        <v>82447323166.85553</v>
      </c>
      <c r="F10" s="25">
        <f t="shared" si="6"/>
        <v>113620744302.28061</v>
      </c>
      <c r="G10" s="25">
        <f t="shared" si="7"/>
        <v>29686149989.552876</v>
      </c>
      <c r="I10" s="2" t="s">
        <v>47</v>
      </c>
      <c r="J10" s="16">
        <v>5.28E-2</v>
      </c>
      <c r="K10" s="16">
        <v>4.8599999999999997E-2</v>
      </c>
      <c r="L10" s="16">
        <v>4.3400000000000001E-2</v>
      </c>
      <c r="M10" s="16">
        <v>1.83E-2</v>
      </c>
      <c r="N10" s="16">
        <v>1.3899999999999999E-2</v>
      </c>
      <c r="O10" s="16">
        <v>3.0499999999999999E-2</v>
      </c>
    </row>
    <row r="11" spans="1:15" x14ac:dyDescent="0.35">
      <c r="A11">
        <v>2031</v>
      </c>
      <c r="B11" s="25">
        <f t="shared" si="2"/>
        <v>941297002249.16589</v>
      </c>
      <c r="C11" s="25">
        <f t="shared" si="3"/>
        <v>560965490848.34326</v>
      </c>
      <c r="D11" s="25">
        <f t="shared" si="4"/>
        <v>619557835129.98108</v>
      </c>
      <c r="E11" s="25">
        <f t="shared" si="5"/>
        <v>83271796398.524078</v>
      </c>
      <c r="F11" s="25">
        <f t="shared" si="6"/>
        <v>114756951745.30342</v>
      </c>
      <c r="G11" s="25">
        <f t="shared" si="7"/>
        <v>29983011489.448406</v>
      </c>
      <c r="I11" s="2" t="s">
        <v>48</v>
      </c>
      <c r="J11" s="16">
        <v>5.7299999999999997E-2</v>
      </c>
      <c r="K11" s="16">
        <v>3.1E-2</v>
      </c>
      <c r="L11" s="16">
        <v>4.2599999999999999E-2</v>
      </c>
      <c r="M11" s="16">
        <v>1.0800000000000001E-2</v>
      </c>
      <c r="N11" s="16">
        <v>8.9999999999999993E-3</v>
      </c>
      <c r="O11" s="16">
        <v>1.5800000000000002E-2</v>
      </c>
    </row>
    <row r="12" spans="1:15" x14ac:dyDescent="0.35">
      <c r="A12">
        <v>2032</v>
      </c>
      <c r="B12" s="25">
        <f t="shared" si="2"/>
        <v>950709972271.65759</v>
      </c>
      <c r="C12" s="25">
        <f t="shared" si="3"/>
        <v>566575145756.82666</v>
      </c>
      <c r="D12" s="25">
        <f t="shared" si="4"/>
        <v>625753413481.28088</v>
      </c>
      <c r="E12" s="25">
        <f t="shared" si="5"/>
        <v>84104514362.509323</v>
      </c>
      <c r="F12" s="25">
        <f t="shared" si="6"/>
        <v>115904521262.75645</v>
      </c>
      <c r="G12" s="25">
        <f t="shared" si="7"/>
        <v>30282841604.342892</v>
      </c>
      <c r="I12" s="2" t="s">
        <v>49</v>
      </c>
      <c r="J12" s="16">
        <v>1.9900000000000001E-2</v>
      </c>
      <c r="K12" s="16">
        <v>8.0000000000000002E-3</v>
      </c>
      <c r="L12" s="16">
        <v>8.6999999999999994E-3</v>
      </c>
      <c r="M12" s="16">
        <v>2.5999999999999999E-3</v>
      </c>
      <c r="N12" s="16">
        <v>1.8E-3</v>
      </c>
      <c r="O12" s="16">
        <v>1.0800000000000001E-2</v>
      </c>
    </row>
    <row r="13" spans="1:15" x14ac:dyDescent="0.35">
      <c r="A13">
        <v>2033</v>
      </c>
      <c r="B13" s="25">
        <f t="shared" si="2"/>
        <v>960217071994.37415</v>
      </c>
      <c r="C13" s="25">
        <f t="shared" si="3"/>
        <v>572240897214.3949</v>
      </c>
      <c r="D13" s="25">
        <f t="shared" si="4"/>
        <v>632010947616.09375</v>
      </c>
      <c r="E13" s="25">
        <f t="shared" si="5"/>
        <v>84945559506.134415</v>
      </c>
      <c r="F13" s="25">
        <f t="shared" si="6"/>
        <v>117063566475.38402</v>
      </c>
      <c r="G13" s="25">
        <f t="shared" si="7"/>
        <v>30585670020.386322</v>
      </c>
      <c r="I13" s="2" t="s">
        <v>50</v>
      </c>
      <c r="J13" s="16">
        <v>1.1299999999999999E-2</v>
      </c>
      <c r="K13" s="16">
        <v>5.5999999999999999E-3</v>
      </c>
      <c r="L13" s="16">
        <v>3.5999999999999999E-3</v>
      </c>
      <c r="M13" s="16">
        <v>6.0000000000000001E-3</v>
      </c>
      <c r="N13" s="16">
        <v>2.9999999999999997E-4</v>
      </c>
      <c r="O13" s="16">
        <v>0</v>
      </c>
    </row>
    <row r="14" spans="1:15" x14ac:dyDescent="0.35">
      <c r="A14">
        <v>2034</v>
      </c>
      <c r="B14" s="25">
        <f t="shared" si="2"/>
        <v>969819242714.31787</v>
      </c>
      <c r="C14" s="25">
        <f t="shared" si="3"/>
        <v>577963306186.53882</v>
      </c>
      <c r="D14" s="25">
        <f t="shared" si="4"/>
        <v>638331057092.25464</v>
      </c>
      <c r="E14" s="25">
        <f t="shared" si="5"/>
        <v>85795015101.195755</v>
      </c>
      <c r="F14" s="25">
        <f t="shared" si="6"/>
        <v>118234202140.13786</v>
      </c>
      <c r="G14" s="25">
        <f t="shared" si="7"/>
        <v>30891526720.590187</v>
      </c>
      <c r="I14" s="2" t="s">
        <v>51</v>
      </c>
      <c r="J14" s="16">
        <v>6.0000000000000001E-3</v>
      </c>
      <c r="K14" s="16">
        <v>3.7000000000000002E-3</v>
      </c>
      <c r="L14" s="16">
        <v>3.8E-3</v>
      </c>
      <c r="M14" s="16">
        <v>3.2000000000000002E-3</v>
      </c>
      <c r="N14" s="16">
        <v>4.8999999999999998E-3</v>
      </c>
      <c r="O14" s="16">
        <v>4.0000000000000001E-3</v>
      </c>
    </row>
    <row r="15" spans="1:15" x14ac:dyDescent="0.35">
      <c r="A15">
        <v>2035</v>
      </c>
      <c r="B15" s="25">
        <f t="shared" si="2"/>
        <v>979517435141.46106</v>
      </c>
      <c r="C15" s="25">
        <f t="shared" si="3"/>
        <v>583742939248.40417</v>
      </c>
      <c r="D15" s="25">
        <f t="shared" si="4"/>
        <v>644714367663.17725</v>
      </c>
      <c r="E15" s="25">
        <f t="shared" si="5"/>
        <v>86652965252.207718</v>
      </c>
      <c r="F15" s="25">
        <f t="shared" si="6"/>
        <v>119416544161.53925</v>
      </c>
      <c r="G15" s="25">
        <f t="shared" si="7"/>
        <v>31200441987.796089</v>
      </c>
    </row>
    <row r="16" spans="1:15" x14ac:dyDescent="0.35">
      <c r="A16">
        <v>2036</v>
      </c>
      <c r="B16" s="25">
        <f t="shared" si="2"/>
        <v>989312609492.87573</v>
      </c>
      <c r="C16" s="25">
        <f t="shared" si="3"/>
        <v>589580368640.88818</v>
      </c>
      <c r="D16" s="25">
        <f t="shared" si="4"/>
        <v>651161511339.80908</v>
      </c>
      <c r="E16" s="25">
        <f t="shared" si="5"/>
        <v>87519494904.729797</v>
      </c>
      <c r="F16" s="25">
        <f t="shared" si="6"/>
        <v>120610709603.15463</v>
      </c>
      <c r="G16" s="25">
        <f t="shared" si="7"/>
        <v>31512446407.674049</v>
      </c>
      <c r="I16" s="25">
        <v>25000</v>
      </c>
      <c r="J16" s="27">
        <f>$I16*J2*'Demographic-Economic'!C$26</f>
        <v>2554393500</v>
      </c>
      <c r="K16" s="27">
        <f>$I16*K2*'Demographic-Economic'!D$26</f>
        <v>2586798809.9999995</v>
      </c>
      <c r="L16" s="27">
        <f>$I16*L2*'Demographic-Economic'!E$26</f>
        <v>1660505040</v>
      </c>
      <c r="M16" s="27">
        <f>$I16*M2*'Demographic-Economic'!F$26</f>
        <v>1898693340</v>
      </c>
      <c r="N16" s="27">
        <f>$I16*N2*'Demographic-Economic'!G$26</f>
        <v>1246115520</v>
      </c>
      <c r="O16" s="27">
        <f>$I16*O2*'Demographic-Economic'!H$26</f>
        <v>208823669.99999997</v>
      </c>
    </row>
    <row r="17" spans="1:15" x14ac:dyDescent="0.35">
      <c r="A17">
        <v>2037</v>
      </c>
      <c r="B17" s="25">
        <f t="shared" si="2"/>
        <v>999205735587.80444</v>
      </c>
      <c r="C17" s="25">
        <f t="shared" si="3"/>
        <v>595476172327.29712</v>
      </c>
      <c r="D17" s="25">
        <f t="shared" si="4"/>
        <v>657673126453.20715</v>
      </c>
      <c r="E17" s="25">
        <f t="shared" si="5"/>
        <v>88394689853.7771</v>
      </c>
      <c r="F17" s="25">
        <f t="shared" si="6"/>
        <v>121816816699.18617</v>
      </c>
      <c r="G17" s="25">
        <f t="shared" si="7"/>
        <v>31827570871.75079</v>
      </c>
      <c r="I17" s="25">
        <v>75000</v>
      </c>
      <c r="J17" s="27">
        <f>$I17*J3*'Demographic-Economic'!C$26</f>
        <v>8179999650.000001</v>
      </c>
      <c r="K17" s="27">
        <f>$I17*K3*'Demographic-Economic'!D$26</f>
        <v>6583464270</v>
      </c>
      <c r="L17" s="27">
        <f>$I17*L3*'Demographic-Economic'!E$26</f>
        <v>8717651460</v>
      </c>
      <c r="M17" s="27">
        <f>$I17*M3*'Demographic-Economic'!F$26</f>
        <v>5714239680</v>
      </c>
      <c r="N17" s="27">
        <f>$I17*N3*'Demographic-Economic'!G$26</f>
        <v>5243443920</v>
      </c>
      <c r="O17" s="27">
        <f>$I17*O3*'Demographic-Economic'!H$26</f>
        <v>1303290810.0000002</v>
      </c>
    </row>
    <row r="18" spans="1:15" x14ac:dyDescent="0.35">
      <c r="A18">
        <v>2038</v>
      </c>
      <c r="B18" s="25">
        <f t="shared" si="2"/>
        <v>1009197792943.6825</v>
      </c>
      <c r="C18" s="25">
        <f t="shared" si="3"/>
        <v>601430934050.57007</v>
      </c>
      <c r="D18" s="25">
        <f t="shared" si="4"/>
        <v>664249857717.73926</v>
      </c>
      <c r="E18" s="25">
        <f t="shared" si="5"/>
        <v>89278636752.314865</v>
      </c>
      <c r="F18" s="25">
        <f t="shared" si="6"/>
        <v>123034984866.17804</v>
      </c>
      <c r="G18" s="25">
        <f t="shared" si="7"/>
        <v>32145846580.468296</v>
      </c>
      <c r="I18" s="25">
        <v>125000</v>
      </c>
      <c r="J18" s="27">
        <f>$I18*J4*'Demographic-Economic'!C$26</f>
        <v>20643063750</v>
      </c>
      <c r="K18" s="27">
        <f>$I18*K4*'Demographic-Economic'!D$26</f>
        <v>14159965050</v>
      </c>
      <c r="L18" s="27">
        <f>$I18*L4*'Demographic-Economic'!E$26</f>
        <v>26190269100</v>
      </c>
      <c r="M18" s="27">
        <f>$I18*M4*'Demographic-Economic'!F$26</f>
        <v>7959984300</v>
      </c>
      <c r="N18" s="27">
        <f>$I18*N4*'Demographic-Economic'!G$26</f>
        <v>11829339600</v>
      </c>
      <c r="O18" s="27">
        <f>$I18*O4*'Demographic-Economic'!H$26</f>
        <v>1837868400</v>
      </c>
    </row>
    <row r="19" spans="1:15" x14ac:dyDescent="0.35">
      <c r="A19">
        <v>2039</v>
      </c>
      <c r="B19" s="25">
        <f t="shared" si="2"/>
        <v>1019289770873.1194</v>
      </c>
      <c r="C19" s="25">
        <f t="shared" si="3"/>
        <v>607445243391.07581</v>
      </c>
      <c r="D19" s="25">
        <f t="shared" si="4"/>
        <v>670892356294.91663</v>
      </c>
      <c r="E19" s="25">
        <f t="shared" si="5"/>
        <v>90171423119.838013</v>
      </c>
      <c r="F19" s="25">
        <f t="shared" si="6"/>
        <v>124265334714.83983</v>
      </c>
      <c r="G19" s="25">
        <f t="shared" si="7"/>
        <v>32467305046.27298</v>
      </c>
      <c r="I19" s="25">
        <v>175000</v>
      </c>
      <c r="J19" s="27">
        <f>$I19*J5*'Demographic-Economic'!C$26</f>
        <v>66699372599.999992</v>
      </c>
      <c r="K19" s="27">
        <f>$I19*K5*'Demographic-Economic'!D$26</f>
        <v>43795770690.000008</v>
      </c>
      <c r="L19" s="27">
        <f>$I19*L5*'Demographic-Economic'!E$26</f>
        <v>70557471180</v>
      </c>
      <c r="M19" s="27">
        <f>$I19*M5*'Demographic-Economic'!F$26</f>
        <v>12189167340</v>
      </c>
      <c r="N19" s="27">
        <f>$I19*N5*'Demographic-Economic'!G$26</f>
        <v>16350887280</v>
      </c>
      <c r="O19" s="27">
        <f>$I19*O5*'Demographic-Economic'!H$26</f>
        <v>3091085550</v>
      </c>
    </row>
    <row r="20" spans="1:15" x14ac:dyDescent="0.35">
      <c r="A20">
        <v>2040</v>
      </c>
      <c r="B20" s="25">
        <f t="shared" si="2"/>
        <v>1029482668581.8506</v>
      </c>
      <c r="C20" s="25">
        <f t="shared" si="3"/>
        <v>613519695824.98657</v>
      </c>
      <c r="D20" s="25">
        <f t="shared" si="4"/>
        <v>677601279857.86584</v>
      </c>
      <c r="E20" s="25">
        <f t="shared" si="5"/>
        <v>91073137351.036392</v>
      </c>
      <c r="F20" s="25">
        <f t="shared" si="6"/>
        <v>125507988061.98824</v>
      </c>
      <c r="G20" s="25">
        <f t="shared" si="7"/>
        <v>32791978096.73571</v>
      </c>
      <c r="I20" s="25">
        <v>225000</v>
      </c>
      <c r="J20" s="27">
        <f>$I20*J6*'Demographic-Economic'!C$26</f>
        <v>57634245900</v>
      </c>
      <c r="K20" s="27">
        <f>$I20*K6*'Demographic-Economic'!D$26</f>
        <v>41192625600</v>
      </c>
      <c r="L20" s="27">
        <f>$I20*L6*'Demographic-Economic'!E$26</f>
        <v>44203950180</v>
      </c>
      <c r="M20" s="27">
        <f>$I20*M6*'Demographic-Economic'!F$26</f>
        <v>7953931080</v>
      </c>
      <c r="N20" s="27">
        <f>$I20*N6*'Demographic-Economic'!G$26</f>
        <v>13422015360</v>
      </c>
      <c r="O20" s="27">
        <f>$I20*O6*'Demographic-Economic'!H$26</f>
        <v>2538074250</v>
      </c>
    </row>
    <row r="21" spans="1:15" x14ac:dyDescent="0.35">
      <c r="A21">
        <v>2041</v>
      </c>
      <c r="B21" s="25">
        <f t="shared" si="2"/>
        <v>1039777495267.6691</v>
      </c>
      <c r="C21" s="25">
        <f t="shared" si="3"/>
        <v>619654892783.23645</v>
      </c>
      <c r="D21" s="25">
        <f t="shared" si="4"/>
        <v>684377292656.44446</v>
      </c>
      <c r="E21" s="25">
        <f t="shared" si="5"/>
        <v>91983868724.546753</v>
      </c>
      <c r="F21" s="25">
        <f t="shared" si="6"/>
        <v>126763067942.60812</v>
      </c>
      <c r="G21" s="25">
        <f t="shared" si="7"/>
        <v>33119897877.703068</v>
      </c>
      <c r="I21" s="25">
        <v>275000</v>
      </c>
      <c r="J21" s="27">
        <f>$I21*J7*'Demographic-Economic'!C$26</f>
        <v>53452169100</v>
      </c>
      <c r="K21" s="27">
        <f>$I21*K7*'Demographic-Economic'!D$26</f>
        <v>42569799690</v>
      </c>
      <c r="L21" s="27">
        <f>$I21*L7*'Demographic-Economic'!E$26</f>
        <v>39045190140</v>
      </c>
      <c r="M21" s="27">
        <f>$I21*M7*'Demographic-Economic'!F$26</f>
        <v>3739881090</v>
      </c>
      <c r="N21" s="27">
        <f>$I21*N7*'Demographic-Economic'!G$26</f>
        <v>9344615280</v>
      </c>
      <c r="O21" s="27">
        <f>$I21*O7*'Demographic-Economic'!H$26</f>
        <v>1761382260</v>
      </c>
    </row>
    <row r="22" spans="1:15" x14ac:dyDescent="0.35">
      <c r="A22">
        <v>2042</v>
      </c>
      <c r="B22" s="25">
        <f t="shared" si="2"/>
        <v>1050175270220.3458</v>
      </c>
      <c r="C22" s="25">
        <f t="shared" si="3"/>
        <v>625851441711.06885</v>
      </c>
      <c r="D22" s="25">
        <f t="shared" si="4"/>
        <v>691221065583.00891</v>
      </c>
      <c r="E22" s="25">
        <f t="shared" si="5"/>
        <v>92903707411.792221</v>
      </c>
      <c r="F22" s="25">
        <f t="shared" si="6"/>
        <v>128030698622.03421</v>
      </c>
      <c r="G22" s="25">
        <f t="shared" si="7"/>
        <v>33451096856.480099</v>
      </c>
      <c r="I22" s="25">
        <v>350000</v>
      </c>
      <c r="J22" s="27">
        <f>$I22*J8*'Demographic-Economic'!C$26</f>
        <v>190617159600</v>
      </c>
      <c r="K22" s="27">
        <f>$I22*K8*'Demographic-Economic'!D$26</f>
        <v>139826079120</v>
      </c>
      <c r="L22" s="27">
        <f>$I22*L8*'Demographic-Economic'!E$26</f>
        <v>123679639440</v>
      </c>
      <c r="M22" s="27">
        <f>$I22*M8*'Demographic-Economic'!F$26</f>
        <v>14307794340</v>
      </c>
      <c r="N22" s="27">
        <f>$I22*N8*'Demographic-Economic'!G$26</f>
        <v>22069756800</v>
      </c>
      <c r="O22" s="27">
        <f>$I22*O8*'Demographic-Economic'!H$26</f>
        <v>6555797640</v>
      </c>
    </row>
    <row r="23" spans="1:15" x14ac:dyDescent="0.35">
      <c r="A23">
        <v>2043</v>
      </c>
      <c r="B23" s="25">
        <f t="shared" si="2"/>
        <v>1060677022922.5493</v>
      </c>
      <c r="C23" s="25">
        <f t="shared" si="3"/>
        <v>632109956128.17957</v>
      </c>
      <c r="D23" s="25">
        <f t="shared" si="4"/>
        <v>698133276238.83899</v>
      </c>
      <c r="E23" s="25">
        <f t="shared" si="5"/>
        <v>93832744485.910141</v>
      </c>
      <c r="F23" s="25">
        <f t="shared" si="6"/>
        <v>129311005608.25455</v>
      </c>
      <c r="G23" s="25">
        <f t="shared" si="7"/>
        <v>33785607825.044899</v>
      </c>
      <c r="I23" s="25">
        <v>450000</v>
      </c>
      <c r="J23" s="27">
        <f>$I23*J9*'Demographic-Economic'!C$26</f>
        <v>123074243100</v>
      </c>
      <c r="K23" s="27">
        <f>$I23*K9*'Demographic-Economic'!D$26</f>
        <v>82826600760</v>
      </c>
      <c r="L23" s="27">
        <f>$I23*L9*'Demographic-Economic'!E$26</f>
        <v>84629784960</v>
      </c>
      <c r="M23" s="27">
        <f>$I23*M9*'Demographic-Economic'!F$26</f>
        <v>5284461060</v>
      </c>
      <c r="N23" s="27">
        <f>$I23*N9*'Demographic-Economic'!G$26</f>
        <v>9435947040</v>
      </c>
      <c r="O23" s="27">
        <f>$I23*O9*'Demographic-Economic'!H$26</f>
        <v>3966824340</v>
      </c>
    </row>
    <row r="24" spans="1:15" x14ac:dyDescent="0.35">
      <c r="A24">
        <v>2044</v>
      </c>
      <c r="B24" s="25">
        <f t="shared" si="2"/>
        <v>1071283793151.7748</v>
      </c>
      <c r="C24" s="25">
        <f t="shared" si="3"/>
        <v>638431055689.46143</v>
      </c>
      <c r="D24" s="25">
        <f t="shared" si="4"/>
        <v>705114609001.22742</v>
      </c>
      <c r="E24" s="25">
        <f t="shared" si="5"/>
        <v>94771071930.769241</v>
      </c>
      <c r="F24" s="25">
        <f t="shared" si="6"/>
        <v>130604115664.3371</v>
      </c>
      <c r="G24" s="25">
        <f t="shared" si="7"/>
        <v>34123463903.295349</v>
      </c>
      <c r="I24" s="25">
        <v>625000</v>
      </c>
      <c r="J24" s="27">
        <f>$I24*J10*'Demographic-Economic'!C$26</f>
        <v>78413940000</v>
      </c>
      <c r="K24" s="27">
        <f>$I24*K10*'Demographic-Economic'!D$26</f>
        <v>49651825500</v>
      </c>
      <c r="L24" s="27">
        <f>$I24*L10*'Demographic-Economic'!E$26</f>
        <v>50608089000</v>
      </c>
      <c r="M24" s="27">
        <f>$I24*M10*'Demographic-Economic'!F$26</f>
        <v>4615580250</v>
      </c>
      <c r="N24" s="27">
        <f>$I24*N10*'Demographic-Economic'!G$26</f>
        <v>4347642000</v>
      </c>
      <c r="O24" s="27">
        <f>$I24*O10*'Demographic-Economic'!H$26</f>
        <v>2097866250</v>
      </c>
    </row>
    <row r="25" spans="1:15" x14ac:dyDescent="0.35">
      <c r="A25">
        <v>2045</v>
      </c>
      <c r="B25" s="25">
        <f t="shared" si="2"/>
        <v>1081996631083.2925</v>
      </c>
      <c r="C25" s="25">
        <f t="shared" si="3"/>
        <v>644815366246.35608</v>
      </c>
      <c r="D25" s="25">
        <f t="shared" si="4"/>
        <v>712165755091.23975</v>
      </c>
      <c r="E25" s="25">
        <f t="shared" si="5"/>
        <v>95718782650.076935</v>
      </c>
      <c r="F25" s="25">
        <f t="shared" si="6"/>
        <v>131910156820.98047</v>
      </c>
      <c r="G25" s="25">
        <f t="shared" si="7"/>
        <v>34464698542.3283</v>
      </c>
      <c r="I25" s="25">
        <v>875000</v>
      </c>
      <c r="J25" s="27">
        <f>$I25*J11*'Demographic-Economic'!C$26</f>
        <v>119135724750</v>
      </c>
      <c r="K25" s="27">
        <f>$I25*K11*'Demographic-Economic'!D$26</f>
        <v>44339284500</v>
      </c>
      <c r="L25" s="27">
        <f>$I25*L11*'Demographic-Economic'!E$26</f>
        <v>69545309400</v>
      </c>
      <c r="M25" s="27">
        <f>$I25*M11*'Demographic-Economic'!F$26</f>
        <v>3813528600</v>
      </c>
      <c r="N25" s="27">
        <f>$I25*N11*'Demographic-Economic'!G$26</f>
        <v>3941027999.9999995</v>
      </c>
      <c r="O25" s="27">
        <f>$I25*O11*'Demographic-Economic'!H$26</f>
        <v>1521468900.0000002</v>
      </c>
    </row>
    <row r="26" spans="1:15" x14ac:dyDescent="0.35">
      <c r="A26">
        <v>2046</v>
      </c>
      <c r="B26" s="25">
        <f t="shared" si="2"/>
        <v>1092816597394.1254</v>
      </c>
      <c r="C26" s="25">
        <f t="shared" si="3"/>
        <v>651263519908.8197</v>
      </c>
      <c r="D26" s="25">
        <f t="shared" si="4"/>
        <v>719287412642.1521</v>
      </c>
      <c r="E26" s="25">
        <f t="shared" si="5"/>
        <v>96675970476.577698</v>
      </c>
      <c r="F26" s="25">
        <f t="shared" si="6"/>
        <v>133229258389.19028</v>
      </c>
      <c r="G26" s="25">
        <f t="shared" si="7"/>
        <v>34809345527.751587</v>
      </c>
      <c r="I26" s="25">
        <v>1250000</v>
      </c>
      <c r="J26" s="27">
        <f>$I26*J12*'Demographic-Economic'!C$26</f>
        <v>59107477500</v>
      </c>
      <c r="K26" s="27">
        <f>$I26*K12*'Demographic-Economic'!D$26</f>
        <v>16346280000</v>
      </c>
      <c r="L26" s="27">
        <f>$I26*L12*'Demographic-Economic'!E$26</f>
        <v>20289879000</v>
      </c>
      <c r="M26" s="27">
        <f>$I26*M12*'Demographic-Economic'!F$26</f>
        <v>1311531000</v>
      </c>
      <c r="N26" s="27">
        <f>$I26*N12*'Demographic-Economic'!G$26</f>
        <v>1126008000</v>
      </c>
      <c r="O26" s="27">
        <f>$I26*O12*'Demographic-Economic'!H$26</f>
        <v>1485702000</v>
      </c>
    </row>
    <row r="27" spans="1:15" x14ac:dyDescent="0.35">
      <c r="A27">
        <v>2047</v>
      </c>
      <c r="B27" s="25">
        <f t="shared" si="2"/>
        <v>1103744763368.0667</v>
      </c>
      <c r="C27" s="25">
        <f t="shared" si="3"/>
        <v>657776155107.90796</v>
      </c>
      <c r="D27" s="25">
        <f t="shared" si="4"/>
        <v>726480286768.57361</v>
      </c>
      <c r="E27" s="25">
        <f t="shared" si="5"/>
        <v>97642730181.343475</v>
      </c>
      <c r="F27" s="25">
        <f t="shared" si="6"/>
        <v>134561550973.08218</v>
      </c>
      <c r="G27" s="25">
        <f t="shared" si="7"/>
        <v>35157438983.029106</v>
      </c>
      <c r="I27" s="25">
        <v>1750000</v>
      </c>
      <c r="J27" s="27">
        <f>$I27*J13*'Demographic-Economic'!C$26</f>
        <v>46988959500</v>
      </c>
      <c r="K27" s="27">
        <f>$I27*K13*'Demographic-Economic'!D$26</f>
        <v>16019354400</v>
      </c>
      <c r="L27" s="27">
        <f>$I27*L13*'Demographic-Economic'!E$26</f>
        <v>11754136800</v>
      </c>
      <c r="M27" s="27">
        <f>$I27*M13*'Demographic-Economic'!F$26</f>
        <v>4237254000</v>
      </c>
      <c r="N27" s="27">
        <f>$I27*N13*'Demographic-Economic'!G$26</f>
        <v>262735200</v>
      </c>
      <c r="O27" s="27">
        <f>$I27*O13*'Demographic-Economic'!H$26</f>
        <v>0</v>
      </c>
    </row>
    <row r="28" spans="1:15" x14ac:dyDescent="0.35">
      <c r="A28">
        <v>2048</v>
      </c>
      <c r="B28" s="25">
        <f t="shared" si="2"/>
        <v>1114782211001.7473</v>
      </c>
      <c r="C28" s="25">
        <f t="shared" si="3"/>
        <v>664353916658.98706</v>
      </c>
      <c r="D28" s="25">
        <f t="shared" si="4"/>
        <v>733745089636.2594</v>
      </c>
      <c r="E28" s="25">
        <f t="shared" si="5"/>
        <v>98619157483.156906</v>
      </c>
      <c r="F28" s="25">
        <f t="shared" si="6"/>
        <v>135907166482.813</v>
      </c>
      <c r="G28" s="25">
        <f t="shared" si="7"/>
        <v>35509013372.859398</v>
      </c>
      <c r="I28" s="71">
        <f>AVERAGE(2000000,Assumptions!$C$31)</f>
        <v>3000000</v>
      </c>
      <c r="J28" s="27">
        <f>$I28*J14*'Demographic-Economic'!C$26</f>
        <v>42771240000</v>
      </c>
      <c r="K28" s="27">
        <f>$I28*K14*'Demographic-Economic'!D$26</f>
        <v>18144370800</v>
      </c>
      <c r="L28" s="27">
        <f>$I28*L14*'Demographic-Economic'!E$26</f>
        <v>21269390400</v>
      </c>
      <c r="M28" s="27">
        <f>$I28*M14*'Demographic-Economic'!F$26</f>
        <v>3874060800</v>
      </c>
      <c r="N28" s="27">
        <f>$I28*N14*'Demographic-Economic'!G$26</f>
        <v>7356585600</v>
      </c>
      <c r="O28" s="27">
        <f>$I28*O14*'Demographic-Economic'!H$26</f>
        <v>1320624000</v>
      </c>
    </row>
    <row r="29" spans="1:15" x14ac:dyDescent="0.35">
      <c r="A29">
        <v>2049</v>
      </c>
      <c r="B29" s="25">
        <f t="shared" si="2"/>
        <v>1125930033111.7649</v>
      </c>
      <c r="C29" s="25">
        <f t="shared" si="3"/>
        <v>670997455825.5769</v>
      </c>
      <c r="D29" s="25">
        <f t="shared" si="4"/>
        <v>741082540532.62195</v>
      </c>
      <c r="E29" s="25">
        <f t="shared" si="5"/>
        <v>99605349057.98848</v>
      </c>
      <c r="F29" s="25">
        <f t="shared" si="6"/>
        <v>137266238147.64113</v>
      </c>
      <c r="G29" s="25">
        <f t="shared" si="7"/>
        <v>35864103506.58799</v>
      </c>
    </row>
    <row r="30" spans="1:15" x14ac:dyDescent="0.35">
      <c r="A30">
        <v>2050</v>
      </c>
      <c r="B30" s="25">
        <f t="shared" si="2"/>
        <v>1137189333442.8826</v>
      </c>
      <c r="C30" s="25">
        <f t="shared" si="3"/>
        <v>677707430383.83264</v>
      </c>
      <c r="D30" s="25">
        <f t="shared" si="4"/>
        <v>748493365937.94812</v>
      </c>
      <c r="E30" s="25">
        <f t="shared" si="5"/>
        <v>100601402548.56836</v>
      </c>
      <c r="F30" s="25">
        <f t="shared" si="6"/>
        <v>138638900529.11755</v>
      </c>
      <c r="G30" s="25">
        <f t="shared" si="7"/>
        <v>36222744541.65387</v>
      </c>
      <c r="I30" t="s">
        <v>122</v>
      </c>
      <c r="J30" s="27">
        <f>SUM(J16:J28)</f>
        <v>869271988950</v>
      </c>
      <c r="K30" s="27">
        <f t="shared" ref="K30:O30" si="8">SUM(K16:K28)</f>
        <v>518042219190</v>
      </c>
      <c r="L30" s="27">
        <f t="shared" si="8"/>
        <v>572151266100</v>
      </c>
      <c r="M30" s="27">
        <f t="shared" si="8"/>
        <v>76900106880</v>
      </c>
      <c r="N30" s="27">
        <f t="shared" si="8"/>
        <v>105976119600</v>
      </c>
      <c r="O30" s="27">
        <f t="shared" si="8"/>
        <v>27688808070</v>
      </c>
    </row>
    <row r="31" spans="1:15" x14ac:dyDescent="0.35">
      <c r="A31">
        <v>2051</v>
      </c>
      <c r="B31" s="25">
        <f t="shared" si="2"/>
        <v>1148561226777.3115</v>
      </c>
      <c r="C31" s="25">
        <f t="shared" si="3"/>
        <v>684484504687.67102</v>
      </c>
      <c r="D31" s="25">
        <f t="shared" si="4"/>
        <v>755978299597.32764</v>
      </c>
      <c r="E31" s="25">
        <f t="shared" si="5"/>
        <v>101607416574.05405</v>
      </c>
      <c r="F31" s="25">
        <f t="shared" si="6"/>
        <v>140025289534.40872</v>
      </c>
      <c r="G31" s="25">
        <f t="shared" si="7"/>
        <v>36584971987.070412</v>
      </c>
    </row>
    <row r="32" spans="1:15" x14ac:dyDescent="0.35">
      <c r="A32">
        <v>2052</v>
      </c>
      <c r="B32" s="25">
        <f t="shared" si="2"/>
        <v>1160046839045.0847</v>
      </c>
      <c r="C32" s="25">
        <f t="shared" si="3"/>
        <v>691329349734.54773</v>
      </c>
      <c r="D32" s="25">
        <f t="shared" si="4"/>
        <v>763538082593.3009</v>
      </c>
      <c r="E32" s="25">
        <f t="shared" si="5"/>
        <v>102623490739.79459</v>
      </c>
      <c r="F32" s="25">
        <f t="shared" si="6"/>
        <v>141425542429.75281</v>
      </c>
      <c r="G32" s="25">
        <f t="shared" si="7"/>
        <v>36950821706.941116</v>
      </c>
    </row>
    <row r="33" spans="1:7" x14ac:dyDescent="0.35">
      <c r="A33">
        <v>2053</v>
      </c>
      <c r="B33" s="25">
        <f t="shared" si="2"/>
        <v>1171647307435.5356</v>
      </c>
      <c r="C33" s="25">
        <f t="shared" si="3"/>
        <v>698242643231.89319</v>
      </c>
      <c r="D33" s="25">
        <f t="shared" si="4"/>
        <v>771173463419.23389</v>
      </c>
      <c r="E33" s="25">
        <f t="shared" si="5"/>
        <v>103649725647.19254</v>
      </c>
      <c r="F33" s="25">
        <f t="shared" si="6"/>
        <v>142839797854.05032</v>
      </c>
      <c r="G33" s="25">
        <f t="shared" si="7"/>
        <v>37320329924.010529</v>
      </c>
    </row>
    <row r="34" spans="1:7" x14ac:dyDescent="0.35">
      <c r="A34">
        <v>2054</v>
      </c>
      <c r="B34" s="25">
        <f t="shared" si="2"/>
        <v>1183363780509.8911</v>
      </c>
      <c r="C34" s="25">
        <f t="shared" si="3"/>
        <v>705225069664.21216</v>
      </c>
      <c r="D34" s="25">
        <f t="shared" si="4"/>
        <v>778885198053.42627</v>
      </c>
      <c r="E34" s="25">
        <f t="shared" si="5"/>
        <v>104686222903.66446</v>
      </c>
      <c r="F34" s="25">
        <f t="shared" si="6"/>
        <v>144268195832.59082</v>
      </c>
      <c r="G34" s="25">
        <f t="shared" si="7"/>
        <v>37693533223.250633</v>
      </c>
    </row>
    <row r="35" spans="1:7" x14ac:dyDescent="0.35">
      <c r="A35">
        <v>2055</v>
      </c>
      <c r="B35" s="25">
        <f t="shared" si="2"/>
        <v>1195197418314.99</v>
      </c>
      <c r="C35" s="25">
        <f t="shared" si="3"/>
        <v>712277320360.85425</v>
      </c>
      <c r="D35" s="25">
        <f t="shared" si="4"/>
        <v>786674050033.96057</v>
      </c>
      <c r="E35" s="25">
        <f t="shared" si="5"/>
        <v>105733085132.70111</v>
      </c>
      <c r="F35" s="25">
        <f t="shared" si="6"/>
        <v>145710877790.91672</v>
      </c>
      <c r="G35" s="25">
        <f t="shared" si="7"/>
        <v>38070468555.483139</v>
      </c>
    </row>
    <row r="36" spans="1:7" x14ac:dyDescent="0.35">
      <c r="A36">
        <v>2056</v>
      </c>
      <c r="B36" s="25">
        <f t="shared" si="2"/>
        <v>1207149392498.1399</v>
      </c>
      <c r="C36" s="25">
        <f t="shared" si="3"/>
        <v>719400093564.46277</v>
      </c>
      <c r="D36" s="25">
        <f t="shared" si="4"/>
        <v>794540790534.30017</v>
      </c>
      <c r="E36" s="25">
        <f t="shared" si="5"/>
        <v>106790415984.02812</v>
      </c>
      <c r="F36" s="25">
        <f t="shared" si="6"/>
        <v>147167986568.8259</v>
      </c>
      <c r="G36" s="25">
        <f t="shared" si="7"/>
        <v>38451173241.037971</v>
      </c>
    </row>
    <row r="37" spans="1:7" x14ac:dyDescent="0.35">
      <c r="A37">
        <v>2057</v>
      </c>
      <c r="B37" s="25">
        <f t="shared" si="2"/>
        <v>1219220886423.1213</v>
      </c>
      <c r="C37" s="25">
        <f t="shared" si="3"/>
        <v>726594094500.10742</v>
      </c>
      <c r="D37" s="25">
        <f t="shared" si="4"/>
        <v>802486198439.64319</v>
      </c>
      <c r="E37" s="25">
        <f t="shared" si="5"/>
        <v>107858320143.86841</v>
      </c>
      <c r="F37" s="25">
        <f t="shared" si="6"/>
        <v>148639666434.51416</v>
      </c>
      <c r="G37" s="25">
        <f t="shared" si="7"/>
        <v>38835684973.448349</v>
      </c>
    </row>
    <row r="38" spans="1:7" x14ac:dyDescent="0.35">
      <c r="A38">
        <v>2058</v>
      </c>
      <c r="B38" s="25">
        <f t="shared" si="2"/>
        <v>1231413095287.3525</v>
      </c>
      <c r="C38" s="25">
        <f t="shared" si="3"/>
        <v>733860035445.10852</v>
      </c>
      <c r="D38" s="25">
        <f t="shared" si="4"/>
        <v>810511060424.03967</v>
      </c>
      <c r="E38" s="25">
        <f t="shared" si="5"/>
        <v>108936903345.3071</v>
      </c>
      <c r="F38" s="25">
        <f t="shared" si="6"/>
        <v>150126063098.85931</v>
      </c>
      <c r="G38" s="25">
        <f t="shared" si="7"/>
        <v>39224041823.182831</v>
      </c>
    </row>
    <row r="39" spans="1:7" x14ac:dyDescent="0.35">
      <c r="A39">
        <v>2059</v>
      </c>
      <c r="B39" s="25">
        <f t="shared" si="2"/>
        <v>1243727226240.2261</v>
      </c>
      <c r="C39" s="25">
        <f t="shared" si="3"/>
        <v>741198635799.55957</v>
      </c>
      <c r="D39" s="25">
        <f t="shared" si="4"/>
        <v>818616171028.28003</v>
      </c>
      <c r="E39" s="25">
        <f t="shared" si="5"/>
        <v>110026272378.76018</v>
      </c>
      <c r="F39" s="25">
        <f t="shared" si="6"/>
        <v>151627323729.8479</v>
      </c>
      <c r="G39" s="25">
        <f t="shared" si="7"/>
        <v>39616282241.414658</v>
      </c>
    </row>
    <row r="40" spans="1:7" x14ac:dyDescent="0.35">
      <c r="A40">
        <v>2060</v>
      </c>
      <c r="B40" s="25">
        <f t="shared" si="2"/>
        <v>1256164498502.6284</v>
      </c>
      <c r="C40" s="25">
        <f t="shared" si="3"/>
        <v>748610622157.55518</v>
      </c>
      <c r="D40" s="25">
        <f t="shared" si="4"/>
        <v>826802332738.56287</v>
      </c>
      <c r="E40" s="25">
        <f t="shared" si="5"/>
        <v>111126535102.54778</v>
      </c>
      <c r="F40" s="25">
        <f t="shared" si="6"/>
        <v>153143596967.14639</v>
      </c>
      <c r="G40" s="25">
        <f t="shared" si="7"/>
        <v>40012445063.828804</v>
      </c>
    </row>
    <row r="41" spans="1:7" x14ac:dyDescent="0.35">
      <c r="A41">
        <v>2061</v>
      </c>
      <c r="B41" s="25">
        <f t="shared" si="2"/>
        <v>1268726143487.6548</v>
      </c>
      <c r="C41" s="25">
        <f t="shared" si="3"/>
        <v>756096728379.13074</v>
      </c>
      <c r="D41" s="25">
        <f t="shared" si="4"/>
        <v>835070356065.94849</v>
      </c>
      <c r="E41" s="25">
        <f t="shared" si="5"/>
        <v>112237800453.57326</v>
      </c>
      <c r="F41" s="25">
        <f t="shared" si="6"/>
        <v>154675032936.81787</v>
      </c>
      <c r="G41" s="25">
        <f t="shared" si="7"/>
        <v>40412569514.467094</v>
      </c>
    </row>
    <row r="42" spans="1:7" x14ac:dyDescent="0.35">
      <c r="A42">
        <v>2062</v>
      </c>
      <c r="B42" s="25">
        <f t="shared" si="2"/>
        <v>1281413404922.5313</v>
      </c>
      <c r="C42" s="25">
        <f t="shared" si="3"/>
        <v>763657695662.922</v>
      </c>
      <c r="D42" s="25">
        <f t="shared" si="4"/>
        <v>843421059626.60803</v>
      </c>
      <c r="E42" s="25">
        <f t="shared" si="5"/>
        <v>113360178458.10899</v>
      </c>
      <c r="F42" s="25">
        <f t="shared" si="6"/>
        <v>156221783266.18607</v>
      </c>
      <c r="G42" s="25">
        <f t="shared" si="7"/>
        <v>40816695209.611763</v>
      </c>
    </row>
    <row r="43" spans="1:7" x14ac:dyDescent="0.35">
      <c r="A43">
        <v>2063</v>
      </c>
      <c r="B43" s="25">
        <f t="shared" si="2"/>
        <v>1294227538971.7566</v>
      </c>
      <c r="C43" s="25">
        <f t="shared" si="3"/>
        <v>771294272619.55127</v>
      </c>
      <c r="D43" s="25">
        <f t="shared" si="4"/>
        <v>851855270222.87415</v>
      </c>
      <c r="E43" s="25">
        <f t="shared" si="5"/>
        <v>114493780242.69008</v>
      </c>
      <c r="F43" s="25">
        <f t="shared" si="6"/>
        <v>157784001098.84793</v>
      </c>
      <c r="G43" s="25">
        <f t="shared" si="7"/>
        <v>41224862161.707878</v>
      </c>
    </row>
    <row r="44" spans="1:7" x14ac:dyDescent="0.35">
      <c r="A44">
        <v>2064</v>
      </c>
      <c r="B44" s="25">
        <f t="shared" si="2"/>
        <v>1307169814361.4741</v>
      </c>
      <c r="C44" s="25">
        <f t="shared" si="3"/>
        <v>779007215345.74683</v>
      </c>
      <c r="D44" s="25">
        <f t="shared" si="4"/>
        <v>860373822925.10291</v>
      </c>
      <c r="E44" s="25">
        <f t="shared" si="5"/>
        <v>115638718045.11697</v>
      </c>
      <c r="F44" s="25">
        <f t="shared" si="6"/>
        <v>159361841109.83643</v>
      </c>
      <c r="G44" s="25">
        <f t="shared" si="7"/>
        <v>41637110783.324959</v>
      </c>
    </row>
    <row r="45" spans="1:7" x14ac:dyDescent="0.35">
      <c r="A45">
        <v>2065</v>
      </c>
      <c r="B45" s="25">
        <f t="shared" si="2"/>
        <v>1320241512505.0889</v>
      </c>
      <c r="C45" s="25">
        <f t="shared" si="3"/>
        <v>786797287499.20435</v>
      </c>
      <c r="D45" s="25">
        <f t="shared" si="4"/>
        <v>868977561154.35388</v>
      </c>
      <c r="E45" s="25">
        <f t="shared" si="5"/>
        <v>116795105225.56815</v>
      </c>
      <c r="F45" s="25">
        <f t="shared" si="6"/>
        <v>160955459520.93478</v>
      </c>
      <c r="G45" s="25">
        <f t="shared" si="7"/>
        <v>42053481891.158211</v>
      </c>
    </row>
    <row r="46" spans="1:7" x14ac:dyDescent="0.35">
      <c r="A46">
        <v>2066</v>
      </c>
      <c r="B46" s="25">
        <f t="shared" si="2"/>
        <v>1333443927630.1396</v>
      </c>
      <c r="C46" s="25">
        <f t="shared" si="3"/>
        <v>794665260374.19641</v>
      </c>
      <c r="D46" s="25">
        <f t="shared" si="4"/>
        <v>877667336765.89746</v>
      </c>
      <c r="E46" s="25">
        <f t="shared" si="5"/>
        <v>117963056277.82382</v>
      </c>
      <c r="F46" s="25">
        <f t="shared" si="6"/>
        <v>162565014116.14413</v>
      </c>
      <c r="G46" s="25">
        <f t="shared" si="7"/>
        <v>42474016710.069794</v>
      </c>
    </row>
    <row r="47" spans="1:7" x14ac:dyDescent="0.35">
      <c r="A47">
        <v>2067</v>
      </c>
      <c r="B47" s="25">
        <f t="shared" si="2"/>
        <v>1346778366906.4412</v>
      </c>
      <c r="C47" s="25">
        <f t="shared" si="3"/>
        <v>802611912977.93835</v>
      </c>
      <c r="D47" s="25">
        <f t="shared" si="4"/>
        <v>886444010133.5564</v>
      </c>
      <c r="E47" s="25">
        <f t="shared" si="5"/>
        <v>119142686840.60207</v>
      </c>
      <c r="F47" s="25">
        <f t="shared" si="6"/>
        <v>164190664257.30557</v>
      </c>
      <c r="G47" s="25">
        <f t="shared" si="7"/>
        <v>42898756877.170494</v>
      </c>
    </row>
    <row r="48" spans="1:7" x14ac:dyDescent="0.35">
      <c r="A48">
        <v>2068</v>
      </c>
      <c r="B48" s="25">
        <f t="shared" si="2"/>
        <v>1360246150575.5056</v>
      </c>
      <c r="C48" s="25">
        <f t="shared" si="3"/>
        <v>810638032107.71777</v>
      </c>
      <c r="D48" s="25">
        <f t="shared" si="4"/>
        <v>895308450234.89197</v>
      </c>
      <c r="E48" s="25">
        <f t="shared" si="5"/>
        <v>120334113709.00809</v>
      </c>
      <c r="F48" s="25">
        <f t="shared" si="6"/>
        <v>165832570899.87863</v>
      </c>
      <c r="G48" s="25">
        <f t="shared" si="7"/>
        <v>43327744445.9422</v>
      </c>
    </row>
    <row r="49" spans="1:7" x14ac:dyDescent="0.35">
      <c r="A49">
        <v>2069</v>
      </c>
      <c r="B49" s="25">
        <f t="shared" si="2"/>
        <v>1373848612081.2607</v>
      </c>
      <c r="C49" s="25">
        <f t="shared" si="3"/>
        <v>818744412428.79492</v>
      </c>
      <c r="D49" s="25">
        <f t="shared" si="4"/>
        <v>904261534737.24084</v>
      </c>
      <c r="E49" s="25">
        <f t="shared" si="5"/>
        <v>121537454846.09818</v>
      </c>
      <c r="F49" s="25">
        <f t="shared" si="6"/>
        <v>167490896608.87741</v>
      </c>
      <c r="G49" s="25">
        <f t="shared" si="7"/>
        <v>43761021890.401619</v>
      </c>
    </row>
    <row r="50" spans="1:7" x14ac:dyDescent="0.35">
      <c r="A50">
        <v>2070</v>
      </c>
      <c r="B50" s="25">
        <f t="shared" si="2"/>
        <v>1387587098202.0732</v>
      </c>
      <c r="C50" s="25">
        <f t="shared" si="3"/>
        <v>826931856553.08289</v>
      </c>
      <c r="D50" s="25">
        <f t="shared" si="4"/>
        <v>913304150084.61328</v>
      </c>
      <c r="E50" s="25">
        <f t="shared" si="5"/>
        <v>122752829394.55916</v>
      </c>
      <c r="F50" s="25">
        <f t="shared" si="6"/>
        <v>169165805574.96619</v>
      </c>
      <c r="G50" s="25">
        <f t="shared" si="7"/>
        <v>44198632109.305634</v>
      </c>
    </row>
    <row r="51" spans="1:7" x14ac:dyDescent="0.35">
      <c r="A51">
        <v>2071</v>
      </c>
      <c r="B51" s="25">
        <f t="shared" si="2"/>
        <v>1401462969184.094</v>
      </c>
      <c r="C51" s="25">
        <f t="shared" si="3"/>
        <v>835201175118.61377</v>
      </c>
      <c r="D51" s="25">
        <f t="shared" si="4"/>
        <v>922437191585.45947</v>
      </c>
      <c r="E51" s="25">
        <f t="shared" si="5"/>
        <v>123980357688.50475</v>
      </c>
      <c r="F51" s="25">
        <f t="shared" si="6"/>
        <v>170857463630.71585</v>
      </c>
      <c r="G51" s="25">
        <f t="shared" si="7"/>
        <v>44640618430.398689</v>
      </c>
    </row>
    <row r="52" spans="1:7" x14ac:dyDescent="0.35">
      <c r="A52">
        <v>2072</v>
      </c>
      <c r="B52" s="25">
        <f t="shared" si="2"/>
        <v>1415477598875.9351</v>
      </c>
      <c r="C52" s="25">
        <f t="shared" si="3"/>
        <v>843553186869.79993</v>
      </c>
      <c r="D52" s="25">
        <f t="shared" si="4"/>
        <v>931661563501.31409</v>
      </c>
      <c r="E52" s="25">
        <f t="shared" si="5"/>
        <v>125220161265.3898</v>
      </c>
      <c r="F52" s="25">
        <f t="shared" si="6"/>
        <v>172566038267.02301</v>
      </c>
      <c r="G52" s="25">
        <f t="shared" si="7"/>
        <v>45087024614.702675</v>
      </c>
    </row>
    <row r="53" spans="1:7" x14ac:dyDescent="0.35">
      <c r="A53">
        <v>2073</v>
      </c>
      <c r="B53" s="25">
        <f t="shared" si="2"/>
        <v>1429632374864.6943</v>
      </c>
      <c r="C53" s="25">
        <f t="shared" si="3"/>
        <v>851988718738.49792</v>
      </c>
      <c r="D53" s="25">
        <f t="shared" si="4"/>
        <v>940978179136.32727</v>
      </c>
      <c r="E53" s="25">
        <f t="shared" si="5"/>
        <v>126472362878.0437</v>
      </c>
      <c r="F53" s="25">
        <f t="shared" si="6"/>
        <v>174291698649.69324</v>
      </c>
      <c r="G53" s="25">
        <f t="shared" si="7"/>
        <v>45537894860.849701</v>
      </c>
    </row>
    <row r="54" spans="1:7" x14ac:dyDescent="0.35">
      <c r="A54">
        <v>2074</v>
      </c>
      <c r="B54" s="25">
        <f t="shared" si="2"/>
        <v>1443928698613.3413</v>
      </c>
      <c r="C54" s="25">
        <f t="shared" si="3"/>
        <v>860508605925.88293</v>
      </c>
      <c r="D54" s="25">
        <f t="shared" si="4"/>
        <v>950387960927.69055</v>
      </c>
      <c r="E54" s="25">
        <f t="shared" si="5"/>
        <v>127737086506.82414</v>
      </c>
      <c r="F54" s="25">
        <f t="shared" si="6"/>
        <v>176034615636.19019</v>
      </c>
      <c r="G54" s="25">
        <f t="shared" si="7"/>
        <v>45993273809.458199</v>
      </c>
    </row>
    <row r="55" spans="1:7" x14ac:dyDescent="0.35">
      <c r="A55">
        <v>2075</v>
      </c>
      <c r="B55" s="25">
        <f t="shared" si="2"/>
        <v>1458367985599.4749</v>
      </c>
      <c r="C55" s="25">
        <f t="shared" si="3"/>
        <v>869113691985.14172</v>
      </c>
      <c r="D55" s="25">
        <f t="shared" si="4"/>
        <v>959891840536.96741</v>
      </c>
      <c r="E55" s="25">
        <f t="shared" si="5"/>
        <v>129014457371.89238</v>
      </c>
      <c r="F55" s="25">
        <f t="shared" si="6"/>
        <v>177794961792.55209</v>
      </c>
      <c r="G55" s="25">
        <f t="shared" si="7"/>
        <v>46453206547.55278</v>
      </c>
    </row>
    <row r="56" spans="1:7" x14ac:dyDescent="0.35">
      <c r="A56">
        <v>2076</v>
      </c>
      <c r="B56" s="25">
        <f t="shared" si="2"/>
        <v>1472951665455.4697</v>
      </c>
      <c r="C56" s="25">
        <f t="shared" si="3"/>
        <v>877804828904.99316</v>
      </c>
      <c r="D56" s="25">
        <f t="shared" si="4"/>
        <v>969490758942.33704</v>
      </c>
      <c r="E56" s="25">
        <f t="shared" si="5"/>
        <v>130304601945.6113</v>
      </c>
      <c r="F56" s="25">
        <f t="shared" si="6"/>
        <v>179572911410.47763</v>
      </c>
      <c r="G56" s="25">
        <f t="shared" si="7"/>
        <v>46917738613.028305</v>
      </c>
    </row>
    <row r="57" spans="1:7" x14ac:dyDescent="0.35">
      <c r="A57">
        <v>2077</v>
      </c>
      <c r="B57" s="25">
        <f t="shared" si="2"/>
        <v>1487681182110.0244</v>
      </c>
      <c r="C57" s="25">
        <f t="shared" si="3"/>
        <v>886582877194.04309</v>
      </c>
      <c r="D57" s="25">
        <f t="shared" si="4"/>
        <v>979185666531.76038</v>
      </c>
      <c r="E57" s="25">
        <f t="shared" si="5"/>
        <v>131607647965.06741</v>
      </c>
      <c r="F57" s="25">
        <f t="shared" si="6"/>
        <v>181368640524.5824</v>
      </c>
      <c r="G57" s="25">
        <f t="shared" si="7"/>
        <v>47386915999.158592</v>
      </c>
    </row>
    <row r="58" spans="1:7" x14ac:dyDescent="0.35">
      <c r="A58">
        <v>2078</v>
      </c>
      <c r="B58" s="25">
        <f t="shared" si="2"/>
        <v>1502557993931.1248</v>
      </c>
      <c r="C58" s="25">
        <f t="shared" si="3"/>
        <v>895448705965.98352</v>
      </c>
      <c r="D58" s="25">
        <f t="shared" si="4"/>
        <v>988977523197.078</v>
      </c>
      <c r="E58" s="25">
        <f t="shared" si="5"/>
        <v>132923724444.71809</v>
      </c>
      <c r="F58" s="25">
        <f t="shared" si="6"/>
        <v>183182326929.82822</v>
      </c>
      <c r="G58" s="25">
        <f t="shared" si="7"/>
        <v>47860785159.150177</v>
      </c>
    </row>
    <row r="59" spans="1:7" x14ac:dyDescent="0.35">
      <c r="A59">
        <v>2079</v>
      </c>
      <c r="B59" s="25">
        <f t="shared" si="2"/>
        <v>1517583573870.436</v>
      </c>
      <c r="C59" s="25">
        <f t="shared" si="3"/>
        <v>904403193025.64331</v>
      </c>
      <c r="D59" s="25">
        <f t="shared" si="4"/>
        <v>998867298429.04883</v>
      </c>
      <c r="E59" s="25">
        <f t="shared" si="5"/>
        <v>134252961689.16528</v>
      </c>
      <c r="F59" s="25">
        <f t="shared" si="6"/>
        <v>185014150199.1265</v>
      </c>
      <c r="G59" s="25">
        <f t="shared" si="7"/>
        <v>48339393010.741676</v>
      </c>
    </row>
    <row r="60" spans="1:7" x14ac:dyDescent="0.35">
      <c r="A60">
        <v>2080</v>
      </c>
      <c r="B60" s="25">
        <f t="shared" si="2"/>
        <v>1532759409609.1404</v>
      </c>
      <c r="C60" s="25">
        <f t="shared" si="3"/>
        <v>913447224955.89978</v>
      </c>
      <c r="D60" s="25">
        <f t="shared" si="4"/>
        <v>1008855971413.3394</v>
      </c>
      <c r="E60" s="25">
        <f t="shared" si="5"/>
        <v>135595491306.05693</v>
      </c>
      <c r="F60" s="25">
        <f t="shared" si="6"/>
        <v>186864291701.11777</v>
      </c>
      <c r="G60" s="25">
        <f t="shared" si="7"/>
        <v>48822786940.849091</v>
      </c>
    </row>
    <row r="61" spans="1:7" x14ac:dyDescent="0.35">
      <c r="A61">
        <v>2081</v>
      </c>
      <c r="B61" s="25">
        <f t="shared" si="2"/>
        <v>1548087003705.2317</v>
      </c>
      <c r="C61" s="25">
        <f t="shared" si="3"/>
        <v>922581697205.45874</v>
      </c>
      <c r="D61" s="25">
        <f t="shared" si="4"/>
        <v>1018944531127.4728</v>
      </c>
      <c r="E61" s="25">
        <f t="shared" si="5"/>
        <v>136951446219.11751</v>
      </c>
      <c r="F61" s="25">
        <f t="shared" si="6"/>
        <v>188732934618.12894</v>
      </c>
      <c r="G61" s="25">
        <f t="shared" si="7"/>
        <v>49311014810.257584</v>
      </c>
    </row>
    <row r="62" spans="1:7" x14ac:dyDescent="0.35">
      <c r="A62">
        <v>2082</v>
      </c>
      <c r="B62" s="25">
        <f t="shared" si="2"/>
        <v>1563567873742.2839</v>
      </c>
      <c r="C62" s="25">
        <f t="shared" si="3"/>
        <v>931807514177.51331</v>
      </c>
      <c r="D62" s="25">
        <f t="shared" si="4"/>
        <v>1029133976438.7476</v>
      </c>
      <c r="E62" s="25">
        <f t="shared" si="5"/>
        <v>138320960681.30869</v>
      </c>
      <c r="F62" s="25">
        <f t="shared" si="6"/>
        <v>190620263964.31024</v>
      </c>
      <c r="G62" s="25">
        <f t="shared" si="7"/>
        <v>49804124958.360161</v>
      </c>
    </row>
    <row r="63" spans="1:7" x14ac:dyDescent="0.35">
      <c r="A63">
        <v>2083</v>
      </c>
      <c r="B63" s="25">
        <f t="shared" si="2"/>
        <v>1579203552479.7068</v>
      </c>
      <c r="C63" s="25">
        <f t="shared" si="3"/>
        <v>941125589319.28845</v>
      </c>
      <c r="D63" s="25">
        <f t="shared" si="4"/>
        <v>1039425316203.135</v>
      </c>
      <c r="E63" s="25">
        <f t="shared" si="5"/>
        <v>139704170288.12177</v>
      </c>
      <c r="F63" s="25">
        <f t="shared" si="6"/>
        <v>192526466603.95334</v>
      </c>
      <c r="G63" s="25">
        <f t="shared" si="7"/>
        <v>50302166207.943764</v>
      </c>
    </row>
    <row r="64" spans="1:7" x14ac:dyDescent="0.35">
      <c r="A64">
        <v>2084</v>
      </c>
      <c r="B64" s="25">
        <f t="shared" si="2"/>
        <v>1594995588004.5039</v>
      </c>
      <c r="C64" s="25">
        <f t="shared" si="3"/>
        <v>950536845212.48132</v>
      </c>
      <c r="D64" s="25">
        <f t="shared" si="4"/>
        <v>1049819569365.1664</v>
      </c>
      <c r="E64" s="25">
        <f t="shared" si="5"/>
        <v>141101211991.00299</v>
      </c>
      <c r="F64" s="25">
        <f t="shared" si="6"/>
        <v>194451731269.99286</v>
      </c>
      <c r="G64" s="25">
        <f t="shared" si="7"/>
        <v>50805187870.023201</v>
      </c>
    </row>
    <row r="65" spans="1:7" x14ac:dyDescent="0.35">
      <c r="A65">
        <v>2085</v>
      </c>
      <c r="B65" s="25">
        <f t="shared" si="2"/>
        <v>1610945543884.5491</v>
      </c>
      <c r="C65" s="25">
        <f t="shared" si="3"/>
        <v>960042213664.6062</v>
      </c>
      <c r="D65" s="25">
        <f t="shared" si="4"/>
        <v>1060317765058.8181</v>
      </c>
      <c r="E65" s="25">
        <f t="shared" si="5"/>
        <v>142512224110.91302</v>
      </c>
      <c r="F65" s="25">
        <f t="shared" si="6"/>
        <v>196396248582.69278</v>
      </c>
      <c r="G65" s="25">
        <f t="shared" si="7"/>
        <v>51313239748.723434</v>
      </c>
    </row>
    <row r="66" spans="1:7" x14ac:dyDescent="0.35">
      <c r="A66">
        <v>2086</v>
      </c>
      <c r="B66" s="25">
        <f t="shared" si="2"/>
        <v>1627054999323.3945</v>
      </c>
      <c r="C66" s="25">
        <f t="shared" si="3"/>
        <v>969642635801.25232</v>
      </c>
      <c r="D66" s="25">
        <f t="shared" si="4"/>
        <v>1070920942709.4063</v>
      </c>
      <c r="E66" s="25">
        <f t="shared" si="5"/>
        <v>143937346352.02216</v>
      </c>
      <c r="F66" s="25">
        <f t="shared" si="6"/>
        <v>198360211068.51971</v>
      </c>
      <c r="G66" s="25">
        <f t="shared" si="7"/>
        <v>51826372146.21067</v>
      </c>
    </row>
    <row r="67" spans="1:7" x14ac:dyDescent="0.35">
      <c r="A67">
        <v>2087</v>
      </c>
      <c r="B67" s="25">
        <f t="shared" si="2"/>
        <v>1643325549316.6284</v>
      </c>
      <c r="C67" s="25">
        <f t="shared" si="3"/>
        <v>979339062159.26489</v>
      </c>
      <c r="D67" s="25">
        <f t="shared" si="4"/>
        <v>1081630152136.5004</v>
      </c>
      <c r="E67" s="25">
        <f t="shared" si="5"/>
        <v>145376719815.54239</v>
      </c>
      <c r="F67" s="25">
        <f t="shared" si="6"/>
        <v>200343813179.20493</v>
      </c>
      <c r="G67" s="25">
        <f t="shared" si="7"/>
        <v>52344635867.672775</v>
      </c>
    </row>
    <row r="68" spans="1:7" x14ac:dyDescent="0.35">
      <c r="A68">
        <v>2088</v>
      </c>
      <c r="B68" s="25">
        <f t="shared" si="2"/>
        <v>1659758804809.7947</v>
      </c>
      <c r="C68" s="25">
        <f t="shared" si="3"/>
        <v>989132452780.85754</v>
      </c>
      <c r="D68" s="25">
        <f t="shared" si="4"/>
        <v>1092446453657.8654</v>
      </c>
      <c r="E68" s="25">
        <f t="shared" si="5"/>
        <v>146830487013.69781</v>
      </c>
      <c r="F68" s="25">
        <f t="shared" si="6"/>
        <v>202347251310.99698</v>
      </c>
      <c r="G68" s="25">
        <f t="shared" si="7"/>
        <v>52868082226.349503</v>
      </c>
    </row>
    <row r="69" spans="1:7" x14ac:dyDescent="0.35">
      <c r="A69">
        <v>2089</v>
      </c>
      <c r="B69" s="25">
        <f t="shared" ref="B69:B130" si="9">B68*(1+$C$1)</f>
        <v>1676356392857.8926</v>
      </c>
      <c r="C69" s="25">
        <f t="shared" ref="C69:C130" si="10">C68*(1+$C$1)</f>
        <v>999023777308.66614</v>
      </c>
      <c r="D69" s="25">
        <f t="shared" ref="D69:D130" si="11">D68*(1+$C$1)</f>
        <v>1103370918194.4441</v>
      </c>
      <c r="E69" s="25">
        <f t="shared" ref="E69:E130" si="12">E68*(1+$C$1)</f>
        <v>148298791883.83481</v>
      </c>
      <c r="F69" s="25">
        <f t="shared" ref="F69:F130" si="13">F68*(1+$C$1)</f>
        <v>204370723824.10696</v>
      </c>
      <c r="G69" s="25">
        <f t="shared" ref="G69:G130" si="14">G68*(1+$C$1)</f>
        <v>53396763048.612999</v>
      </c>
    </row>
    <row r="70" spans="1:7" x14ac:dyDescent="0.35">
      <c r="A70">
        <v>2090</v>
      </c>
      <c r="B70" s="25">
        <f t="shared" si="9"/>
        <v>1693119956786.4714</v>
      </c>
      <c r="C70" s="25">
        <f t="shared" si="10"/>
        <v>1009014015081.7528</v>
      </c>
      <c r="D70" s="25">
        <f t="shared" si="11"/>
        <v>1114404627376.3884</v>
      </c>
      <c r="E70" s="25">
        <f t="shared" si="12"/>
        <v>149781779802.67316</v>
      </c>
      <c r="F70" s="25">
        <f t="shared" si="13"/>
        <v>206414431062.34802</v>
      </c>
      <c r="G70" s="25">
        <f t="shared" si="14"/>
        <v>53930730679.099129</v>
      </c>
    </row>
    <row r="71" spans="1:7" x14ac:dyDescent="0.35">
      <c r="A71">
        <v>2091</v>
      </c>
      <c r="B71" s="25">
        <f t="shared" si="9"/>
        <v>1710051156354.3362</v>
      </c>
      <c r="C71" s="25">
        <f t="shared" si="10"/>
        <v>1019104155232.5703</v>
      </c>
      <c r="D71" s="25">
        <f t="shared" si="11"/>
        <v>1125548673650.1523</v>
      </c>
      <c r="E71" s="25">
        <f t="shared" si="12"/>
        <v>151279597600.69989</v>
      </c>
      <c r="F71" s="25">
        <f t="shared" si="13"/>
        <v>208478575372.9715</v>
      </c>
      <c r="G71" s="25">
        <f t="shared" si="14"/>
        <v>54470037985.890121</v>
      </c>
    </row>
    <row r="72" spans="1:7" x14ac:dyDescent="0.35">
      <c r="A72">
        <v>2092</v>
      </c>
      <c r="B72" s="25">
        <f t="shared" si="9"/>
        <v>1727151667917.8796</v>
      </c>
      <c r="C72" s="25">
        <f t="shared" si="10"/>
        <v>1029295196784.896</v>
      </c>
      <c r="D72" s="25">
        <f t="shared" si="11"/>
        <v>1136804160386.6538</v>
      </c>
      <c r="E72" s="25">
        <f t="shared" si="12"/>
        <v>152792393576.70688</v>
      </c>
      <c r="F72" s="25">
        <f t="shared" si="13"/>
        <v>210563361126.7012</v>
      </c>
      <c r="G72" s="25">
        <f t="shared" si="14"/>
        <v>55014738365.749023</v>
      </c>
    </row>
    <row r="73" spans="1:7" x14ac:dyDescent="0.35">
      <c r="A73">
        <v>2093</v>
      </c>
      <c r="B73" s="25">
        <f t="shared" si="9"/>
        <v>1744423184597.0583</v>
      </c>
      <c r="C73" s="25">
        <f t="shared" si="10"/>
        <v>1039588148752.745</v>
      </c>
      <c r="D73" s="25">
        <f t="shared" si="11"/>
        <v>1148172201990.5203</v>
      </c>
      <c r="E73" s="25">
        <f t="shared" si="12"/>
        <v>154320317512.47394</v>
      </c>
      <c r="F73" s="25">
        <f t="shared" si="13"/>
        <v>212668994737.96823</v>
      </c>
      <c r="G73" s="25">
        <f t="shared" si="14"/>
        <v>55564885749.406517</v>
      </c>
    </row>
    <row r="74" spans="1:7" x14ac:dyDescent="0.35">
      <c r="A74">
        <v>2094</v>
      </c>
      <c r="B74" s="25">
        <f t="shared" si="9"/>
        <v>1761867416443.0291</v>
      </c>
      <c r="C74" s="25">
        <f t="shared" si="10"/>
        <v>1049984030240.2725</v>
      </c>
      <c r="D74" s="25">
        <f t="shared" si="11"/>
        <v>1159653924010.4255</v>
      </c>
      <c r="E74" s="25">
        <f t="shared" si="12"/>
        <v>155863520687.59869</v>
      </c>
      <c r="F74" s="25">
        <f t="shared" si="13"/>
        <v>214795684685.3479</v>
      </c>
      <c r="G74" s="25">
        <f t="shared" si="14"/>
        <v>56120534606.900581</v>
      </c>
    </row>
    <row r="75" spans="1:7" x14ac:dyDescent="0.35">
      <c r="A75">
        <v>2095</v>
      </c>
      <c r="B75" s="25">
        <f t="shared" si="9"/>
        <v>1779486090607.4595</v>
      </c>
      <c r="C75" s="25">
        <f t="shared" si="10"/>
        <v>1060483870542.6752</v>
      </c>
      <c r="D75" s="25">
        <f t="shared" si="11"/>
        <v>1171250463250.5298</v>
      </c>
      <c r="E75" s="25">
        <f t="shared" si="12"/>
        <v>157422155894.47467</v>
      </c>
      <c r="F75" s="25">
        <f t="shared" si="13"/>
        <v>216943641532.20139</v>
      </c>
      <c r="G75" s="25">
        <f t="shared" si="14"/>
        <v>56681739952.969589</v>
      </c>
    </row>
    <row r="76" spans="1:7" x14ac:dyDescent="0.35">
      <c r="A76">
        <v>2096</v>
      </c>
      <c r="B76" s="25">
        <f t="shared" si="9"/>
        <v>1797280951513.5342</v>
      </c>
      <c r="C76" s="25">
        <f t="shared" si="10"/>
        <v>1071088709248.1019</v>
      </c>
      <c r="D76" s="25">
        <f t="shared" si="11"/>
        <v>1182962967883.0352</v>
      </c>
      <c r="E76" s="25">
        <f t="shared" si="12"/>
        <v>158996377453.41943</v>
      </c>
      <c r="F76" s="25">
        <f t="shared" si="13"/>
        <v>219113077947.52341</v>
      </c>
      <c r="G76" s="25">
        <f t="shared" si="14"/>
        <v>57248557352.499283</v>
      </c>
    </row>
    <row r="77" spans="1:7" x14ac:dyDescent="0.35">
      <c r="A77">
        <v>2097</v>
      </c>
      <c r="B77" s="25">
        <f t="shared" si="9"/>
        <v>1815253761028.6694</v>
      </c>
      <c r="C77" s="25">
        <f t="shared" si="10"/>
        <v>1081799596340.583</v>
      </c>
      <c r="D77" s="25">
        <f t="shared" si="11"/>
        <v>1194792597561.8655</v>
      </c>
      <c r="E77" s="25">
        <f t="shared" si="12"/>
        <v>160586341227.95364</v>
      </c>
      <c r="F77" s="25">
        <f t="shared" si="13"/>
        <v>221304208726.99866</v>
      </c>
      <c r="G77" s="25">
        <f t="shared" si="14"/>
        <v>57821042926.024277</v>
      </c>
    </row>
    <row r="78" spans="1:7" x14ac:dyDescent="0.35">
      <c r="A78">
        <v>2098</v>
      </c>
      <c r="B78" s="25">
        <f t="shared" si="9"/>
        <v>1833406298638.9561</v>
      </c>
      <c r="C78" s="25">
        <f t="shared" si="10"/>
        <v>1092617592303.9889</v>
      </c>
      <c r="D78" s="25">
        <f t="shared" si="11"/>
        <v>1206740523537.4841</v>
      </c>
      <c r="E78" s="25">
        <f t="shared" si="12"/>
        <v>162192204640.23318</v>
      </c>
      <c r="F78" s="25">
        <f t="shared" si="13"/>
        <v>223517250814.26865</v>
      </c>
      <c r="G78" s="25">
        <f t="shared" si="14"/>
        <v>58399253355.284523</v>
      </c>
    </row>
    <row r="79" spans="1:7" x14ac:dyDescent="0.35">
      <c r="A79">
        <v>2099</v>
      </c>
      <c r="B79" s="25">
        <f t="shared" si="9"/>
        <v>1851740361625.3457</v>
      </c>
      <c r="C79" s="25">
        <f t="shared" si="10"/>
        <v>1103543768227.0288</v>
      </c>
      <c r="D79" s="25">
        <f t="shared" si="11"/>
        <v>1218807928772.8589</v>
      </c>
      <c r="E79" s="25">
        <f t="shared" si="12"/>
        <v>163814126686.63553</v>
      </c>
      <c r="F79" s="25">
        <f t="shared" si="13"/>
        <v>225752423322.41135</v>
      </c>
      <c r="G79" s="25">
        <f t="shared" si="14"/>
        <v>58983245888.837372</v>
      </c>
    </row>
    <row r="80" spans="1:7" x14ac:dyDescent="0.35">
      <c r="A80">
        <v>2100</v>
      </c>
      <c r="B80" s="25">
        <f t="shared" si="9"/>
        <v>1870257765241.5991</v>
      </c>
      <c r="C80" s="25">
        <f t="shared" si="10"/>
        <v>1114579205909.2991</v>
      </c>
      <c r="D80" s="25">
        <f t="shared" si="11"/>
        <v>1230996008060.5874</v>
      </c>
      <c r="E80" s="25">
        <f t="shared" si="12"/>
        <v>165452267953.50189</v>
      </c>
      <c r="F80" s="25">
        <f t="shared" si="13"/>
        <v>228009947555.63547</v>
      </c>
      <c r="G80" s="25">
        <f t="shared" si="14"/>
        <v>59573078347.725746</v>
      </c>
    </row>
    <row r="81" spans="1:7" x14ac:dyDescent="0.35">
      <c r="A81">
        <v>2101</v>
      </c>
      <c r="B81" s="25">
        <f t="shared" si="9"/>
        <v>1888960342894.0151</v>
      </c>
      <c r="C81" s="25">
        <f t="shared" si="10"/>
        <v>1125724997968.3921</v>
      </c>
      <c r="D81" s="25">
        <f t="shared" si="11"/>
        <v>1243305968141.1934</v>
      </c>
      <c r="E81" s="25">
        <f t="shared" si="12"/>
        <v>167106790633.03693</v>
      </c>
      <c r="F81" s="25">
        <f t="shared" si="13"/>
        <v>230290047031.19183</v>
      </c>
      <c r="G81" s="25">
        <f t="shared" si="14"/>
        <v>60168809131.203003</v>
      </c>
    </row>
    <row r="82" spans="1:7" x14ac:dyDescent="0.35">
      <c r="A82">
        <v>2102</v>
      </c>
      <c r="B82" s="25">
        <f t="shared" si="9"/>
        <v>1907849946322.9553</v>
      </c>
      <c r="C82" s="25">
        <f t="shared" si="10"/>
        <v>1136982247948.0759</v>
      </c>
      <c r="D82" s="25">
        <f t="shared" si="11"/>
        <v>1255739027822.6052</v>
      </c>
      <c r="E82" s="25">
        <f t="shared" si="12"/>
        <v>168777858539.36731</v>
      </c>
      <c r="F82" s="25">
        <f t="shared" si="13"/>
        <v>232592947501.50375</v>
      </c>
      <c r="G82" s="25">
        <f t="shared" si="14"/>
        <v>60770497222.51503</v>
      </c>
    </row>
    <row r="83" spans="1:7" x14ac:dyDescent="0.35">
      <c r="A83">
        <v>2103</v>
      </c>
      <c r="B83" s="25">
        <f t="shared" si="9"/>
        <v>1926928445786.1848</v>
      </c>
      <c r="C83" s="25">
        <f t="shared" si="10"/>
        <v>1148352070427.5566</v>
      </c>
      <c r="D83" s="25">
        <f t="shared" si="11"/>
        <v>1268296418100.8313</v>
      </c>
      <c r="E83" s="25">
        <f t="shared" si="12"/>
        <v>170465637124.76099</v>
      </c>
      <c r="F83" s="25">
        <f t="shared" si="13"/>
        <v>234918876976.5188</v>
      </c>
      <c r="G83" s="25">
        <f t="shared" si="14"/>
        <v>61378202194.740181</v>
      </c>
    </row>
    <row r="84" spans="1:7" x14ac:dyDescent="0.35">
      <c r="A84">
        <v>2104</v>
      </c>
      <c r="B84" s="25">
        <f t="shared" si="9"/>
        <v>1946197730244.0466</v>
      </c>
      <c r="C84" s="25">
        <f t="shared" si="10"/>
        <v>1159835591131.8323</v>
      </c>
      <c r="D84" s="25">
        <f t="shared" si="11"/>
        <v>1280979382281.8396</v>
      </c>
      <c r="E84" s="25">
        <f t="shared" si="12"/>
        <v>172170293496.00861</v>
      </c>
      <c r="F84" s="25">
        <f t="shared" si="13"/>
        <v>237268065746.284</v>
      </c>
      <c r="G84" s="25">
        <f t="shared" si="14"/>
        <v>61991984216.687584</v>
      </c>
    </row>
    <row r="85" spans="1:7" x14ac:dyDescent="0.35">
      <c r="A85">
        <v>2105</v>
      </c>
      <c r="B85" s="25">
        <f t="shared" si="9"/>
        <v>1965659707546.4871</v>
      </c>
      <c r="C85" s="25">
        <f t="shared" si="10"/>
        <v>1171433947043.1506</v>
      </c>
      <c r="D85" s="25">
        <f t="shared" si="11"/>
        <v>1293789176104.658</v>
      </c>
      <c r="E85" s="25">
        <f t="shared" si="12"/>
        <v>173891996430.96869</v>
      </c>
      <c r="F85" s="25">
        <f t="shared" si="13"/>
        <v>239640746403.74683</v>
      </c>
      <c r="G85" s="25">
        <f t="shared" si="14"/>
        <v>62611904058.854462</v>
      </c>
    </row>
    <row r="86" spans="1:7" x14ac:dyDescent="0.35">
      <c r="A86">
        <v>2106</v>
      </c>
      <c r="B86" s="25">
        <f t="shared" si="9"/>
        <v>1985316304621.9519</v>
      </c>
      <c r="C86" s="25">
        <f t="shared" si="10"/>
        <v>1183148286513.582</v>
      </c>
      <c r="D86" s="25">
        <f t="shared" si="11"/>
        <v>1306727067865.7046</v>
      </c>
      <c r="E86" s="25">
        <f t="shared" si="12"/>
        <v>175630916395.27838</v>
      </c>
      <c r="F86" s="25">
        <f t="shared" si="13"/>
        <v>242037153867.7843</v>
      </c>
      <c r="G86" s="25">
        <f t="shared" si="14"/>
        <v>63238023099.443008</v>
      </c>
    </row>
    <row r="87" spans="1:7" x14ac:dyDescent="0.35">
      <c r="A87">
        <v>2107</v>
      </c>
      <c r="B87" s="25">
        <f t="shared" si="9"/>
        <v>2005169467668.1714</v>
      </c>
      <c r="C87" s="25">
        <f t="shared" si="10"/>
        <v>1194979769378.7178</v>
      </c>
      <c r="D87" s="25">
        <f t="shared" si="11"/>
        <v>1319794338544.3616</v>
      </c>
      <c r="E87" s="25">
        <f t="shared" si="12"/>
        <v>177387225559.23117</v>
      </c>
      <c r="F87" s="25">
        <f t="shared" si="13"/>
        <v>244457525406.46216</v>
      </c>
      <c r="G87" s="25">
        <f t="shared" si="14"/>
        <v>63870403330.437439</v>
      </c>
    </row>
    <row r="88" spans="1:7" x14ac:dyDescent="0.35">
      <c r="A88">
        <v>2108</v>
      </c>
      <c r="B88" s="25">
        <f t="shared" si="9"/>
        <v>2025221162344.853</v>
      </c>
      <c r="C88" s="25">
        <f t="shared" si="10"/>
        <v>1206929567072.5049</v>
      </c>
      <c r="D88" s="25">
        <f t="shared" si="11"/>
        <v>1332992281929.8052</v>
      </c>
      <c r="E88" s="25">
        <f t="shared" si="12"/>
        <v>179161097814.82349</v>
      </c>
      <c r="F88" s="25">
        <f t="shared" si="13"/>
        <v>246902100660.52679</v>
      </c>
      <c r="G88" s="25">
        <f t="shared" si="14"/>
        <v>64509107363.741814</v>
      </c>
    </row>
    <row r="89" spans="1:7" x14ac:dyDescent="0.35">
      <c r="A89">
        <v>2109</v>
      </c>
      <c r="B89" s="25">
        <f t="shared" si="9"/>
        <v>2045473373968.3015</v>
      </c>
      <c r="C89" s="25">
        <f t="shared" si="10"/>
        <v>1218998862743.23</v>
      </c>
      <c r="D89" s="25">
        <f t="shared" si="11"/>
        <v>1346322204749.1033</v>
      </c>
      <c r="E89" s="25">
        <f t="shared" si="12"/>
        <v>180952708792.97171</v>
      </c>
      <c r="F89" s="25">
        <f t="shared" si="13"/>
        <v>249371121667.13205</v>
      </c>
      <c r="G89" s="25">
        <f t="shared" si="14"/>
        <v>65154198437.379234</v>
      </c>
    </row>
    <row r="90" spans="1:7" x14ac:dyDescent="0.35">
      <c r="A90">
        <v>2110</v>
      </c>
      <c r="B90" s="25">
        <f t="shared" si="9"/>
        <v>2065928107707.9846</v>
      </c>
      <c r="C90" s="25">
        <f t="shared" si="10"/>
        <v>1231188851370.6624</v>
      </c>
      <c r="D90" s="25">
        <f t="shared" si="11"/>
        <v>1359785426796.5942</v>
      </c>
      <c r="E90" s="25">
        <f t="shared" si="12"/>
        <v>182762235880.90143</v>
      </c>
      <c r="F90" s="25">
        <f t="shared" si="13"/>
        <v>251864832883.80338</v>
      </c>
      <c r="G90" s="25">
        <f t="shared" si="14"/>
        <v>65805740421.753029</v>
      </c>
    </row>
    <row r="91" spans="1:7" x14ac:dyDescent="0.35">
      <c r="A91">
        <v>2111</v>
      </c>
      <c r="B91" s="25">
        <f t="shared" si="9"/>
        <v>2086587388785.0645</v>
      </c>
      <c r="C91" s="25">
        <f t="shared" si="10"/>
        <v>1243500739884.3689</v>
      </c>
      <c r="D91" s="25">
        <f t="shared" si="11"/>
        <v>1373383281064.5603</v>
      </c>
      <c r="E91" s="25">
        <f t="shared" si="12"/>
        <v>184589858239.71045</v>
      </c>
      <c r="F91" s="25">
        <f t="shared" si="13"/>
        <v>254383481212.64142</v>
      </c>
      <c r="G91" s="25">
        <f t="shared" si="14"/>
        <v>66463797825.970558</v>
      </c>
    </row>
    <row r="92" spans="1:7" x14ac:dyDescent="0.35">
      <c r="A92">
        <v>2112</v>
      </c>
      <c r="B92" s="25">
        <f t="shared" si="9"/>
        <v>2107453262672.915</v>
      </c>
      <c r="C92" s="25">
        <f t="shared" si="10"/>
        <v>1255935747283.2126</v>
      </c>
      <c r="D92" s="25">
        <f t="shared" si="11"/>
        <v>1387117113875.2058</v>
      </c>
      <c r="E92" s="25">
        <f t="shared" si="12"/>
        <v>186435756822.10754</v>
      </c>
      <c r="F92" s="25">
        <f t="shared" si="13"/>
        <v>256927316024.76782</v>
      </c>
      <c r="G92" s="25">
        <f t="shared" si="14"/>
        <v>67128435804.230263</v>
      </c>
    </row>
    <row r="93" spans="1:7" x14ac:dyDescent="0.35">
      <c r="A93">
        <v>2113</v>
      </c>
      <c r="B93" s="25">
        <f t="shared" si="9"/>
        <v>2128527795299.6443</v>
      </c>
      <c r="C93" s="25">
        <f t="shared" si="10"/>
        <v>1268495104756.0447</v>
      </c>
      <c r="D93" s="25">
        <f t="shared" si="11"/>
        <v>1400988285013.9578</v>
      </c>
      <c r="E93" s="25">
        <f t="shared" si="12"/>
        <v>188300114390.32861</v>
      </c>
      <c r="F93" s="25">
        <f t="shared" si="13"/>
        <v>259496589185.0155</v>
      </c>
      <c r="G93" s="25">
        <f t="shared" si="14"/>
        <v>67799720162.272568</v>
      </c>
    </row>
    <row r="94" spans="1:7" x14ac:dyDescent="0.35">
      <c r="A94">
        <v>2114</v>
      </c>
      <c r="B94" s="25">
        <f t="shared" si="9"/>
        <v>2149813073252.6409</v>
      </c>
      <c r="C94" s="25">
        <f t="shared" si="10"/>
        <v>1281180055803.6052</v>
      </c>
      <c r="D94" s="25">
        <f t="shared" si="11"/>
        <v>1414998167864.0974</v>
      </c>
      <c r="E94" s="25">
        <f t="shared" si="12"/>
        <v>190183115534.2319</v>
      </c>
      <c r="F94" s="25">
        <f t="shared" si="13"/>
        <v>262091555076.86566</v>
      </c>
      <c r="G94" s="25">
        <f t="shared" si="14"/>
        <v>68477717363.895294</v>
      </c>
    </row>
    <row r="95" spans="1:7" x14ac:dyDescent="0.35">
      <c r="A95">
        <v>2115</v>
      </c>
      <c r="B95" s="25">
        <f t="shared" si="9"/>
        <v>2171311203985.1672</v>
      </c>
      <c r="C95" s="25">
        <f t="shared" si="10"/>
        <v>1293991856361.6414</v>
      </c>
      <c r="D95" s="25">
        <f t="shared" si="11"/>
        <v>1429148149542.7383</v>
      </c>
      <c r="E95" s="25">
        <f t="shared" si="12"/>
        <v>192084946689.57422</v>
      </c>
      <c r="F95" s="25">
        <f t="shared" si="13"/>
        <v>264712470627.63431</v>
      </c>
      <c r="G95" s="25">
        <f t="shared" si="14"/>
        <v>69162494537.534241</v>
      </c>
    </row>
    <row r="96" spans="1:7" x14ac:dyDescent="0.35">
      <c r="A96">
        <v>2116</v>
      </c>
      <c r="B96" s="25">
        <f t="shared" si="9"/>
        <v>2193024316025.019</v>
      </c>
      <c r="C96" s="25">
        <f t="shared" si="10"/>
        <v>1306931774925.2578</v>
      </c>
      <c r="D96" s="25">
        <f t="shared" si="11"/>
        <v>1443439631038.1658</v>
      </c>
      <c r="E96" s="25">
        <f t="shared" si="12"/>
        <v>194005796156.46997</v>
      </c>
      <c r="F96" s="25">
        <f t="shared" si="13"/>
        <v>267359595333.91064</v>
      </c>
      <c r="G96" s="25">
        <f t="shared" si="14"/>
        <v>69854119482.909576</v>
      </c>
    </row>
    <row r="97" spans="1:7" x14ac:dyDescent="0.35">
      <c r="A97">
        <v>2117</v>
      </c>
      <c r="B97" s="25">
        <f t="shared" si="9"/>
        <v>2214954559185.269</v>
      </c>
      <c r="C97" s="25">
        <f t="shared" si="10"/>
        <v>1320001092674.5105</v>
      </c>
      <c r="D97" s="25">
        <f t="shared" si="11"/>
        <v>1457874027348.5474</v>
      </c>
      <c r="E97" s="25">
        <f t="shared" si="12"/>
        <v>195945854118.03467</v>
      </c>
      <c r="F97" s="25">
        <f t="shared" si="13"/>
        <v>270033191287.24976</v>
      </c>
      <c r="G97" s="25">
        <f t="shared" si="14"/>
        <v>70552660677.738678</v>
      </c>
    </row>
    <row r="98" spans="1:7" x14ac:dyDescent="0.35">
      <c r="A98">
        <v>2118</v>
      </c>
      <c r="B98" s="25">
        <f t="shared" si="9"/>
        <v>2237104104777.1216</v>
      </c>
      <c r="C98" s="25">
        <f t="shared" si="10"/>
        <v>1333201103601.2556</v>
      </c>
      <c r="D98" s="25">
        <f t="shared" si="11"/>
        <v>1472452767622.033</v>
      </c>
      <c r="E98" s="25">
        <f t="shared" si="12"/>
        <v>197905312659.21503</v>
      </c>
      <c r="F98" s="25">
        <f t="shared" si="13"/>
        <v>272733523200.12225</v>
      </c>
      <c r="G98" s="25">
        <f t="shared" si="14"/>
        <v>71258187284.516068</v>
      </c>
    </row>
    <row r="99" spans="1:7" x14ac:dyDescent="0.35">
      <c r="A99">
        <v>2119</v>
      </c>
      <c r="B99" s="25">
        <f t="shared" si="9"/>
        <v>2259475145824.8926</v>
      </c>
      <c r="C99" s="25">
        <f t="shared" si="10"/>
        <v>1346533114637.2681</v>
      </c>
      <c r="D99" s="25">
        <f t="shared" si="11"/>
        <v>1487177295298.2534</v>
      </c>
      <c r="E99" s="25">
        <f t="shared" si="12"/>
        <v>199884365785.80719</v>
      </c>
      <c r="F99" s="25">
        <f t="shared" si="13"/>
        <v>275460858432.12347</v>
      </c>
      <c r="G99" s="25">
        <f t="shared" si="14"/>
        <v>71970769157.361221</v>
      </c>
    </row>
    <row r="100" spans="1:7" x14ac:dyDescent="0.35">
      <c r="A100">
        <v>2120</v>
      </c>
      <c r="B100" s="25">
        <f t="shared" si="9"/>
        <v>2282069897283.1416</v>
      </c>
      <c r="C100" s="25">
        <f t="shared" si="10"/>
        <v>1359998445783.6409</v>
      </c>
      <c r="D100" s="25">
        <f t="shared" si="11"/>
        <v>1502049068251.2361</v>
      </c>
      <c r="E100" s="25">
        <f t="shared" si="12"/>
        <v>201883209443.66525</v>
      </c>
      <c r="F100" s="25">
        <f t="shared" si="13"/>
        <v>278215467016.4447</v>
      </c>
      <c r="G100" s="25">
        <f t="shared" si="14"/>
        <v>72690476848.93483</v>
      </c>
    </row>
    <row r="101" spans="1:7" x14ac:dyDescent="0.35">
      <c r="A101">
        <v>2121</v>
      </c>
      <c r="B101" s="25">
        <f t="shared" si="9"/>
        <v>2304890596255.9731</v>
      </c>
      <c r="C101" s="25">
        <f t="shared" si="10"/>
        <v>1373598430241.4773</v>
      </c>
      <c r="D101" s="25">
        <f t="shared" si="11"/>
        <v>1517069558933.7485</v>
      </c>
      <c r="E101" s="25">
        <f t="shared" si="12"/>
        <v>203902041538.1019</v>
      </c>
      <c r="F101" s="25">
        <f t="shared" si="13"/>
        <v>280997621686.60913</v>
      </c>
      <c r="G101" s="25">
        <f t="shared" si="14"/>
        <v>73417381617.424179</v>
      </c>
    </row>
    <row r="102" spans="1:7" x14ac:dyDescent="0.35">
      <c r="A102">
        <v>2122</v>
      </c>
      <c r="B102" s="25">
        <f t="shared" si="9"/>
        <v>2327939502218.5327</v>
      </c>
      <c r="C102" s="25">
        <f t="shared" si="10"/>
        <v>1387334414543.8921</v>
      </c>
      <c r="D102" s="25">
        <f t="shared" si="11"/>
        <v>1532240254523.0859</v>
      </c>
      <c r="E102" s="25">
        <f t="shared" si="12"/>
        <v>205941061953.48291</v>
      </c>
      <c r="F102" s="25">
        <f t="shared" si="13"/>
        <v>283807597903.47522</v>
      </c>
      <c r="G102" s="25">
        <f t="shared" si="14"/>
        <v>74151555433.598419</v>
      </c>
    </row>
    <row r="103" spans="1:7" x14ac:dyDescent="0.35">
      <c r="A103">
        <v>2123</v>
      </c>
      <c r="B103" s="25">
        <f t="shared" si="9"/>
        <v>2351218897240.7183</v>
      </c>
      <c r="C103" s="25">
        <f t="shared" si="10"/>
        <v>1401207758689.3311</v>
      </c>
      <c r="D103" s="25">
        <f t="shared" si="11"/>
        <v>1547562657068.3169</v>
      </c>
      <c r="E103" s="25">
        <f t="shared" si="12"/>
        <v>208000472573.01773</v>
      </c>
      <c r="F103" s="25">
        <f t="shared" si="13"/>
        <v>286645673882.50995</v>
      </c>
      <c r="G103" s="25">
        <f t="shared" si="14"/>
        <v>74893070987.934402</v>
      </c>
    </row>
    <row r="104" spans="1:7" x14ac:dyDescent="0.35">
      <c r="A104">
        <v>2124</v>
      </c>
      <c r="B104" s="25">
        <f t="shared" si="9"/>
        <v>2374731086213.1255</v>
      </c>
      <c r="C104" s="25">
        <f t="shared" si="10"/>
        <v>1415219836276.2244</v>
      </c>
      <c r="D104" s="25">
        <f t="shared" si="11"/>
        <v>1563038283639</v>
      </c>
      <c r="E104" s="25">
        <f t="shared" si="12"/>
        <v>210080477298.74792</v>
      </c>
      <c r="F104" s="25">
        <f t="shared" si="13"/>
        <v>289512130621.33502</v>
      </c>
      <c r="G104" s="25">
        <f t="shared" si="14"/>
        <v>75642001697.813751</v>
      </c>
    </row>
    <row r="105" spans="1:7" x14ac:dyDescent="0.35">
      <c r="A105">
        <v>2125</v>
      </c>
      <c r="B105" s="25">
        <f t="shared" si="9"/>
        <v>2398478397075.2568</v>
      </c>
      <c r="C105" s="25">
        <f t="shared" si="10"/>
        <v>1429372034638.9866</v>
      </c>
      <c r="D105" s="25">
        <f t="shared" si="11"/>
        <v>1578668666475.3899</v>
      </c>
      <c r="E105" s="25">
        <f t="shared" si="12"/>
        <v>212181282071.73541</v>
      </c>
      <c r="F105" s="25">
        <f t="shared" si="13"/>
        <v>292407251927.5484</v>
      </c>
      <c r="G105" s="25">
        <f t="shared" si="14"/>
        <v>76398421714.791885</v>
      </c>
    </row>
    <row r="106" spans="1:7" x14ac:dyDescent="0.35">
      <c r="A106">
        <v>2126</v>
      </c>
      <c r="B106" s="25">
        <f t="shared" si="9"/>
        <v>2422463181046.0093</v>
      </c>
      <c r="C106" s="25">
        <f t="shared" si="10"/>
        <v>1443665754985.3765</v>
      </c>
      <c r="D106" s="25">
        <f t="shared" si="11"/>
        <v>1594455353140.1438</v>
      </c>
      <c r="E106" s="25">
        <f t="shared" si="12"/>
        <v>214303094892.45276</v>
      </c>
      <c r="F106" s="25">
        <f t="shared" si="13"/>
        <v>295331324446.82391</v>
      </c>
      <c r="G106" s="25">
        <f t="shared" si="14"/>
        <v>77162405931.939804</v>
      </c>
    </row>
    <row r="107" spans="1:7" x14ac:dyDescent="0.35">
      <c r="A107">
        <v>2127</v>
      </c>
      <c r="B107" s="25">
        <f t="shared" si="9"/>
        <v>2446687812856.4692</v>
      </c>
      <c r="C107" s="25">
        <f t="shared" si="10"/>
        <v>1458102412535.2302</v>
      </c>
      <c r="D107" s="25">
        <f t="shared" si="11"/>
        <v>1610399906671.5452</v>
      </c>
      <c r="E107" s="25">
        <f t="shared" si="12"/>
        <v>216446125841.37729</v>
      </c>
      <c r="F107" s="25">
        <f t="shared" si="13"/>
        <v>298284637691.29218</v>
      </c>
      <c r="G107" s="25">
        <f t="shared" si="14"/>
        <v>77934029991.259201</v>
      </c>
    </row>
    <row r="108" spans="1:7" x14ac:dyDescent="0.35">
      <c r="A108">
        <v>2128</v>
      </c>
      <c r="B108" s="25">
        <f t="shared" si="9"/>
        <v>2471154690985.0342</v>
      </c>
      <c r="C108" s="25">
        <f t="shared" si="10"/>
        <v>1472683436660.5825</v>
      </c>
      <c r="D108" s="25">
        <f t="shared" si="11"/>
        <v>1626503905738.2607</v>
      </c>
      <c r="E108" s="25">
        <f t="shared" si="12"/>
        <v>218610587099.79108</v>
      </c>
      <c r="F108" s="25">
        <f t="shared" si="13"/>
        <v>301267484068.20508</v>
      </c>
      <c r="G108" s="25">
        <f t="shared" si="14"/>
        <v>78713370291.171799</v>
      </c>
    </row>
    <row r="109" spans="1:7" x14ac:dyDescent="0.35">
      <c r="A109">
        <v>2129</v>
      </c>
      <c r="B109" s="25">
        <f t="shared" si="9"/>
        <v>2495866237894.8848</v>
      </c>
      <c r="C109" s="25">
        <f t="shared" si="10"/>
        <v>1487410271027.1885</v>
      </c>
      <c r="D109" s="25">
        <f t="shared" si="11"/>
        <v>1642768944795.6433</v>
      </c>
      <c r="E109" s="25">
        <f t="shared" si="12"/>
        <v>220796692970.789</v>
      </c>
      <c r="F109" s="25">
        <f t="shared" si="13"/>
        <v>304280158908.88715</v>
      </c>
      <c r="G109" s="25">
        <f t="shared" si="14"/>
        <v>79500503994.083511</v>
      </c>
    </row>
    <row r="110" spans="1:7" x14ac:dyDescent="0.35">
      <c r="A110">
        <v>2130</v>
      </c>
      <c r="B110" s="25">
        <f t="shared" si="9"/>
        <v>2520824900273.8335</v>
      </c>
      <c r="C110" s="25">
        <f t="shared" si="10"/>
        <v>1502284373737.4604</v>
      </c>
      <c r="D110" s="25">
        <f t="shared" si="11"/>
        <v>1659196634243.5999</v>
      </c>
      <c r="E110" s="25">
        <f t="shared" si="12"/>
        <v>223004659900.49689</v>
      </c>
      <c r="F110" s="25">
        <f t="shared" si="13"/>
        <v>307322960497.97601</v>
      </c>
      <c r="G110" s="25">
        <f t="shared" si="14"/>
        <v>80295509034.024353</v>
      </c>
    </row>
    <row r="111" spans="1:7" x14ac:dyDescent="0.35">
      <c r="A111">
        <v>2131</v>
      </c>
      <c r="B111" s="25">
        <f t="shared" si="9"/>
        <v>2546033149276.5718</v>
      </c>
      <c r="C111" s="25">
        <f t="shared" si="10"/>
        <v>1517307217474.835</v>
      </c>
      <c r="D111" s="25">
        <f t="shared" si="11"/>
        <v>1675788600586.0359</v>
      </c>
      <c r="E111" s="25">
        <f t="shared" si="12"/>
        <v>225234706499.50186</v>
      </c>
      <c r="F111" s="25">
        <f t="shared" si="13"/>
        <v>310396190102.95575</v>
      </c>
      <c r="G111" s="25">
        <f t="shared" si="14"/>
        <v>81098464124.364594</v>
      </c>
    </row>
    <row r="112" spans="1:7" x14ac:dyDescent="0.35">
      <c r="A112">
        <v>2132</v>
      </c>
      <c r="B112" s="25">
        <f t="shared" si="9"/>
        <v>2571493480769.3374</v>
      </c>
      <c r="C112" s="25">
        <f t="shared" si="10"/>
        <v>1532480289649.5833</v>
      </c>
      <c r="D112" s="25">
        <f t="shared" si="11"/>
        <v>1692546486591.8962</v>
      </c>
      <c r="E112" s="25">
        <f t="shared" si="12"/>
        <v>227487053564.49689</v>
      </c>
      <c r="F112" s="25">
        <f t="shared" si="13"/>
        <v>313500152003.98529</v>
      </c>
      <c r="G112" s="25">
        <f t="shared" si="14"/>
        <v>81909448765.608246</v>
      </c>
    </row>
    <row r="113" spans="1:7" x14ac:dyDescent="0.35">
      <c r="A113">
        <v>2133</v>
      </c>
      <c r="B113" s="25">
        <f t="shared" si="9"/>
        <v>2597208415577.0308</v>
      </c>
      <c r="C113" s="25">
        <f t="shared" si="10"/>
        <v>1547805092546.0791</v>
      </c>
      <c r="D113" s="25">
        <f t="shared" si="11"/>
        <v>1709471951457.8152</v>
      </c>
      <c r="E113" s="25">
        <f t="shared" si="12"/>
        <v>229761924100.14185</v>
      </c>
      <c r="F113" s="25">
        <f t="shared" si="13"/>
        <v>316635153524.02515</v>
      </c>
      <c r="G113" s="25">
        <f t="shared" si="14"/>
        <v>82728543253.264328</v>
      </c>
    </row>
    <row r="114" spans="1:7" x14ac:dyDescent="0.35">
      <c r="A114">
        <v>2134</v>
      </c>
      <c r="B114" s="25">
        <f t="shared" si="9"/>
        <v>2623180499732.8013</v>
      </c>
      <c r="C114" s="25">
        <f t="shared" si="10"/>
        <v>1563283143471.5398</v>
      </c>
      <c r="D114" s="25">
        <f t="shared" si="11"/>
        <v>1726566670972.3933</v>
      </c>
      <c r="E114" s="25">
        <f t="shared" si="12"/>
        <v>232059543341.14328</v>
      </c>
      <c r="F114" s="25">
        <f t="shared" si="13"/>
        <v>319801505059.26538</v>
      </c>
      <c r="G114" s="25">
        <f t="shared" si="14"/>
        <v>83555828685.796967</v>
      </c>
    </row>
    <row r="115" spans="1:7" x14ac:dyDescent="0.35">
      <c r="A115">
        <v>2135</v>
      </c>
      <c r="B115" s="25">
        <f t="shared" si="9"/>
        <v>2649412304730.1294</v>
      </c>
      <c r="C115" s="25">
        <f t="shared" si="10"/>
        <v>1578915974906.2551</v>
      </c>
      <c r="D115" s="25">
        <f t="shared" si="11"/>
        <v>1743832337682.1172</v>
      </c>
      <c r="E115" s="25">
        <f t="shared" si="12"/>
        <v>234380138774.55472</v>
      </c>
      <c r="F115" s="25">
        <f t="shared" si="13"/>
        <v>322999520109.85803</v>
      </c>
      <c r="G115" s="25">
        <f t="shared" si="14"/>
        <v>84391386972.654938</v>
      </c>
    </row>
    <row r="116" spans="1:7" x14ac:dyDescent="0.35">
      <c r="A116">
        <v>2136</v>
      </c>
      <c r="B116" s="25">
        <f t="shared" si="9"/>
        <v>2675906427777.4307</v>
      </c>
      <c r="C116" s="25">
        <f t="shared" si="10"/>
        <v>1594705134655.3176</v>
      </c>
      <c r="D116" s="25">
        <f t="shared" si="11"/>
        <v>1761270661058.9385</v>
      </c>
      <c r="E116" s="25">
        <f t="shared" si="12"/>
        <v>236723940162.30026</v>
      </c>
      <c r="F116" s="25">
        <f t="shared" si="13"/>
        <v>326229515310.9566</v>
      </c>
      <c r="G116" s="25">
        <f t="shared" si="14"/>
        <v>85235300842.381485</v>
      </c>
    </row>
    <row r="117" spans="1:7" x14ac:dyDescent="0.35">
      <c r="A117">
        <v>2137</v>
      </c>
      <c r="B117" s="25">
        <f t="shared" si="9"/>
        <v>2702665492055.2051</v>
      </c>
      <c r="C117" s="25">
        <f t="shared" si="10"/>
        <v>1610652186001.8708</v>
      </c>
      <c r="D117" s="25">
        <f t="shared" si="11"/>
        <v>1778883367669.5278</v>
      </c>
      <c r="E117" s="25">
        <f t="shared" si="12"/>
        <v>239091179563.92328</v>
      </c>
      <c r="F117" s="25">
        <f t="shared" si="13"/>
        <v>329491810464.06616</v>
      </c>
      <c r="G117" s="25">
        <f t="shared" si="14"/>
        <v>86087653850.805298</v>
      </c>
    </row>
    <row r="118" spans="1:7" x14ac:dyDescent="0.35">
      <c r="A118">
        <v>2138</v>
      </c>
      <c r="B118" s="25">
        <f t="shared" si="9"/>
        <v>2729692146975.7573</v>
      </c>
      <c r="C118" s="25">
        <f t="shared" si="10"/>
        <v>1626758707861.8896</v>
      </c>
      <c r="D118" s="25">
        <f t="shared" si="11"/>
        <v>1796672201346.2231</v>
      </c>
      <c r="E118" s="25">
        <f t="shared" si="12"/>
        <v>241482091359.5625</v>
      </c>
      <c r="F118" s="25">
        <f t="shared" si="13"/>
        <v>332786728568.70685</v>
      </c>
      <c r="G118" s="25">
        <f t="shared" si="14"/>
        <v>86948530389.313354</v>
      </c>
    </row>
    <row r="119" spans="1:7" x14ac:dyDescent="0.35">
      <c r="A119">
        <v>2139</v>
      </c>
      <c r="B119" s="25">
        <f t="shared" si="9"/>
        <v>2756989068445.5151</v>
      </c>
      <c r="C119" s="25">
        <f t="shared" si="10"/>
        <v>1643026294940.5085</v>
      </c>
      <c r="D119" s="25">
        <f t="shared" si="11"/>
        <v>1814638923359.6853</v>
      </c>
      <c r="E119" s="25">
        <f t="shared" si="12"/>
        <v>243896912273.15814</v>
      </c>
      <c r="F119" s="25">
        <f t="shared" si="13"/>
        <v>336114595854.39392</v>
      </c>
      <c r="G119" s="25">
        <f t="shared" si="14"/>
        <v>87818015693.206482</v>
      </c>
    </row>
    <row r="120" spans="1:7" x14ac:dyDescent="0.35">
      <c r="A120">
        <v>2140</v>
      </c>
      <c r="B120" s="25">
        <f t="shared" si="9"/>
        <v>2784558959129.9702</v>
      </c>
      <c r="C120" s="25">
        <f t="shared" si="10"/>
        <v>1659456557889.9136</v>
      </c>
      <c r="D120" s="25">
        <f t="shared" si="11"/>
        <v>1832785312593.2822</v>
      </c>
      <c r="E120" s="25">
        <f t="shared" si="12"/>
        <v>246335881395.88974</v>
      </c>
      <c r="F120" s="25">
        <f t="shared" si="13"/>
        <v>339475741812.93787</v>
      </c>
      <c r="G120" s="25">
        <f t="shared" si="14"/>
        <v>88696195850.13855</v>
      </c>
    </row>
    <row r="121" spans="1:7" x14ac:dyDescent="0.35">
      <c r="A121">
        <v>2141</v>
      </c>
      <c r="B121" s="25">
        <f t="shared" si="9"/>
        <v>2812404548721.27</v>
      </c>
      <c r="C121" s="25">
        <f t="shared" si="10"/>
        <v>1676051123468.8127</v>
      </c>
      <c r="D121" s="25">
        <f t="shared" si="11"/>
        <v>1851113165719.2151</v>
      </c>
      <c r="E121" s="25">
        <f t="shared" si="12"/>
        <v>248799240209.84863</v>
      </c>
      <c r="F121" s="25">
        <f t="shared" si="13"/>
        <v>342870499231.06726</v>
      </c>
      <c r="G121" s="25">
        <f t="shared" si="14"/>
        <v>89583157808.639938</v>
      </c>
    </row>
    <row r="122" spans="1:7" x14ac:dyDescent="0.35">
      <c r="A122">
        <v>2142</v>
      </c>
      <c r="B122" s="25">
        <f t="shared" si="9"/>
        <v>2840528594208.4829</v>
      </c>
      <c r="C122" s="25">
        <f t="shared" si="10"/>
        <v>1692811634703.501</v>
      </c>
      <c r="D122" s="25">
        <f t="shared" si="11"/>
        <v>1869624297376.4072</v>
      </c>
      <c r="E122" s="25">
        <f t="shared" si="12"/>
        <v>251287232611.94711</v>
      </c>
      <c r="F122" s="25">
        <f t="shared" si="13"/>
        <v>346299204223.37793</v>
      </c>
      <c r="G122" s="25">
        <f t="shared" si="14"/>
        <v>90478989386.726334</v>
      </c>
    </row>
    <row r="123" spans="1:7" x14ac:dyDescent="0.35">
      <c r="A123">
        <v>2143</v>
      </c>
      <c r="B123" s="25">
        <f t="shared" si="9"/>
        <v>2868933880150.5679</v>
      </c>
      <c r="C123" s="25">
        <f t="shared" si="10"/>
        <v>1709739751050.5359</v>
      </c>
      <c r="D123" s="25">
        <f t="shared" si="11"/>
        <v>1888320540350.1714</v>
      </c>
      <c r="E123" s="25">
        <f t="shared" si="12"/>
        <v>253800104938.06659</v>
      </c>
      <c r="F123" s="25">
        <f t="shared" si="13"/>
        <v>349762196265.61169</v>
      </c>
      <c r="G123" s="25">
        <f t="shared" si="14"/>
        <v>91383779280.593597</v>
      </c>
    </row>
    <row r="124" spans="1:7" x14ac:dyDescent="0.35">
      <c r="A124">
        <v>2144</v>
      </c>
      <c r="B124" s="25">
        <f t="shared" si="9"/>
        <v>2897623218952.0737</v>
      </c>
      <c r="C124" s="25">
        <f t="shared" si="10"/>
        <v>1726837148561.0413</v>
      </c>
      <c r="D124" s="25">
        <f t="shared" si="11"/>
        <v>1907203745753.6731</v>
      </c>
      <c r="E124" s="25">
        <f t="shared" si="12"/>
        <v>256338105987.44727</v>
      </c>
      <c r="F124" s="25">
        <f t="shared" si="13"/>
        <v>353259818228.26782</v>
      </c>
      <c r="G124" s="25">
        <f t="shared" si="14"/>
        <v>92297617073.399536</v>
      </c>
    </row>
    <row r="125" spans="1:7" x14ac:dyDescent="0.35">
      <c r="A125">
        <v>2145</v>
      </c>
      <c r="B125" s="25">
        <f t="shared" si="9"/>
        <v>2926599451141.5947</v>
      </c>
      <c r="C125" s="25">
        <f t="shared" si="10"/>
        <v>1744105520046.6516</v>
      </c>
      <c r="D125" s="25">
        <f t="shared" si="11"/>
        <v>1926275783211.21</v>
      </c>
      <c r="E125" s="25">
        <f t="shared" si="12"/>
        <v>258901487047.32175</v>
      </c>
      <c r="F125" s="25">
        <f t="shared" si="13"/>
        <v>356792416410.55048</v>
      </c>
      <c r="G125" s="25">
        <f t="shared" si="14"/>
        <v>93220593244.13353</v>
      </c>
    </row>
    <row r="126" spans="1:7" x14ac:dyDescent="0.35">
      <c r="A126">
        <v>2146</v>
      </c>
      <c r="B126" s="25">
        <f t="shared" si="9"/>
        <v>2955865445653.0107</v>
      </c>
      <c r="C126" s="25">
        <f t="shared" si="10"/>
        <v>1761546575247.1182</v>
      </c>
      <c r="D126" s="25">
        <f t="shared" si="11"/>
        <v>1945538541043.322</v>
      </c>
      <c r="E126" s="25">
        <f t="shared" si="12"/>
        <v>261490501917.79495</v>
      </c>
      <c r="F126" s="25">
        <f t="shared" si="13"/>
        <v>360360340574.65601</v>
      </c>
      <c r="G126" s="25">
        <f t="shared" si="14"/>
        <v>94152799176.57486</v>
      </c>
    </row>
    <row r="127" spans="1:7" x14ac:dyDescent="0.35">
      <c r="A127">
        <v>2147</v>
      </c>
      <c r="B127" s="25">
        <f t="shared" si="9"/>
        <v>2985424100109.541</v>
      </c>
      <c r="C127" s="25">
        <f t="shared" si="10"/>
        <v>1779162040999.5894</v>
      </c>
      <c r="D127" s="25">
        <f t="shared" si="11"/>
        <v>1964993926453.7554</v>
      </c>
      <c r="E127" s="25">
        <f t="shared" si="12"/>
        <v>264105406936.9729</v>
      </c>
      <c r="F127" s="25">
        <f t="shared" si="13"/>
        <v>363963943980.40259</v>
      </c>
      <c r="G127" s="25">
        <f t="shared" si="14"/>
        <v>95094327168.340607</v>
      </c>
    </row>
    <row r="128" spans="1:7" x14ac:dyDescent="0.35">
      <c r="A128">
        <v>2148</v>
      </c>
      <c r="B128" s="25">
        <f t="shared" si="9"/>
        <v>3015278341110.6362</v>
      </c>
      <c r="C128" s="25">
        <f t="shared" si="10"/>
        <v>1796953661409.5852</v>
      </c>
      <c r="D128" s="25">
        <f t="shared" si="11"/>
        <v>1984643865718.293</v>
      </c>
      <c r="E128" s="25">
        <f t="shared" si="12"/>
        <v>266746461006.34262</v>
      </c>
      <c r="F128" s="25">
        <f t="shared" si="13"/>
        <v>367603583420.2066</v>
      </c>
      <c r="G128" s="25">
        <f t="shared" si="14"/>
        <v>96045270440.024017</v>
      </c>
    </row>
    <row r="129" spans="1:7" x14ac:dyDescent="0.35">
      <c r="A129">
        <v>2149</v>
      </c>
      <c r="B129" s="25">
        <f t="shared" si="9"/>
        <v>3045431124521.7427</v>
      </c>
      <c r="C129" s="25">
        <f t="shared" si="10"/>
        <v>1814923198023.6812</v>
      </c>
      <c r="D129" s="25">
        <f t="shared" si="11"/>
        <v>2004490304375.4758</v>
      </c>
      <c r="E129" s="25">
        <f t="shared" si="12"/>
        <v>269413925616.40604</v>
      </c>
      <c r="F129" s="25">
        <f t="shared" si="13"/>
        <v>371279619254.40869</v>
      </c>
      <c r="G129" s="25">
        <f t="shared" si="14"/>
        <v>97005723144.424255</v>
      </c>
    </row>
    <row r="130" spans="1:7" x14ac:dyDescent="0.35">
      <c r="A130">
        <v>2150</v>
      </c>
      <c r="B130" s="25">
        <f t="shared" si="9"/>
        <v>3075885435766.96</v>
      </c>
      <c r="C130" s="25">
        <f t="shared" si="10"/>
        <v>1833072430003.918</v>
      </c>
      <c r="D130" s="25">
        <f t="shared" si="11"/>
        <v>2024535207419.2307</v>
      </c>
      <c r="E130" s="25">
        <f t="shared" si="12"/>
        <v>272108064872.5701</v>
      </c>
      <c r="F130" s="25">
        <f t="shared" si="13"/>
        <v>374992415446.95276</v>
      </c>
      <c r="G130" s="25">
        <f t="shared" si="14"/>
        <v>97975780375.8685</v>
      </c>
    </row>
  </sheetData>
  <conditionalFormatting sqref="I2:O14">
    <cfRule type="expression" dxfId="1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4333-0B29-4809-B310-188EB84B755A}">
  <dimension ref="A1:O130"/>
  <sheetViews>
    <sheetView workbookViewId="0">
      <selection activeCell="C1" sqref="C1"/>
    </sheetView>
  </sheetViews>
  <sheetFormatPr defaultColWidth="8.81640625" defaultRowHeight="14.5" x14ac:dyDescent="0.35"/>
  <cols>
    <col min="2" max="4" width="18" bestFit="1" customWidth="1"/>
    <col min="5" max="6" width="16.453125" bestFit="1" customWidth="1"/>
    <col min="7" max="7" width="15.453125" bestFit="1" customWidth="1"/>
    <col min="9" max="9" width="36.453125" bestFit="1" customWidth="1"/>
    <col min="10" max="10" width="17.453125" bestFit="1" customWidth="1"/>
    <col min="11" max="15" width="15.54296875" customWidth="1"/>
  </cols>
  <sheetData>
    <row r="1" spans="1:15" x14ac:dyDescent="0.35">
      <c r="A1" t="s">
        <v>112</v>
      </c>
      <c r="C1" s="91">
        <f>Assumptions!$C$32</f>
        <v>1.6E-2</v>
      </c>
      <c r="J1" s="1"/>
      <c r="K1" s="1"/>
      <c r="L1" s="1"/>
      <c r="M1" s="1"/>
      <c r="N1" s="1"/>
      <c r="O1" s="1"/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"/>
      <c r="J2" s="16"/>
      <c r="K2" s="16"/>
      <c r="L2" s="16"/>
      <c r="M2" s="16"/>
      <c r="N2" s="16"/>
      <c r="O2" s="16"/>
    </row>
    <row r="3" spans="1:15" x14ac:dyDescent="0.35">
      <c r="A3">
        <v>2023</v>
      </c>
      <c r="B3" s="25">
        <f>'Property Value'!B3/'Demographic-Economic'!C26</f>
        <v>365827.5</v>
      </c>
      <c r="C3" s="25">
        <f>'Property Value'!C3/'Demographic-Economic'!D26</f>
        <v>316917.5</v>
      </c>
      <c r="D3" s="25">
        <f>'Property Value'!D3/'Demographic-Economic'!E26</f>
        <v>306662.5</v>
      </c>
      <c r="E3" s="25">
        <f>'Property Value'!E3/'Demographic-Economic'!F26</f>
        <v>190560</v>
      </c>
      <c r="F3" s="25">
        <f>'Property Value'!F3/'Demographic-Economic'!G26</f>
        <v>211762.5</v>
      </c>
      <c r="G3" s="25">
        <f>'Property Value'!G3/'Demographic-Economic'!H26</f>
        <v>251597.5</v>
      </c>
      <c r="I3" s="2"/>
      <c r="J3" s="16"/>
      <c r="K3" s="16"/>
      <c r="L3" s="16"/>
      <c r="M3" s="16"/>
      <c r="N3" s="16"/>
      <c r="O3" s="16"/>
    </row>
    <row r="4" spans="1:15" x14ac:dyDescent="0.35">
      <c r="A4">
        <v>2024</v>
      </c>
      <c r="B4" s="25">
        <f>B3*(1+$C$1)</f>
        <v>371680.74</v>
      </c>
      <c r="C4" s="25">
        <f t="shared" ref="C4:G19" si="0">C3*(1+$C$1)</f>
        <v>321988.18</v>
      </c>
      <c r="D4" s="25">
        <f t="shared" si="0"/>
        <v>311569.09999999998</v>
      </c>
      <c r="E4" s="25">
        <f t="shared" si="0"/>
        <v>193608.95999999999</v>
      </c>
      <c r="F4" s="25">
        <f t="shared" si="0"/>
        <v>215150.7</v>
      </c>
      <c r="G4" s="25">
        <f t="shared" si="0"/>
        <v>255623.06</v>
      </c>
      <c r="I4" s="2"/>
      <c r="J4" s="16"/>
      <c r="K4" s="16"/>
      <c r="L4" s="16"/>
      <c r="M4" s="16"/>
      <c r="N4" s="16"/>
      <c r="O4" s="16"/>
    </row>
    <row r="5" spans="1:15" x14ac:dyDescent="0.35">
      <c r="A5">
        <v>2025</v>
      </c>
      <c r="B5" s="25">
        <f t="shared" ref="B5:G20" si="1">B4*(1+$C$1)</f>
        <v>377627.63183999999</v>
      </c>
      <c r="C5" s="25">
        <f t="shared" si="0"/>
        <v>327139.99088</v>
      </c>
      <c r="D5" s="25">
        <f t="shared" si="0"/>
        <v>316554.20559999999</v>
      </c>
      <c r="E5" s="25">
        <f t="shared" si="0"/>
        <v>196706.70335999998</v>
      </c>
      <c r="F5" s="25">
        <f t="shared" si="0"/>
        <v>218593.11120000001</v>
      </c>
      <c r="G5" s="25">
        <f t="shared" si="0"/>
        <v>259713.02896</v>
      </c>
      <c r="I5" s="2"/>
      <c r="J5" s="16"/>
      <c r="K5" s="16"/>
      <c r="L5" s="16"/>
      <c r="M5" s="16"/>
      <c r="N5" s="16"/>
      <c r="O5" s="16"/>
    </row>
    <row r="6" spans="1:15" x14ac:dyDescent="0.35">
      <c r="A6">
        <v>2026</v>
      </c>
      <c r="B6" s="25">
        <f t="shared" si="1"/>
        <v>383669.67394944001</v>
      </c>
      <c r="C6" s="25">
        <f t="shared" si="0"/>
        <v>332374.23073408002</v>
      </c>
      <c r="D6" s="25">
        <f t="shared" si="0"/>
        <v>321619.07288960001</v>
      </c>
      <c r="E6" s="25">
        <f t="shared" si="0"/>
        <v>199854.01061375998</v>
      </c>
      <c r="F6" s="25">
        <f t="shared" si="0"/>
        <v>222090.60097920001</v>
      </c>
      <c r="G6" s="25">
        <f t="shared" si="0"/>
        <v>263868.43742336001</v>
      </c>
      <c r="I6" s="2"/>
      <c r="J6" s="16"/>
      <c r="K6" s="16"/>
      <c r="L6" s="16"/>
      <c r="M6" s="16"/>
      <c r="N6" s="16"/>
      <c r="O6" s="16"/>
    </row>
    <row r="7" spans="1:15" x14ac:dyDescent="0.35">
      <c r="A7">
        <v>2027</v>
      </c>
      <c r="B7" s="25">
        <f t="shared" si="1"/>
        <v>389808.38873263105</v>
      </c>
      <c r="C7" s="25">
        <f t="shared" si="0"/>
        <v>337692.2184258253</v>
      </c>
      <c r="D7" s="25">
        <f t="shared" si="0"/>
        <v>326764.97805583361</v>
      </c>
      <c r="E7" s="25">
        <f t="shared" si="0"/>
        <v>203051.67478358015</v>
      </c>
      <c r="F7" s="25">
        <f t="shared" si="0"/>
        <v>225644.05059486721</v>
      </c>
      <c r="G7" s="25">
        <f t="shared" si="0"/>
        <v>268090.33242213377</v>
      </c>
      <c r="I7" s="2"/>
      <c r="J7" s="16"/>
      <c r="K7" s="16"/>
      <c r="L7" s="16"/>
      <c r="M7" s="16"/>
      <c r="N7" s="16"/>
      <c r="O7" s="16"/>
    </row>
    <row r="8" spans="1:15" x14ac:dyDescent="0.35">
      <c r="A8">
        <v>2028</v>
      </c>
      <c r="B8" s="25">
        <f t="shared" si="1"/>
        <v>396045.32295235316</v>
      </c>
      <c r="C8" s="25">
        <f t="shared" si="0"/>
        <v>343095.29392063851</v>
      </c>
      <c r="D8" s="25">
        <f t="shared" si="0"/>
        <v>331993.21770472697</v>
      </c>
      <c r="E8" s="25">
        <f t="shared" si="0"/>
        <v>206300.50158011744</v>
      </c>
      <c r="F8" s="25">
        <f t="shared" si="0"/>
        <v>229254.35540438507</v>
      </c>
      <c r="G8" s="25">
        <f t="shared" si="0"/>
        <v>272379.77774088789</v>
      </c>
      <c r="I8" s="2"/>
      <c r="J8" s="16"/>
      <c r="K8" s="16"/>
      <c r="L8" s="16"/>
      <c r="M8" s="16"/>
      <c r="N8" s="16"/>
      <c r="O8" s="16"/>
    </row>
    <row r="9" spans="1:15" x14ac:dyDescent="0.35">
      <c r="A9">
        <v>2029</v>
      </c>
      <c r="B9" s="25">
        <f t="shared" si="1"/>
        <v>402382.04811959079</v>
      </c>
      <c r="C9" s="25">
        <f t="shared" si="0"/>
        <v>348584.81862336874</v>
      </c>
      <c r="D9" s="25">
        <f t="shared" si="0"/>
        <v>337305.10918800259</v>
      </c>
      <c r="E9" s="25">
        <f t="shared" si="0"/>
        <v>209601.30960539932</v>
      </c>
      <c r="F9" s="25">
        <f t="shared" si="0"/>
        <v>232922.42509085525</v>
      </c>
      <c r="G9" s="25">
        <f t="shared" si="0"/>
        <v>276737.85418474209</v>
      </c>
      <c r="I9" s="2"/>
      <c r="J9" s="16"/>
      <c r="K9" s="16"/>
      <c r="L9" s="16"/>
      <c r="M9" s="16"/>
      <c r="N9" s="16"/>
      <c r="O9" s="16"/>
    </row>
    <row r="10" spans="1:15" x14ac:dyDescent="0.35">
      <c r="A10">
        <v>2030</v>
      </c>
      <c r="B10" s="25">
        <f t="shared" si="1"/>
        <v>408820.16088950424</v>
      </c>
      <c r="C10" s="25">
        <f t="shared" si="0"/>
        <v>354162.17572134268</v>
      </c>
      <c r="D10" s="25">
        <f t="shared" si="0"/>
        <v>342701.99093501066</v>
      </c>
      <c r="E10" s="25">
        <f t="shared" si="0"/>
        <v>212954.93055908571</v>
      </c>
      <c r="F10" s="25">
        <f t="shared" si="0"/>
        <v>236649.18389230894</v>
      </c>
      <c r="G10" s="25">
        <f t="shared" si="0"/>
        <v>281165.65985169797</v>
      </c>
      <c r="I10" s="2"/>
      <c r="J10" s="16"/>
      <c r="K10" s="16"/>
      <c r="L10" s="16"/>
      <c r="M10" s="16"/>
      <c r="N10" s="16"/>
      <c r="O10" s="16"/>
    </row>
    <row r="11" spans="1:15" x14ac:dyDescent="0.35">
      <c r="A11">
        <v>2031</v>
      </c>
      <c r="B11" s="25">
        <f t="shared" si="1"/>
        <v>415361.2834637363</v>
      </c>
      <c r="C11" s="25">
        <f t="shared" si="0"/>
        <v>359828.77053288417</v>
      </c>
      <c r="D11" s="25">
        <f t="shared" si="0"/>
        <v>348185.22278997081</v>
      </c>
      <c r="E11" s="25">
        <f t="shared" si="0"/>
        <v>216362.20944803109</v>
      </c>
      <c r="F11" s="25">
        <f t="shared" si="0"/>
        <v>240435.57083458587</v>
      </c>
      <c r="G11" s="25">
        <f t="shared" si="0"/>
        <v>285664.31040932512</v>
      </c>
      <c r="I11" s="2"/>
      <c r="J11" s="16"/>
      <c r="K11" s="16"/>
      <c r="L11" s="16"/>
      <c r="M11" s="16"/>
      <c r="N11" s="16"/>
      <c r="O11" s="16"/>
    </row>
    <row r="12" spans="1:15" x14ac:dyDescent="0.35">
      <c r="A12">
        <v>2032</v>
      </c>
      <c r="B12" s="25">
        <f t="shared" si="1"/>
        <v>422007.06399915606</v>
      </c>
      <c r="C12" s="25">
        <f t="shared" si="0"/>
        <v>365586.03086141031</v>
      </c>
      <c r="D12" s="25">
        <f t="shared" si="0"/>
        <v>353756.18635461037</v>
      </c>
      <c r="E12" s="25">
        <f t="shared" si="0"/>
        <v>219824.00479919958</v>
      </c>
      <c r="F12" s="25">
        <f t="shared" si="0"/>
        <v>244282.53996793926</v>
      </c>
      <c r="G12" s="25">
        <f t="shared" si="0"/>
        <v>290234.9393758743</v>
      </c>
      <c r="I12" s="2"/>
      <c r="J12" s="16"/>
      <c r="K12" s="16"/>
      <c r="L12" s="16"/>
      <c r="M12" s="16"/>
      <c r="N12" s="16"/>
      <c r="O12" s="16"/>
    </row>
    <row r="13" spans="1:15" x14ac:dyDescent="0.35">
      <c r="A13">
        <v>2033</v>
      </c>
      <c r="B13" s="25">
        <f t="shared" si="1"/>
        <v>428759.17702314258</v>
      </c>
      <c r="C13" s="25">
        <f t="shared" si="0"/>
        <v>371435.40735519287</v>
      </c>
      <c r="D13" s="25">
        <f t="shared" si="0"/>
        <v>359416.28533628414</v>
      </c>
      <c r="E13" s="25">
        <f t="shared" si="0"/>
        <v>223341.18887598679</v>
      </c>
      <c r="F13" s="25">
        <f t="shared" si="0"/>
        <v>248191.06060742628</v>
      </c>
      <c r="G13" s="25">
        <f t="shared" si="0"/>
        <v>294878.69840588828</v>
      </c>
      <c r="I13" s="2"/>
      <c r="J13" s="16"/>
      <c r="K13" s="16"/>
      <c r="L13" s="16"/>
      <c r="M13" s="16"/>
      <c r="N13" s="16"/>
      <c r="O13" s="16"/>
    </row>
    <row r="14" spans="1:15" x14ac:dyDescent="0.35">
      <c r="A14">
        <v>2034</v>
      </c>
      <c r="B14" s="25">
        <f t="shared" si="1"/>
        <v>435619.32385551289</v>
      </c>
      <c r="C14" s="25">
        <f t="shared" si="0"/>
        <v>377378.37387287599</v>
      </c>
      <c r="D14" s="25">
        <f t="shared" si="0"/>
        <v>365166.94590166467</v>
      </c>
      <c r="E14" s="25">
        <f t="shared" si="0"/>
        <v>226914.64789800259</v>
      </c>
      <c r="F14" s="25">
        <f t="shared" si="0"/>
        <v>252162.11757714511</v>
      </c>
      <c r="G14" s="25">
        <f t="shared" si="0"/>
        <v>299596.75758038252</v>
      </c>
      <c r="I14" s="2"/>
      <c r="J14" s="16"/>
      <c r="K14" s="16"/>
      <c r="L14" s="16"/>
      <c r="M14" s="16"/>
      <c r="N14" s="16"/>
      <c r="O14" s="16"/>
    </row>
    <row r="15" spans="1:15" x14ac:dyDescent="0.35">
      <c r="A15">
        <v>2035</v>
      </c>
      <c r="B15" s="25">
        <f t="shared" si="1"/>
        <v>442589.23303720111</v>
      </c>
      <c r="C15" s="25">
        <f t="shared" si="0"/>
        <v>383416.42785484204</v>
      </c>
      <c r="D15" s="25">
        <f t="shared" si="0"/>
        <v>371009.61703609134</v>
      </c>
      <c r="E15" s="25">
        <f t="shared" si="0"/>
        <v>230545.28226437062</v>
      </c>
      <c r="F15" s="25">
        <f t="shared" si="0"/>
        <v>256196.71145837943</v>
      </c>
      <c r="G15" s="25">
        <f t="shared" si="0"/>
        <v>304390.30570166867</v>
      </c>
    </row>
    <row r="16" spans="1:15" x14ac:dyDescent="0.35">
      <c r="A16">
        <v>2036</v>
      </c>
      <c r="B16" s="25">
        <f t="shared" si="1"/>
        <v>449670.66076579632</v>
      </c>
      <c r="C16" s="25">
        <f t="shared" si="0"/>
        <v>389551.0907005195</v>
      </c>
      <c r="D16" s="25">
        <f t="shared" si="0"/>
        <v>376945.77090866881</v>
      </c>
      <c r="E16" s="25">
        <f t="shared" si="0"/>
        <v>234234.00678060055</v>
      </c>
      <c r="F16" s="25">
        <f t="shared" si="0"/>
        <v>260295.85884171352</v>
      </c>
      <c r="G16" s="25">
        <f t="shared" si="0"/>
        <v>309260.55059289536</v>
      </c>
      <c r="I16" s="25"/>
      <c r="J16" s="27"/>
      <c r="K16" s="27"/>
      <c r="L16" s="27"/>
      <c r="M16" s="27"/>
      <c r="N16" s="27"/>
      <c r="O16" s="27"/>
    </row>
    <row r="17" spans="1:15" x14ac:dyDescent="0.35">
      <c r="A17">
        <v>2037</v>
      </c>
      <c r="B17" s="25">
        <f t="shared" si="1"/>
        <v>456865.39133804908</v>
      </c>
      <c r="C17" s="25">
        <f t="shared" si="0"/>
        <v>395783.90815172781</v>
      </c>
      <c r="D17" s="25">
        <f t="shared" si="0"/>
        <v>382976.90324320749</v>
      </c>
      <c r="E17" s="25">
        <f t="shared" si="0"/>
        <v>237981.75088909015</v>
      </c>
      <c r="F17" s="25">
        <f t="shared" si="0"/>
        <v>264460.59258318093</v>
      </c>
      <c r="G17" s="25">
        <f t="shared" si="0"/>
        <v>314208.71940238168</v>
      </c>
      <c r="I17" s="25"/>
      <c r="J17" s="27"/>
      <c r="K17" s="27"/>
      <c r="L17" s="27"/>
      <c r="M17" s="27"/>
      <c r="N17" s="27"/>
      <c r="O17" s="27"/>
    </row>
    <row r="18" spans="1:15" x14ac:dyDescent="0.35">
      <c r="A18">
        <v>2038</v>
      </c>
      <c r="B18" s="25">
        <f t="shared" si="1"/>
        <v>464175.23759945791</v>
      </c>
      <c r="C18" s="25">
        <f t="shared" si="0"/>
        <v>402116.45068215544</v>
      </c>
      <c r="D18" s="25">
        <f t="shared" si="0"/>
        <v>389104.53369509883</v>
      </c>
      <c r="E18" s="25">
        <f t="shared" si="0"/>
        <v>241789.45890331559</v>
      </c>
      <c r="F18" s="25">
        <f t="shared" si="0"/>
        <v>268691.96206451184</v>
      </c>
      <c r="G18" s="25">
        <f t="shared" si="0"/>
        <v>319236.05891281978</v>
      </c>
      <c r="I18" s="25"/>
      <c r="J18" s="27"/>
      <c r="K18" s="27"/>
      <c r="L18" s="27"/>
      <c r="M18" s="27"/>
      <c r="N18" s="27"/>
      <c r="O18" s="27"/>
    </row>
    <row r="19" spans="1:15" x14ac:dyDescent="0.35">
      <c r="A19">
        <v>2039</v>
      </c>
      <c r="B19" s="25">
        <f t="shared" si="1"/>
        <v>471602.04140104924</v>
      </c>
      <c r="C19" s="25">
        <f t="shared" si="0"/>
        <v>408550.31389306992</v>
      </c>
      <c r="D19" s="25">
        <f t="shared" si="0"/>
        <v>395330.20623422042</v>
      </c>
      <c r="E19" s="25">
        <f t="shared" si="0"/>
        <v>245658.09024576866</v>
      </c>
      <c r="F19" s="25">
        <f t="shared" si="0"/>
        <v>272991.03345754405</v>
      </c>
      <c r="G19" s="25">
        <f t="shared" si="0"/>
        <v>324343.83585542487</v>
      </c>
      <c r="I19" s="25"/>
      <c r="J19" s="27"/>
      <c r="K19" s="27"/>
      <c r="L19" s="27"/>
      <c r="M19" s="27"/>
      <c r="N19" s="27"/>
      <c r="O19" s="27"/>
    </row>
    <row r="20" spans="1:15" x14ac:dyDescent="0.35">
      <c r="A20">
        <v>2040</v>
      </c>
      <c r="B20" s="25">
        <f t="shared" si="1"/>
        <v>479147.67406346602</v>
      </c>
      <c r="C20" s="25">
        <f t="shared" si="1"/>
        <v>415087.11891535902</v>
      </c>
      <c r="D20" s="25">
        <f t="shared" si="1"/>
        <v>401655.48953396792</v>
      </c>
      <c r="E20" s="25">
        <f t="shared" si="1"/>
        <v>249588.61968970095</v>
      </c>
      <c r="F20" s="25">
        <f t="shared" si="1"/>
        <v>277358.88999286474</v>
      </c>
      <c r="G20" s="25">
        <f t="shared" si="1"/>
        <v>329533.3372291117</v>
      </c>
      <c r="I20" s="25"/>
      <c r="J20" s="27"/>
      <c r="K20" s="27"/>
      <c r="L20" s="27"/>
      <c r="M20" s="27"/>
      <c r="N20" s="27"/>
      <c r="O20" s="27"/>
    </row>
    <row r="21" spans="1:15" x14ac:dyDescent="0.35">
      <c r="A21">
        <v>2041</v>
      </c>
      <c r="B21" s="25">
        <f t="shared" ref="B21:G36" si="2">B20*(1+$C$1)</f>
        <v>486814.03684848151</v>
      </c>
      <c r="C21" s="25">
        <f t="shared" si="2"/>
        <v>421728.51281800476</v>
      </c>
      <c r="D21" s="25">
        <f t="shared" si="2"/>
        <v>408081.97736651142</v>
      </c>
      <c r="E21" s="25">
        <f t="shared" si="2"/>
        <v>253582.03760473616</v>
      </c>
      <c r="F21" s="25">
        <f t="shared" si="2"/>
        <v>281796.63223275059</v>
      </c>
      <c r="G21" s="25">
        <f t="shared" si="2"/>
        <v>334805.87062477751</v>
      </c>
      <c r="I21" s="25"/>
      <c r="J21" s="27"/>
      <c r="K21" s="27"/>
      <c r="L21" s="27"/>
      <c r="M21" s="27"/>
      <c r="N21" s="27"/>
      <c r="O21" s="27"/>
    </row>
    <row r="22" spans="1:15" x14ac:dyDescent="0.35">
      <c r="A22">
        <v>2042</v>
      </c>
      <c r="B22" s="25">
        <f t="shared" si="2"/>
        <v>494603.06143805722</v>
      </c>
      <c r="C22" s="25">
        <f t="shared" si="2"/>
        <v>428476.16902309284</v>
      </c>
      <c r="D22" s="25">
        <f t="shared" si="2"/>
        <v>414611.28900437563</v>
      </c>
      <c r="E22" s="25">
        <f t="shared" si="2"/>
        <v>257639.35020641194</v>
      </c>
      <c r="F22" s="25">
        <f t="shared" si="2"/>
        <v>286305.37834847462</v>
      </c>
      <c r="G22" s="25">
        <f t="shared" si="2"/>
        <v>340162.76455477398</v>
      </c>
      <c r="I22" s="25"/>
      <c r="J22" s="27"/>
      <c r="K22" s="27"/>
      <c r="L22" s="27"/>
      <c r="M22" s="27"/>
      <c r="N22" s="27"/>
      <c r="O22" s="27"/>
    </row>
    <row r="23" spans="1:15" x14ac:dyDescent="0.35">
      <c r="A23">
        <v>2043</v>
      </c>
      <c r="B23" s="25">
        <f t="shared" si="2"/>
        <v>502516.71042106615</v>
      </c>
      <c r="C23" s="25">
        <f t="shared" si="2"/>
        <v>435331.7877274623</v>
      </c>
      <c r="D23" s="25">
        <f t="shared" si="2"/>
        <v>421245.06962844566</v>
      </c>
      <c r="E23" s="25">
        <f t="shared" si="2"/>
        <v>261761.57980971455</v>
      </c>
      <c r="F23" s="25">
        <f t="shared" si="2"/>
        <v>290886.26440205023</v>
      </c>
      <c r="G23" s="25">
        <f t="shared" si="2"/>
        <v>345605.36878765037</v>
      </c>
      <c r="I23" s="25"/>
      <c r="J23" s="27"/>
      <c r="K23" s="27"/>
      <c r="L23" s="27"/>
      <c r="M23" s="27"/>
      <c r="N23" s="27"/>
      <c r="O23" s="27"/>
    </row>
    <row r="24" spans="1:15" x14ac:dyDescent="0.35">
      <c r="A24">
        <v>2044</v>
      </c>
      <c r="B24" s="25">
        <f t="shared" si="2"/>
        <v>510556.97778780322</v>
      </c>
      <c r="C24" s="25">
        <f t="shared" si="2"/>
        <v>442297.09633110173</v>
      </c>
      <c r="D24" s="25">
        <f t="shared" si="2"/>
        <v>427984.99074250081</v>
      </c>
      <c r="E24" s="25">
        <f t="shared" si="2"/>
        <v>265949.76508667</v>
      </c>
      <c r="F24" s="25">
        <f t="shared" si="2"/>
        <v>295540.44463248306</v>
      </c>
      <c r="G24" s="25">
        <f t="shared" si="2"/>
        <v>351135.0546882528</v>
      </c>
      <c r="I24" s="25"/>
      <c r="J24" s="27"/>
      <c r="K24" s="27"/>
      <c r="L24" s="27"/>
      <c r="M24" s="27"/>
      <c r="N24" s="27"/>
      <c r="O24" s="27"/>
    </row>
    <row r="25" spans="1:15" x14ac:dyDescent="0.35">
      <c r="A25">
        <v>2045</v>
      </c>
      <c r="B25" s="25">
        <f t="shared" si="2"/>
        <v>518725.88943240809</v>
      </c>
      <c r="C25" s="25">
        <f t="shared" si="2"/>
        <v>449373.84987239935</v>
      </c>
      <c r="D25" s="25">
        <f t="shared" si="2"/>
        <v>434832.75059438084</v>
      </c>
      <c r="E25" s="25">
        <f t="shared" si="2"/>
        <v>270204.9613280567</v>
      </c>
      <c r="F25" s="25">
        <f t="shared" si="2"/>
        <v>300269.09174660279</v>
      </c>
      <c r="G25" s="25">
        <f t="shared" si="2"/>
        <v>356753.21556326485</v>
      </c>
      <c r="I25" s="25"/>
      <c r="J25" s="27"/>
      <c r="K25" s="27"/>
      <c r="L25" s="27"/>
      <c r="M25" s="27"/>
      <c r="N25" s="27"/>
      <c r="O25" s="27"/>
    </row>
    <row r="26" spans="1:15" x14ac:dyDescent="0.35">
      <c r="A26">
        <v>2046</v>
      </c>
      <c r="B26" s="25">
        <f t="shared" si="2"/>
        <v>527025.50366332661</v>
      </c>
      <c r="C26" s="25">
        <f t="shared" si="2"/>
        <v>456563.83147035778</v>
      </c>
      <c r="D26" s="25">
        <f t="shared" si="2"/>
        <v>441790.07460389094</v>
      </c>
      <c r="E26" s="25">
        <f t="shared" si="2"/>
        <v>274528.24070930562</v>
      </c>
      <c r="F26" s="25">
        <f t="shared" si="2"/>
        <v>305073.39721454843</v>
      </c>
      <c r="G26" s="25">
        <f t="shared" si="2"/>
        <v>362461.26701227709</v>
      </c>
      <c r="I26" s="25"/>
      <c r="J26" s="27"/>
      <c r="K26" s="27"/>
      <c r="L26" s="27"/>
      <c r="M26" s="27"/>
      <c r="N26" s="27"/>
      <c r="O26" s="27"/>
    </row>
    <row r="27" spans="1:15" x14ac:dyDescent="0.35">
      <c r="A27">
        <v>2047</v>
      </c>
      <c r="B27" s="25">
        <f t="shared" si="2"/>
        <v>535457.9117219398</v>
      </c>
      <c r="C27" s="25">
        <f t="shared" si="2"/>
        <v>463868.8527738835</v>
      </c>
      <c r="D27" s="25">
        <f t="shared" si="2"/>
        <v>448858.71579755319</v>
      </c>
      <c r="E27" s="25">
        <f t="shared" si="2"/>
        <v>278920.69256065454</v>
      </c>
      <c r="F27" s="25">
        <f t="shared" si="2"/>
        <v>309954.57156998123</v>
      </c>
      <c r="G27" s="25">
        <f t="shared" si="2"/>
        <v>368260.64728447353</v>
      </c>
      <c r="I27" s="25"/>
      <c r="J27" s="27"/>
      <c r="K27" s="27"/>
      <c r="L27" s="27"/>
      <c r="M27" s="27"/>
      <c r="N27" s="27"/>
      <c r="O27" s="27"/>
    </row>
    <row r="28" spans="1:15" x14ac:dyDescent="0.35">
      <c r="A28">
        <v>2048</v>
      </c>
      <c r="B28" s="25">
        <f t="shared" si="2"/>
        <v>544025.23830949084</v>
      </c>
      <c r="C28" s="25">
        <f t="shared" si="2"/>
        <v>471290.75441826566</v>
      </c>
      <c r="D28" s="25">
        <f t="shared" si="2"/>
        <v>456040.45525031403</v>
      </c>
      <c r="E28" s="25">
        <f t="shared" si="2"/>
        <v>283383.42364162504</v>
      </c>
      <c r="F28" s="25">
        <f t="shared" si="2"/>
        <v>314913.84471510095</v>
      </c>
      <c r="G28" s="25">
        <f t="shared" si="2"/>
        <v>374152.81764102512</v>
      </c>
      <c r="I28" s="71"/>
      <c r="J28" s="27"/>
      <c r="K28" s="27"/>
      <c r="L28" s="27"/>
      <c r="M28" s="27"/>
      <c r="N28" s="27"/>
      <c r="O28" s="27"/>
    </row>
    <row r="29" spans="1:15" x14ac:dyDescent="0.35">
      <c r="A29">
        <v>2049</v>
      </c>
      <c r="B29" s="25">
        <f t="shared" si="2"/>
        <v>552729.64212244272</v>
      </c>
      <c r="C29" s="25">
        <f t="shared" si="2"/>
        <v>478831.40648895793</v>
      </c>
      <c r="D29" s="25">
        <f t="shared" si="2"/>
        <v>463337.10253431904</v>
      </c>
      <c r="E29" s="25">
        <f t="shared" si="2"/>
        <v>287917.55841989105</v>
      </c>
      <c r="F29" s="25">
        <f t="shared" si="2"/>
        <v>319952.46623054257</v>
      </c>
      <c r="G29" s="25">
        <f t="shared" si="2"/>
        <v>380139.26272328151</v>
      </c>
    </row>
    <row r="30" spans="1:15" x14ac:dyDescent="0.35">
      <c r="A30">
        <v>2050</v>
      </c>
      <c r="B30" s="25">
        <f t="shared" si="2"/>
        <v>561573.31639640185</v>
      </c>
      <c r="C30" s="25">
        <f t="shared" si="2"/>
        <v>486492.70899278129</v>
      </c>
      <c r="D30" s="25">
        <f t="shared" si="2"/>
        <v>470750.49617486814</v>
      </c>
      <c r="E30" s="25">
        <f t="shared" si="2"/>
        <v>292524.23935460934</v>
      </c>
      <c r="F30" s="25">
        <f t="shared" si="2"/>
        <v>325071.70569023123</v>
      </c>
      <c r="G30" s="25">
        <f t="shared" si="2"/>
        <v>386221.49092685402</v>
      </c>
      <c r="J30" s="27"/>
      <c r="K30" s="27"/>
      <c r="L30" s="27"/>
      <c r="M30" s="27"/>
      <c r="N30" s="27"/>
      <c r="O30" s="27"/>
    </row>
    <row r="31" spans="1:15" x14ac:dyDescent="0.35">
      <c r="A31">
        <v>2051</v>
      </c>
      <c r="B31" s="25">
        <f t="shared" si="2"/>
        <v>570558.4894587443</v>
      </c>
      <c r="C31" s="25">
        <f t="shared" si="2"/>
        <v>494276.59233666578</v>
      </c>
      <c r="D31" s="25">
        <f t="shared" si="2"/>
        <v>478282.50411366601</v>
      </c>
      <c r="E31" s="25">
        <f t="shared" si="2"/>
        <v>297204.6271842831</v>
      </c>
      <c r="F31" s="25">
        <f t="shared" si="2"/>
        <v>330272.85298127495</v>
      </c>
      <c r="G31" s="25">
        <f t="shared" si="2"/>
        <v>392401.0347816837</v>
      </c>
    </row>
    <row r="32" spans="1:15" x14ac:dyDescent="0.35">
      <c r="A32">
        <v>2052</v>
      </c>
      <c r="B32" s="25">
        <f t="shared" si="2"/>
        <v>579687.42529008421</v>
      </c>
      <c r="C32" s="25">
        <f t="shared" si="2"/>
        <v>502185.01781405247</v>
      </c>
      <c r="D32" s="25">
        <f t="shared" si="2"/>
        <v>485935.0241794847</v>
      </c>
      <c r="E32" s="25">
        <f t="shared" si="2"/>
        <v>301959.90121923166</v>
      </c>
      <c r="F32" s="25">
        <f t="shared" si="2"/>
        <v>335557.21862897533</v>
      </c>
      <c r="G32" s="25">
        <f t="shared" si="2"/>
        <v>398679.45133819064</v>
      </c>
    </row>
    <row r="33" spans="1:7" x14ac:dyDescent="0.35">
      <c r="A33">
        <v>2053</v>
      </c>
      <c r="B33" s="25">
        <f t="shared" si="2"/>
        <v>588962.42409472552</v>
      </c>
      <c r="C33" s="25">
        <f t="shared" si="2"/>
        <v>510219.9780990773</v>
      </c>
      <c r="D33" s="25">
        <f t="shared" si="2"/>
        <v>493709.98456635646</v>
      </c>
      <c r="E33" s="25">
        <f t="shared" si="2"/>
        <v>306791.25963873934</v>
      </c>
      <c r="F33" s="25">
        <f t="shared" si="2"/>
        <v>340926.13412703894</v>
      </c>
      <c r="G33" s="25">
        <f t="shared" si="2"/>
        <v>405058.32255960169</v>
      </c>
    </row>
    <row r="34" spans="1:7" x14ac:dyDescent="0.35">
      <c r="A34">
        <v>2054</v>
      </c>
      <c r="B34" s="25">
        <f t="shared" si="2"/>
        <v>598385.82288024109</v>
      </c>
      <c r="C34" s="25">
        <f t="shared" si="2"/>
        <v>518383.49774866254</v>
      </c>
      <c r="D34" s="25">
        <f t="shared" si="2"/>
        <v>501609.34431941819</v>
      </c>
      <c r="E34" s="25">
        <f t="shared" si="2"/>
        <v>311699.91979295918</v>
      </c>
      <c r="F34" s="25">
        <f t="shared" si="2"/>
        <v>346380.95227307157</v>
      </c>
      <c r="G34" s="25">
        <f t="shared" si="2"/>
        <v>411539.25572055532</v>
      </c>
    </row>
    <row r="35" spans="1:7" x14ac:dyDescent="0.35">
      <c r="A35">
        <v>2055</v>
      </c>
      <c r="B35" s="25">
        <f t="shared" si="2"/>
        <v>607959.99604632496</v>
      </c>
      <c r="C35" s="25">
        <f t="shared" si="2"/>
        <v>526677.6337126412</v>
      </c>
      <c r="D35" s="25">
        <f t="shared" si="2"/>
        <v>509635.09382852889</v>
      </c>
      <c r="E35" s="25">
        <f t="shared" si="2"/>
        <v>316687.11850964651</v>
      </c>
      <c r="F35" s="25">
        <f t="shared" si="2"/>
        <v>351923.04750944074</v>
      </c>
      <c r="G35" s="25">
        <f t="shared" si="2"/>
        <v>418123.88381208421</v>
      </c>
    </row>
    <row r="36" spans="1:7" x14ac:dyDescent="0.35">
      <c r="A36">
        <v>2056</v>
      </c>
      <c r="B36" s="25">
        <f t="shared" si="2"/>
        <v>617687.35598306614</v>
      </c>
      <c r="C36" s="25">
        <f t="shared" si="2"/>
        <v>535104.47585204348</v>
      </c>
      <c r="D36" s="25">
        <f t="shared" si="2"/>
        <v>517789.25532978534</v>
      </c>
      <c r="E36" s="25">
        <f t="shared" si="2"/>
        <v>321754.11240580084</v>
      </c>
      <c r="F36" s="25">
        <f t="shared" si="2"/>
        <v>357553.8162695918</v>
      </c>
      <c r="G36" s="25">
        <f t="shared" si="2"/>
        <v>424813.86595307756</v>
      </c>
    </row>
    <row r="37" spans="1:7" x14ac:dyDescent="0.35">
      <c r="A37">
        <v>2057</v>
      </c>
      <c r="B37" s="25">
        <f t="shared" ref="B37:G52" si="3">B36*(1+$C$1)</f>
        <v>627570.35367879516</v>
      </c>
      <c r="C37" s="25">
        <f t="shared" si="3"/>
        <v>543666.14746567619</v>
      </c>
      <c r="D37" s="25">
        <f t="shared" si="3"/>
        <v>526073.88341506186</v>
      </c>
      <c r="E37" s="25">
        <f t="shared" si="3"/>
        <v>326902.17820429365</v>
      </c>
      <c r="F37" s="25">
        <f t="shared" si="3"/>
        <v>363274.67732990527</v>
      </c>
      <c r="G37" s="25">
        <f t="shared" si="3"/>
        <v>431610.88780832681</v>
      </c>
    </row>
    <row r="38" spans="1:7" x14ac:dyDescent="0.35">
      <c r="A38">
        <v>2058</v>
      </c>
      <c r="B38" s="25">
        <f t="shared" si="3"/>
        <v>637611.47933765594</v>
      </c>
      <c r="C38" s="25">
        <f t="shared" si="3"/>
        <v>552364.80582512706</v>
      </c>
      <c r="D38" s="25">
        <f t="shared" si="3"/>
        <v>534491.06554970285</v>
      </c>
      <c r="E38" s="25">
        <f t="shared" si="3"/>
        <v>332132.61305556237</v>
      </c>
      <c r="F38" s="25">
        <f t="shared" si="3"/>
        <v>369087.07216718374</v>
      </c>
      <c r="G38" s="25">
        <f t="shared" si="3"/>
        <v>438516.66201326007</v>
      </c>
    </row>
    <row r="39" spans="1:7" x14ac:dyDescent="0.35">
      <c r="A39">
        <v>2059</v>
      </c>
      <c r="B39" s="25">
        <f t="shared" si="3"/>
        <v>647813.26300705841</v>
      </c>
      <c r="C39" s="25">
        <f t="shared" si="3"/>
        <v>561202.64271832909</v>
      </c>
      <c r="D39" s="25">
        <f t="shared" si="3"/>
        <v>543042.92259849806</v>
      </c>
      <c r="E39" s="25">
        <f t="shared" si="3"/>
        <v>337446.7348644514</v>
      </c>
      <c r="F39" s="25">
        <f t="shared" si="3"/>
        <v>374992.4653218587</v>
      </c>
      <c r="G39" s="25">
        <f t="shared" si="3"/>
        <v>445532.92860547226</v>
      </c>
    </row>
    <row r="40" spans="1:7" x14ac:dyDescent="0.35">
      <c r="A40">
        <v>2060</v>
      </c>
      <c r="B40" s="25">
        <f t="shared" si="3"/>
        <v>658178.27521517139</v>
      </c>
      <c r="C40" s="25">
        <f t="shared" si="3"/>
        <v>570181.88500182237</v>
      </c>
      <c r="D40" s="25">
        <f t="shared" si="3"/>
        <v>551731.60936007404</v>
      </c>
      <c r="E40" s="25">
        <f t="shared" si="3"/>
        <v>342845.8826222826</v>
      </c>
      <c r="F40" s="25">
        <f t="shared" si="3"/>
        <v>380992.34476700844</v>
      </c>
      <c r="G40" s="25">
        <f t="shared" si="3"/>
        <v>452661.45546315983</v>
      </c>
    </row>
    <row r="41" spans="1:7" x14ac:dyDescent="0.35">
      <c r="A41">
        <v>2061</v>
      </c>
      <c r="B41" s="25">
        <f t="shared" si="3"/>
        <v>668709.12761861412</v>
      </c>
      <c r="C41" s="25">
        <f t="shared" si="3"/>
        <v>579304.79516185157</v>
      </c>
      <c r="D41" s="25">
        <f t="shared" si="3"/>
        <v>560559.31510983524</v>
      </c>
      <c r="E41" s="25">
        <f t="shared" si="3"/>
        <v>348331.4167442391</v>
      </c>
      <c r="F41" s="25">
        <f t="shared" si="3"/>
        <v>387088.22228328057</v>
      </c>
      <c r="G41" s="25">
        <f t="shared" si="3"/>
        <v>459904.03875057038</v>
      </c>
    </row>
    <row r="42" spans="1:7" x14ac:dyDescent="0.35">
      <c r="A42">
        <v>2062</v>
      </c>
      <c r="B42" s="25">
        <f t="shared" si="3"/>
        <v>679408.4736605119</v>
      </c>
      <c r="C42" s="25">
        <f t="shared" si="3"/>
        <v>588573.67188444117</v>
      </c>
      <c r="D42" s="25">
        <f t="shared" si="3"/>
        <v>569528.26415159262</v>
      </c>
      <c r="E42" s="25">
        <f t="shared" si="3"/>
        <v>353904.71941214695</v>
      </c>
      <c r="F42" s="25">
        <f t="shared" si="3"/>
        <v>393281.63383981306</v>
      </c>
      <c r="G42" s="25">
        <f t="shared" si="3"/>
        <v>467262.50337057951</v>
      </c>
    </row>
    <row r="43" spans="1:7" x14ac:dyDescent="0.35">
      <c r="A43">
        <v>2063</v>
      </c>
      <c r="B43" s="25">
        <f t="shared" si="3"/>
        <v>690279.00923908013</v>
      </c>
      <c r="C43" s="25">
        <f t="shared" si="3"/>
        <v>597990.85063459224</v>
      </c>
      <c r="D43" s="25">
        <f t="shared" si="3"/>
        <v>578640.71637801814</v>
      </c>
      <c r="E43" s="25">
        <f t="shared" si="3"/>
        <v>359567.19492274133</v>
      </c>
      <c r="F43" s="25">
        <f t="shared" si="3"/>
        <v>399574.1399812501</v>
      </c>
      <c r="G43" s="25">
        <f t="shared" si="3"/>
        <v>474738.7034245088</v>
      </c>
    </row>
    <row r="44" spans="1:7" x14ac:dyDescent="0.35">
      <c r="A44">
        <v>2064</v>
      </c>
      <c r="B44" s="25">
        <f t="shared" si="3"/>
        <v>701323.47338690539</v>
      </c>
      <c r="C44" s="25">
        <f t="shared" si="3"/>
        <v>607558.70424474566</v>
      </c>
      <c r="D44" s="25">
        <f t="shared" si="3"/>
        <v>587898.96784006641</v>
      </c>
      <c r="E44" s="25">
        <f t="shared" si="3"/>
        <v>365320.27004150517</v>
      </c>
      <c r="F44" s="25">
        <f t="shared" si="3"/>
        <v>405967.32622095011</v>
      </c>
      <c r="G44" s="25">
        <f t="shared" si="3"/>
        <v>482334.52267930092</v>
      </c>
    </row>
    <row r="45" spans="1:7" x14ac:dyDescent="0.35">
      <c r="A45">
        <v>2065</v>
      </c>
      <c r="B45" s="25">
        <f t="shared" si="3"/>
        <v>712544.64896109584</v>
      </c>
      <c r="C45" s="25">
        <f t="shared" si="3"/>
        <v>617279.64351266157</v>
      </c>
      <c r="D45" s="25">
        <f t="shared" si="3"/>
        <v>597305.35132550751</v>
      </c>
      <c r="E45" s="25">
        <f t="shared" si="3"/>
        <v>371165.39436216926</v>
      </c>
      <c r="F45" s="25">
        <f t="shared" si="3"/>
        <v>412462.80344048532</v>
      </c>
      <c r="G45" s="25">
        <f t="shared" si="3"/>
        <v>490051.87504216976</v>
      </c>
    </row>
    <row r="46" spans="1:7" x14ac:dyDescent="0.35">
      <c r="A46">
        <v>2066</v>
      </c>
      <c r="B46" s="25">
        <f t="shared" si="3"/>
        <v>723945.36334447342</v>
      </c>
      <c r="C46" s="25">
        <f t="shared" si="3"/>
        <v>627156.11780886422</v>
      </c>
      <c r="D46" s="25">
        <f t="shared" si="3"/>
        <v>606862.23694671562</v>
      </c>
      <c r="E46" s="25">
        <f t="shared" si="3"/>
        <v>377104.040671964</v>
      </c>
      <c r="F46" s="25">
        <f t="shared" si="3"/>
        <v>419062.20829553308</v>
      </c>
      <c r="G46" s="25">
        <f t="shared" si="3"/>
        <v>497892.70504284446</v>
      </c>
    </row>
    <row r="47" spans="1:7" x14ac:dyDescent="0.35">
      <c r="A47">
        <v>2067</v>
      </c>
      <c r="B47" s="25">
        <f t="shared" si="3"/>
        <v>735528.48915798496</v>
      </c>
      <c r="C47" s="25">
        <f t="shared" si="3"/>
        <v>637190.61569380609</v>
      </c>
      <c r="D47" s="25">
        <f t="shared" si="3"/>
        <v>616572.03273786313</v>
      </c>
      <c r="E47" s="25">
        <f t="shared" si="3"/>
        <v>383137.70532271545</v>
      </c>
      <c r="F47" s="25">
        <f t="shared" si="3"/>
        <v>425767.20362826163</v>
      </c>
      <c r="G47" s="25">
        <f t="shared" si="3"/>
        <v>505858.98832353001</v>
      </c>
    </row>
    <row r="48" spans="1:7" x14ac:dyDescent="0.35">
      <c r="A48">
        <v>2068</v>
      </c>
      <c r="B48" s="25">
        <f t="shared" si="3"/>
        <v>747296.94498451275</v>
      </c>
      <c r="C48" s="25">
        <f t="shared" si="3"/>
        <v>647385.66554490698</v>
      </c>
      <c r="D48" s="25">
        <f t="shared" si="3"/>
        <v>626437.18526166899</v>
      </c>
      <c r="E48" s="25">
        <f t="shared" si="3"/>
        <v>389267.9086078789</v>
      </c>
      <c r="F48" s="25">
        <f t="shared" si="3"/>
        <v>432579.47888631385</v>
      </c>
      <c r="G48" s="25">
        <f t="shared" si="3"/>
        <v>513952.73213670647</v>
      </c>
    </row>
    <row r="49" spans="1:7" x14ac:dyDescent="0.35">
      <c r="A49">
        <v>2069</v>
      </c>
      <c r="B49" s="25">
        <f t="shared" si="3"/>
        <v>759253.69610426493</v>
      </c>
      <c r="C49" s="25">
        <f t="shared" si="3"/>
        <v>657743.83619362547</v>
      </c>
      <c r="D49" s="25">
        <f t="shared" si="3"/>
        <v>636460.18022585567</v>
      </c>
      <c r="E49" s="25">
        <f t="shared" si="3"/>
        <v>395496.19514560496</v>
      </c>
      <c r="F49" s="25">
        <f t="shared" si="3"/>
        <v>439500.75054849486</v>
      </c>
      <c r="G49" s="25">
        <f t="shared" si="3"/>
        <v>522175.97585089377</v>
      </c>
    </row>
    <row r="50" spans="1:7" x14ac:dyDescent="0.35">
      <c r="A50">
        <v>2070</v>
      </c>
      <c r="B50" s="25">
        <f t="shared" si="3"/>
        <v>771401.75524193316</v>
      </c>
      <c r="C50" s="25">
        <f t="shared" si="3"/>
        <v>668267.73757272353</v>
      </c>
      <c r="D50" s="25">
        <f t="shared" si="3"/>
        <v>646643.54310946935</v>
      </c>
      <c r="E50" s="25">
        <f t="shared" si="3"/>
        <v>401824.13426793466</v>
      </c>
      <c r="F50" s="25">
        <f t="shared" si="3"/>
        <v>446532.76255727076</v>
      </c>
      <c r="G50" s="25">
        <f t="shared" si="3"/>
        <v>530530.79146450805</v>
      </c>
    </row>
    <row r="51" spans="1:7" x14ac:dyDescent="0.35">
      <c r="A51">
        <v>2071</v>
      </c>
      <c r="B51" s="25">
        <f t="shared" si="3"/>
        <v>783744.18332580407</v>
      </c>
      <c r="C51" s="25">
        <f t="shared" si="3"/>
        <v>678960.02137388708</v>
      </c>
      <c r="D51" s="25">
        <f t="shared" si="3"/>
        <v>656989.83979922091</v>
      </c>
      <c r="E51" s="25">
        <f t="shared" si="3"/>
        <v>408253.32041622163</v>
      </c>
      <c r="F51" s="25">
        <f t="shared" si="3"/>
        <v>453677.28675818711</v>
      </c>
      <c r="G51" s="25">
        <f t="shared" si="3"/>
        <v>539019.28412794019</v>
      </c>
    </row>
    <row r="52" spans="1:7" x14ac:dyDescent="0.35">
      <c r="A52">
        <v>2072</v>
      </c>
      <c r="B52" s="25">
        <f t="shared" si="3"/>
        <v>796284.09025901696</v>
      </c>
      <c r="C52" s="25">
        <f t="shared" si="3"/>
        <v>689823.3817158693</v>
      </c>
      <c r="D52" s="25">
        <f t="shared" si="3"/>
        <v>667501.67723600846</v>
      </c>
      <c r="E52" s="25">
        <f t="shared" si="3"/>
        <v>414785.37354288116</v>
      </c>
      <c r="F52" s="25">
        <f t="shared" si="3"/>
        <v>460936.12334631808</v>
      </c>
      <c r="G52" s="25">
        <f t="shared" si="3"/>
        <v>547643.59267398727</v>
      </c>
    </row>
    <row r="53" spans="1:7" x14ac:dyDescent="0.35">
      <c r="A53">
        <v>2073</v>
      </c>
      <c r="B53" s="25">
        <f t="shared" ref="B53:G68" si="4">B52*(1+$C$1)</f>
        <v>809024.63570316124</v>
      </c>
      <c r="C53" s="25">
        <f t="shared" si="4"/>
        <v>700860.5558233232</v>
      </c>
      <c r="D53" s="25">
        <f t="shared" si="4"/>
        <v>678181.70407178462</v>
      </c>
      <c r="E53" s="25">
        <f t="shared" si="4"/>
        <v>421421.93951956724</v>
      </c>
      <c r="F53" s="25">
        <f t="shared" si="4"/>
        <v>468311.10131985915</v>
      </c>
      <c r="G53" s="25">
        <f t="shared" si="4"/>
        <v>556405.89015677106</v>
      </c>
    </row>
    <row r="54" spans="1:7" x14ac:dyDescent="0.35">
      <c r="A54">
        <v>2074</v>
      </c>
      <c r="B54" s="25">
        <f t="shared" si="4"/>
        <v>821969.02987441188</v>
      </c>
      <c r="C54" s="25">
        <f t="shared" si="4"/>
        <v>712074.3247164964</v>
      </c>
      <c r="D54" s="25">
        <f t="shared" si="4"/>
        <v>689032.61133693322</v>
      </c>
      <c r="E54" s="25">
        <f t="shared" si="4"/>
        <v>428164.69055188034</v>
      </c>
      <c r="F54" s="25">
        <f t="shared" si="4"/>
        <v>475804.07894097693</v>
      </c>
      <c r="G54" s="25">
        <f t="shared" si="4"/>
        <v>565308.38439927937</v>
      </c>
    </row>
    <row r="55" spans="1:7" x14ac:dyDescent="0.35">
      <c r="A55">
        <v>2075</v>
      </c>
      <c r="B55" s="25">
        <f t="shared" si="4"/>
        <v>835120.53435240244</v>
      </c>
      <c r="C55" s="25">
        <f t="shared" si="4"/>
        <v>723467.5139119603</v>
      </c>
      <c r="D55" s="25">
        <f t="shared" si="4"/>
        <v>700057.13311832421</v>
      </c>
      <c r="E55" s="25">
        <f t="shared" si="4"/>
        <v>435015.32560071041</v>
      </c>
      <c r="F55" s="25">
        <f t="shared" si="4"/>
        <v>483416.9442040326</v>
      </c>
      <c r="G55" s="25">
        <f t="shared" si="4"/>
        <v>574353.31854966783</v>
      </c>
    </row>
    <row r="56" spans="1:7" x14ac:dyDescent="0.35">
      <c r="A56">
        <v>2076</v>
      </c>
      <c r="B56" s="25">
        <f t="shared" si="4"/>
        <v>848482.46290204092</v>
      </c>
      <c r="C56" s="25">
        <f t="shared" si="4"/>
        <v>735042.99413455173</v>
      </c>
      <c r="D56" s="25">
        <f t="shared" si="4"/>
        <v>711258.04724821739</v>
      </c>
      <c r="E56" s="25">
        <f t="shared" si="4"/>
        <v>441975.57081032178</v>
      </c>
      <c r="F56" s="25">
        <f t="shared" si="4"/>
        <v>491151.61531129712</v>
      </c>
      <c r="G56" s="25">
        <f t="shared" si="4"/>
        <v>583542.97164646257</v>
      </c>
    </row>
    <row r="57" spans="1:7" x14ac:dyDescent="0.35">
      <c r="A57">
        <v>2077</v>
      </c>
      <c r="B57" s="25">
        <f t="shared" si="4"/>
        <v>862058.18230847362</v>
      </c>
      <c r="C57" s="25">
        <f t="shared" si="4"/>
        <v>746803.68204070453</v>
      </c>
      <c r="D57" s="25">
        <f t="shared" si="4"/>
        <v>722638.17600418883</v>
      </c>
      <c r="E57" s="25">
        <f t="shared" si="4"/>
        <v>449047.17994328693</v>
      </c>
      <c r="F57" s="25">
        <f t="shared" si="4"/>
        <v>499010.04115627788</v>
      </c>
      <c r="G57" s="25">
        <f t="shared" si="4"/>
        <v>592879.65919280599</v>
      </c>
    </row>
    <row r="58" spans="1:7" x14ac:dyDescent="0.35">
      <c r="A58">
        <v>2078</v>
      </c>
      <c r="B58" s="25">
        <f t="shared" si="4"/>
        <v>875851.11322540918</v>
      </c>
      <c r="C58" s="25">
        <f t="shared" si="4"/>
        <v>758752.54095335584</v>
      </c>
      <c r="D58" s="25">
        <f t="shared" si="4"/>
        <v>734200.3868202559</v>
      </c>
      <c r="E58" s="25">
        <f t="shared" si="4"/>
        <v>456231.93482237955</v>
      </c>
      <c r="F58" s="25">
        <f t="shared" si="4"/>
        <v>506994.20181477832</v>
      </c>
      <c r="G58" s="25">
        <f t="shared" si="4"/>
        <v>602365.73373989086</v>
      </c>
    </row>
    <row r="59" spans="1:7" x14ac:dyDescent="0.35">
      <c r="A59">
        <v>2079</v>
      </c>
      <c r="B59" s="25">
        <f t="shared" si="4"/>
        <v>889864.73103701579</v>
      </c>
      <c r="C59" s="25">
        <f t="shared" si="4"/>
        <v>770892.58160860953</v>
      </c>
      <c r="D59" s="25">
        <f t="shared" si="4"/>
        <v>745947.59300938004</v>
      </c>
      <c r="E59" s="25">
        <f t="shared" si="4"/>
        <v>463531.64577953762</v>
      </c>
      <c r="F59" s="25">
        <f t="shared" si="4"/>
        <v>515106.10904381477</v>
      </c>
      <c r="G59" s="25">
        <f t="shared" si="4"/>
        <v>612003.58547972911</v>
      </c>
    </row>
    <row r="60" spans="1:7" x14ac:dyDescent="0.35">
      <c r="A60">
        <v>2080</v>
      </c>
      <c r="B60" s="25">
        <f t="shared" si="4"/>
        <v>904102.56673360802</v>
      </c>
      <c r="C60" s="25">
        <f t="shared" si="4"/>
        <v>783226.86291434732</v>
      </c>
      <c r="D60" s="25">
        <f t="shared" si="4"/>
        <v>757882.75449753017</v>
      </c>
      <c r="E60" s="25">
        <f t="shared" si="4"/>
        <v>470948.15211201023</v>
      </c>
      <c r="F60" s="25">
        <f t="shared" si="4"/>
        <v>523347.80678851582</v>
      </c>
      <c r="G60" s="25">
        <f t="shared" si="4"/>
        <v>621795.64284740482</v>
      </c>
    </row>
    <row r="61" spans="1:7" x14ac:dyDescent="0.35">
      <c r="A61">
        <v>2081</v>
      </c>
      <c r="B61" s="25">
        <f t="shared" si="4"/>
        <v>918568.20780134574</v>
      </c>
      <c r="C61" s="25">
        <f t="shared" si="4"/>
        <v>795758.49272097694</v>
      </c>
      <c r="D61" s="25">
        <f t="shared" si="4"/>
        <v>770008.87856949063</v>
      </c>
      <c r="E61" s="25">
        <f t="shared" si="4"/>
        <v>478483.3225458024</v>
      </c>
      <c r="F61" s="25">
        <f t="shared" si="4"/>
        <v>531721.37169713213</v>
      </c>
      <c r="G61" s="25">
        <f t="shared" si="4"/>
        <v>631744.37313296332</v>
      </c>
    </row>
    <row r="62" spans="1:7" x14ac:dyDescent="0.35">
      <c r="A62">
        <v>2082</v>
      </c>
      <c r="B62" s="25">
        <f t="shared" si="4"/>
        <v>933265.29912616732</v>
      </c>
      <c r="C62" s="25">
        <f t="shared" si="4"/>
        <v>808490.62860451255</v>
      </c>
      <c r="D62" s="25">
        <f t="shared" si="4"/>
        <v>782329.02062660246</v>
      </c>
      <c r="E62" s="25">
        <f t="shared" si="4"/>
        <v>486139.05570653523</v>
      </c>
      <c r="F62" s="25">
        <f t="shared" si="4"/>
        <v>540228.91364428622</v>
      </c>
      <c r="G62" s="25">
        <f t="shared" si="4"/>
        <v>641852.28310309071</v>
      </c>
    </row>
    <row r="63" spans="1:7" x14ac:dyDescent="0.35">
      <c r="A63">
        <v>2083</v>
      </c>
      <c r="B63" s="25">
        <f t="shared" si="4"/>
        <v>948197.54391218605</v>
      </c>
      <c r="C63" s="25">
        <f t="shared" si="4"/>
        <v>821426.47866218479</v>
      </c>
      <c r="D63" s="25">
        <f t="shared" si="4"/>
        <v>794846.28495662811</v>
      </c>
      <c r="E63" s="25">
        <f t="shared" si="4"/>
        <v>493917.2805978398</v>
      </c>
      <c r="F63" s="25">
        <f t="shared" si="4"/>
        <v>548872.57626259478</v>
      </c>
      <c r="G63" s="25">
        <f t="shared" si="4"/>
        <v>652121.9196327402</v>
      </c>
    </row>
    <row r="64" spans="1:7" x14ac:dyDescent="0.35">
      <c r="A64">
        <v>2084</v>
      </c>
      <c r="B64" s="25">
        <f t="shared" si="4"/>
        <v>963368.70461478108</v>
      </c>
      <c r="C64" s="25">
        <f t="shared" si="4"/>
        <v>834569.30232077977</v>
      </c>
      <c r="D64" s="25">
        <f t="shared" si="4"/>
        <v>807563.82551593415</v>
      </c>
      <c r="E64" s="25">
        <f t="shared" si="4"/>
        <v>501819.95708740526</v>
      </c>
      <c r="F64" s="25">
        <f t="shared" si="4"/>
        <v>557654.53748279635</v>
      </c>
      <c r="G64" s="25">
        <f t="shared" si="4"/>
        <v>662555.8703468641</v>
      </c>
    </row>
    <row r="65" spans="1:7" x14ac:dyDescent="0.35">
      <c r="A65">
        <v>2085</v>
      </c>
      <c r="B65" s="25">
        <f t="shared" si="4"/>
        <v>978782.6038886176</v>
      </c>
      <c r="C65" s="25">
        <f t="shared" si="4"/>
        <v>847922.41115791223</v>
      </c>
      <c r="D65" s="25">
        <f t="shared" si="4"/>
        <v>820484.84672418912</v>
      </c>
      <c r="E65" s="25">
        <f t="shared" si="4"/>
        <v>509849.07640080375</v>
      </c>
      <c r="F65" s="25">
        <f t="shared" si="4"/>
        <v>566577.01008252113</v>
      </c>
      <c r="G65" s="25">
        <f t="shared" si="4"/>
        <v>673156.76427241392</v>
      </c>
    </row>
    <row r="66" spans="1:7" x14ac:dyDescent="0.35">
      <c r="A66">
        <v>2086</v>
      </c>
      <c r="B66" s="25">
        <f t="shared" si="4"/>
        <v>994443.12555083551</v>
      </c>
      <c r="C66" s="25">
        <f t="shared" si="4"/>
        <v>861489.16973643878</v>
      </c>
      <c r="D66" s="25">
        <f t="shared" si="4"/>
        <v>833612.60427177616</v>
      </c>
      <c r="E66" s="25">
        <f t="shared" si="4"/>
        <v>518006.66162321664</v>
      </c>
      <c r="F66" s="25">
        <f t="shared" si="4"/>
        <v>575642.24224384152</v>
      </c>
      <c r="G66" s="25">
        <f t="shared" si="4"/>
        <v>683927.27250077249</v>
      </c>
    </row>
    <row r="67" spans="1:7" x14ac:dyDescent="0.35">
      <c r="A67">
        <v>2087</v>
      </c>
      <c r="B67" s="25">
        <f t="shared" si="4"/>
        <v>1010354.2155596489</v>
      </c>
      <c r="C67" s="25">
        <f t="shared" si="4"/>
        <v>875272.99645222176</v>
      </c>
      <c r="D67" s="25">
        <f t="shared" si="4"/>
        <v>846950.40594012453</v>
      </c>
      <c r="E67" s="25">
        <f t="shared" si="4"/>
        <v>526294.76820918813</v>
      </c>
      <c r="F67" s="25">
        <f t="shared" si="4"/>
        <v>584852.51811974298</v>
      </c>
      <c r="G67" s="25">
        <f t="shared" si="4"/>
        <v>694870.10886078491</v>
      </c>
    </row>
    <row r="68" spans="1:7" x14ac:dyDescent="0.35">
      <c r="A68">
        <v>2088</v>
      </c>
      <c r="B68" s="25">
        <f t="shared" si="4"/>
        <v>1026519.8830086034</v>
      </c>
      <c r="C68" s="25">
        <f t="shared" si="4"/>
        <v>889277.36439545732</v>
      </c>
      <c r="D68" s="25">
        <f t="shared" si="4"/>
        <v>860501.61243516649</v>
      </c>
      <c r="E68" s="25">
        <f t="shared" si="4"/>
        <v>534715.48450053518</v>
      </c>
      <c r="F68" s="25">
        <f t="shared" si="4"/>
        <v>594210.15840965882</v>
      </c>
      <c r="G68" s="25">
        <f t="shared" si="4"/>
        <v>705988.03060255747</v>
      </c>
    </row>
    <row r="69" spans="1:7" x14ac:dyDescent="0.35">
      <c r="A69">
        <v>2089</v>
      </c>
      <c r="B69" s="25">
        <f t="shared" ref="B69:G84" si="5">B68*(1+$C$1)</f>
        <v>1042944.201136741</v>
      </c>
      <c r="C69" s="25">
        <f t="shared" si="5"/>
        <v>903505.80222578463</v>
      </c>
      <c r="D69" s="25">
        <f t="shared" si="5"/>
        <v>874269.63823412918</v>
      </c>
      <c r="E69" s="25">
        <f t="shared" si="5"/>
        <v>543270.93225254375</v>
      </c>
      <c r="F69" s="25">
        <f t="shared" si="5"/>
        <v>603717.52094421338</v>
      </c>
      <c r="G69" s="25">
        <f t="shared" si="5"/>
        <v>717283.83909219841</v>
      </c>
    </row>
    <row r="70" spans="1:7" x14ac:dyDescent="0.35">
      <c r="A70">
        <v>2090</v>
      </c>
      <c r="B70" s="25">
        <f t="shared" si="5"/>
        <v>1059631.3083549289</v>
      </c>
      <c r="C70" s="25">
        <f t="shared" si="5"/>
        <v>917961.89506139723</v>
      </c>
      <c r="D70" s="25">
        <f t="shared" si="5"/>
        <v>888257.95244587527</v>
      </c>
      <c r="E70" s="25">
        <f t="shared" si="5"/>
        <v>551963.2671685844</v>
      </c>
      <c r="F70" s="25">
        <f t="shared" si="5"/>
        <v>613377.0012793208</v>
      </c>
      <c r="G70" s="25">
        <f t="shared" si="5"/>
        <v>728760.38051767356</v>
      </c>
    </row>
    <row r="71" spans="1:7" x14ac:dyDescent="0.35">
      <c r="A71">
        <v>2091</v>
      </c>
      <c r="B71" s="25">
        <f t="shared" si="5"/>
        <v>1076585.4092886078</v>
      </c>
      <c r="C71" s="25">
        <f t="shared" si="5"/>
        <v>932649.28538237954</v>
      </c>
      <c r="D71" s="25">
        <f t="shared" si="5"/>
        <v>902470.07968500932</v>
      </c>
      <c r="E71" s="25">
        <f t="shared" si="5"/>
        <v>560794.67944328173</v>
      </c>
      <c r="F71" s="25">
        <f t="shared" si="5"/>
        <v>623191.03329979</v>
      </c>
      <c r="G71" s="25">
        <f t="shared" si="5"/>
        <v>740420.54660595639</v>
      </c>
    </row>
    <row r="72" spans="1:7" x14ac:dyDescent="0.35">
      <c r="A72">
        <v>2092</v>
      </c>
      <c r="B72" s="25">
        <f t="shared" si="5"/>
        <v>1093810.7758372256</v>
      </c>
      <c r="C72" s="25">
        <f t="shared" si="5"/>
        <v>947571.67394849763</v>
      </c>
      <c r="D72" s="25">
        <f t="shared" si="5"/>
        <v>916909.60095996945</v>
      </c>
      <c r="E72" s="25">
        <f t="shared" si="5"/>
        <v>569767.39431437419</v>
      </c>
      <c r="F72" s="25">
        <f t="shared" si="5"/>
        <v>633162.0898325867</v>
      </c>
      <c r="G72" s="25">
        <f t="shared" si="5"/>
        <v>752267.27535165171</v>
      </c>
    </row>
    <row r="73" spans="1:7" x14ac:dyDescent="0.35">
      <c r="A73">
        <v>2093</v>
      </c>
      <c r="B73" s="25">
        <f t="shared" si="5"/>
        <v>1111311.7482506211</v>
      </c>
      <c r="C73" s="25">
        <f t="shared" si="5"/>
        <v>962732.82073167362</v>
      </c>
      <c r="D73" s="25">
        <f t="shared" si="5"/>
        <v>931580.15457532892</v>
      </c>
      <c r="E73" s="25">
        <f t="shared" si="5"/>
        <v>578883.67262340419</v>
      </c>
      <c r="F73" s="25">
        <f t="shared" si="5"/>
        <v>643292.68326990807</v>
      </c>
      <c r="G73" s="25">
        <f t="shared" si="5"/>
        <v>764303.55175727815</v>
      </c>
    </row>
    <row r="74" spans="1:7" x14ac:dyDescent="0.35">
      <c r="A74">
        <v>2094</v>
      </c>
      <c r="B74" s="25">
        <f t="shared" si="5"/>
        <v>1129092.7362226311</v>
      </c>
      <c r="C74" s="25">
        <f t="shared" si="5"/>
        <v>978136.54586338042</v>
      </c>
      <c r="D74" s="25">
        <f t="shared" si="5"/>
        <v>946485.43704853416</v>
      </c>
      <c r="E74" s="25">
        <f t="shared" si="5"/>
        <v>588145.81138537871</v>
      </c>
      <c r="F74" s="25">
        <f t="shared" si="5"/>
        <v>653585.36620222661</v>
      </c>
      <c r="G74" s="25">
        <f t="shared" si="5"/>
        <v>776532.40858539462</v>
      </c>
    </row>
    <row r="75" spans="1:7" x14ac:dyDescent="0.35">
      <c r="A75">
        <v>2095</v>
      </c>
      <c r="B75" s="25">
        <f t="shared" si="5"/>
        <v>1147158.2200021932</v>
      </c>
      <c r="C75" s="25">
        <f t="shared" si="5"/>
        <v>993786.73059719452</v>
      </c>
      <c r="D75" s="25">
        <f t="shared" si="5"/>
        <v>961629.2040413107</v>
      </c>
      <c r="E75" s="25">
        <f t="shared" si="5"/>
        <v>597556.1443675448</v>
      </c>
      <c r="F75" s="25">
        <f t="shared" si="5"/>
        <v>664042.73206146224</v>
      </c>
      <c r="G75" s="25">
        <f t="shared" si="5"/>
        <v>788956.92712276091</v>
      </c>
    </row>
    <row r="76" spans="1:7" x14ac:dyDescent="0.35">
      <c r="A76">
        <v>2096</v>
      </c>
      <c r="B76" s="25">
        <f t="shared" si="5"/>
        <v>1165512.7515222284</v>
      </c>
      <c r="C76" s="25">
        <f t="shared" si="5"/>
        <v>1009687.3182867497</v>
      </c>
      <c r="D76" s="25">
        <f t="shared" si="5"/>
        <v>977015.27130597166</v>
      </c>
      <c r="E76" s="25">
        <f t="shared" si="5"/>
        <v>607117.04267742555</v>
      </c>
      <c r="F76" s="25">
        <f t="shared" si="5"/>
        <v>674667.41577444563</v>
      </c>
      <c r="G76" s="25">
        <f t="shared" si="5"/>
        <v>801580.23795672506</v>
      </c>
    </row>
    <row r="77" spans="1:7" x14ac:dyDescent="0.35">
      <c r="A77">
        <v>2097</v>
      </c>
      <c r="B77" s="25">
        <f t="shared" si="5"/>
        <v>1184160.955546584</v>
      </c>
      <c r="C77" s="25">
        <f t="shared" si="5"/>
        <v>1025842.3153793376</v>
      </c>
      <c r="D77" s="25">
        <f t="shared" si="5"/>
        <v>992647.51564686722</v>
      </c>
      <c r="E77" s="25">
        <f t="shared" si="5"/>
        <v>616830.91536026436</v>
      </c>
      <c r="F77" s="25">
        <f t="shared" si="5"/>
        <v>685462.09442683682</v>
      </c>
      <c r="G77" s="25">
        <f t="shared" si="5"/>
        <v>814405.52176403266</v>
      </c>
    </row>
    <row r="78" spans="1:7" x14ac:dyDescent="0.35">
      <c r="A78">
        <v>2098</v>
      </c>
      <c r="B78" s="25">
        <f t="shared" si="5"/>
        <v>1203107.5308353293</v>
      </c>
      <c r="C78" s="25">
        <f t="shared" si="5"/>
        <v>1042255.7924254071</v>
      </c>
      <c r="D78" s="25">
        <f t="shared" si="5"/>
        <v>1008529.8758972171</v>
      </c>
      <c r="E78" s="25">
        <f t="shared" si="5"/>
        <v>626700.21000602865</v>
      </c>
      <c r="F78" s="25">
        <f t="shared" si="5"/>
        <v>696429.48793766624</v>
      </c>
      <c r="G78" s="25">
        <f t="shared" si="5"/>
        <v>827436.01011225721</v>
      </c>
    </row>
    <row r="79" spans="1:7" x14ac:dyDescent="0.35">
      <c r="A79">
        <v>2099</v>
      </c>
      <c r="B79" s="25">
        <f t="shared" si="5"/>
        <v>1222357.2513286946</v>
      </c>
      <c r="C79" s="25">
        <f t="shared" si="5"/>
        <v>1058931.8851042136</v>
      </c>
      <c r="D79" s="25">
        <f t="shared" si="5"/>
        <v>1024666.3539115726</v>
      </c>
      <c r="E79" s="25">
        <f t="shared" si="5"/>
        <v>636727.41336612508</v>
      </c>
      <c r="F79" s="25">
        <f t="shared" si="5"/>
        <v>707572.35974466894</v>
      </c>
      <c r="G79" s="25">
        <f t="shared" si="5"/>
        <v>840674.98627405334</v>
      </c>
    </row>
    <row r="80" spans="1:7" x14ac:dyDescent="0.35">
      <c r="A80">
        <v>2100</v>
      </c>
      <c r="B80" s="25">
        <f t="shared" si="5"/>
        <v>1241914.9673499537</v>
      </c>
      <c r="C80" s="25">
        <f t="shared" si="5"/>
        <v>1075874.7952658811</v>
      </c>
      <c r="D80" s="25">
        <f t="shared" si="5"/>
        <v>1041061.0155741578</v>
      </c>
      <c r="E80" s="25">
        <f t="shared" si="5"/>
        <v>646915.05197998311</v>
      </c>
      <c r="F80" s="25">
        <f t="shared" si="5"/>
        <v>718893.51750058366</v>
      </c>
      <c r="G80" s="25">
        <f t="shared" si="5"/>
        <v>854125.78605443821</v>
      </c>
    </row>
    <row r="81" spans="1:7" x14ac:dyDescent="0.35">
      <c r="A81">
        <v>2101</v>
      </c>
      <c r="B81" s="25">
        <f t="shared" si="5"/>
        <v>1261785.6068275529</v>
      </c>
      <c r="C81" s="25">
        <f t="shared" si="5"/>
        <v>1093088.7919901353</v>
      </c>
      <c r="D81" s="25">
        <f t="shared" si="5"/>
        <v>1057717.9918233443</v>
      </c>
      <c r="E81" s="25">
        <f t="shared" si="5"/>
        <v>657265.6928116628</v>
      </c>
      <c r="F81" s="25">
        <f t="shared" si="5"/>
        <v>730395.81378059299</v>
      </c>
      <c r="G81" s="25">
        <f t="shared" si="5"/>
        <v>867791.79863130918</v>
      </c>
    </row>
    <row r="82" spans="1:7" x14ac:dyDescent="0.35">
      <c r="A82">
        <v>2102</v>
      </c>
      <c r="B82" s="25">
        <f t="shared" si="5"/>
        <v>1281974.1765367938</v>
      </c>
      <c r="C82" s="25">
        <f t="shared" si="5"/>
        <v>1110578.2126619776</v>
      </c>
      <c r="D82" s="25">
        <f t="shared" si="5"/>
        <v>1074641.4796925178</v>
      </c>
      <c r="E82" s="25">
        <f t="shared" si="5"/>
        <v>667781.94389664941</v>
      </c>
      <c r="F82" s="25">
        <f t="shared" si="5"/>
        <v>742082.14680108253</v>
      </c>
      <c r="G82" s="25">
        <f t="shared" si="5"/>
        <v>881676.46740941016</v>
      </c>
    </row>
    <row r="83" spans="1:7" x14ac:dyDescent="0.35">
      <c r="A83">
        <v>2103</v>
      </c>
      <c r="B83" s="25">
        <f t="shared" si="5"/>
        <v>1302485.7633613825</v>
      </c>
      <c r="C83" s="25">
        <f t="shared" si="5"/>
        <v>1128347.4640645692</v>
      </c>
      <c r="D83" s="25">
        <f t="shared" si="5"/>
        <v>1091835.7433675982</v>
      </c>
      <c r="E83" s="25">
        <f t="shared" si="5"/>
        <v>678466.45499899576</v>
      </c>
      <c r="F83" s="25">
        <f t="shared" si="5"/>
        <v>753955.46114989987</v>
      </c>
      <c r="G83" s="25">
        <f t="shared" si="5"/>
        <v>895783.2908879607</v>
      </c>
    </row>
    <row r="84" spans="1:7" x14ac:dyDescent="0.35">
      <c r="A84">
        <v>2104</v>
      </c>
      <c r="B84" s="25">
        <f t="shared" si="5"/>
        <v>1323325.5355751647</v>
      </c>
      <c r="C84" s="25">
        <f t="shared" si="5"/>
        <v>1146401.0234896024</v>
      </c>
      <c r="D84" s="25">
        <f t="shared" si="5"/>
        <v>1109305.1152614797</v>
      </c>
      <c r="E84" s="25">
        <f t="shared" si="5"/>
        <v>689321.91827897972</v>
      </c>
      <c r="F84" s="25">
        <f t="shared" si="5"/>
        <v>766018.74852829822</v>
      </c>
      <c r="G84" s="25">
        <f t="shared" si="5"/>
        <v>910115.82354216813</v>
      </c>
    </row>
    <row r="85" spans="1:7" x14ac:dyDescent="0.35">
      <c r="A85">
        <v>2105</v>
      </c>
      <c r="B85" s="25">
        <f t="shared" ref="B85:G100" si="6">B84*(1+$C$1)</f>
        <v>1344498.7441443673</v>
      </c>
      <c r="C85" s="25">
        <f t="shared" si="6"/>
        <v>1164743.4398654359</v>
      </c>
      <c r="D85" s="25">
        <f t="shared" si="6"/>
        <v>1127053.9971056634</v>
      </c>
      <c r="E85" s="25">
        <f t="shared" si="6"/>
        <v>700351.06897144346</v>
      </c>
      <c r="F85" s="25">
        <f t="shared" si="6"/>
        <v>778275.04850475106</v>
      </c>
      <c r="G85" s="25">
        <f t="shared" si="6"/>
        <v>924677.67671884282</v>
      </c>
    </row>
    <row r="86" spans="1:7" x14ac:dyDescent="0.35">
      <c r="A86">
        <v>2106</v>
      </c>
      <c r="B86" s="25">
        <f t="shared" si="6"/>
        <v>1366010.7240506771</v>
      </c>
      <c r="C86" s="25">
        <f t="shared" si="6"/>
        <v>1183379.334903283</v>
      </c>
      <c r="D86" s="25">
        <f t="shared" si="6"/>
        <v>1145086.8610593542</v>
      </c>
      <c r="E86" s="25">
        <f t="shared" si="6"/>
        <v>711556.68607498659</v>
      </c>
      <c r="F86" s="25">
        <f t="shared" si="6"/>
        <v>790727.44928082707</v>
      </c>
      <c r="G86" s="25">
        <f t="shared" si="6"/>
        <v>939472.51954634429</v>
      </c>
    </row>
    <row r="87" spans="1:7" x14ac:dyDescent="0.35">
      <c r="A87">
        <v>2107</v>
      </c>
      <c r="B87" s="25">
        <f t="shared" si="6"/>
        <v>1387866.895635488</v>
      </c>
      <c r="C87" s="25">
        <f t="shared" si="6"/>
        <v>1202313.4042617355</v>
      </c>
      <c r="D87" s="25">
        <f t="shared" si="6"/>
        <v>1163408.2508363039</v>
      </c>
      <c r="E87" s="25">
        <f t="shared" si="6"/>
        <v>722941.59305218642</v>
      </c>
      <c r="F87" s="25">
        <f t="shared" si="6"/>
        <v>803379.08846932033</v>
      </c>
      <c r="G87" s="25">
        <f t="shared" si="6"/>
        <v>954504.07985908585</v>
      </c>
    </row>
    <row r="88" spans="1:7" x14ac:dyDescent="0.35">
      <c r="A88">
        <v>2108</v>
      </c>
      <c r="B88" s="25">
        <f t="shared" si="6"/>
        <v>1410072.7659656559</v>
      </c>
      <c r="C88" s="25">
        <f t="shared" si="6"/>
        <v>1221550.4187299232</v>
      </c>
      <c r="D88" s="25">
        <f t="shared" si="6"/>
        <v>1182022.7828496848</v>
      </c>
      <c r="E88" s="25">
        <f t="shared" si="6"/>
        <v>734508.6585410214</v>
      </c>
      <c r="F88" s="25">
        <f t="shared" si="6"/>
        <v>816233.15388482949</v>
      </c>
      <c r="G88" s="25">
        <f t="shared" si="6"/>
        <v>969776.14513683121</v>
      </c>
    </row>
    <row r="89" spans="1:7" x14ac:dyDescent="0.35">
      <c r="A89">
        <v>2109</v>
      </c>
      <c r="B89" s="25">
        <f t="shared" si="6"/>
        <v>1432633.9302211064</v>
      </c>
      <c r="C89" s="25">
        <f t="shared" si="6"/>
        <v>1241095.225429602</v>
      </c>
      <c r="D89" s="25">
        <f t="shared" si="6"/>
        <v>1200935.1473752798</v>
      </c>
      <c r="E89" s="25">
        <f t="shared" si="6"/>
        <v>746260.79707767779</v>
      </c>
      <c r="F89" s="25">
        <f t="shared" si="6"/>
        <v>829292.88434698677</v>
      </c>
      <c r="G89" s="25">
        <f t="shared" si="6"/>
        <v>985292.56345902057</v>
      </c>
    </row>
    <row r="90" spans="1:7" x14ac:dyDescent="0.35">
      <c r="A90">
        <v>2110</v>
      </c>
      <c r="B90" s="25">
        <f t="shared" si="6"/>
        <v>1455556.0731046442</v>
      </c>
      <c r="C90" s="25">
        <f t="shared" si="6"/>
        <v>1260952.7490364756</v>
      </c>
      <c r="D90" s="25">
        <f t="shared" si="6"/>
        <v>1220150.1097332842</v>
      </c>
      <c r="E90" s="25">
        <f t="shared" si="6"/>
        <v>758200.96983092069</v>
      </c>
      <c r="F90" s="25">
        <f t="shared" si="6"/>
        <v>842561.57049653854</v>
      </c>
      <c r="G90" s="25">
        <f t="shared" si="6"/>
        <v>1001057.2444743649</v>
      </c>
    </row>
    <row r="91" spans="1:7" x14ac:dyDescent="0.35">
      <c r="A91">
        <v>2111</v>
      </c>
      <c r="B91" s="25">
        <f t="shared" si="6"/>
        <v>1478844.9702743185</v>
      </c>
      <c r="C91" s="25">
        <f t="shared" si="6"/>
        <v>1281127.9930210591</v>
      </c>
      <c r="D91" s="25">
        <f t="shared" si="6"/>
        <v>1239672.5114890167</v>
      </c>
      <c r="E91" s="25">
        <f t="shared" si="6"/>
        <v>770332.1853482154</v>
      </c>
      <c r="F91" s="25">
        <f t="shared" si="6"/>
        <v>856042.55562448315</v>
      </c>
      <c r="G91" s="25">
        <f t="shared" si="6"/>
        <v>1017074.1603859548</v>
      </c>
    </row>
    <row r="92" spans="1:7" x14ac:dyDescent="0.35">
      <c r="A92">
        <v>2112</v>
      </c>
      <c r="B92" s="25">
        <f t="shared" si="6"/>
        <v>1502506.4897987077</v>
      </c>
      <c r="C92" s="25">
        <f t="shared" si="6"/>
        <v>1301626.040909396</v>
      </c>
      <c r="D92" s="25">
        <f t="shared" si="6"/>
        <v>1259507.2716728409</v>
      </c>
      <c r="E92" s="25">
        <f t="shared" si="6"/>
        <v>782657.50031378691</v>
      </c>
      <c r="F92" s="25">
        <f t="shared" si="6"/>
        <v>869739.23651447485</v>
      </c>
      <c r="G92" s="25">
        <f t="shared" si="6"/>
        <v>1033347.3469521301</v>
      </c>
    </row>
    <row r="93" spans="1:7" x14ac:dyDescent="0.35">
      <c r="A93">
        <v>2113</v>
      </c>
      <c r="B93" s="25">
        <f t="shared" si="6"/>
        <v>1526546.5936354869</v>
      </c>
      <c r="C93" s="25">
        <f t="shared" si="6"/>
        <v>1322452.0575639463</v>
      </c>
      <c r="D93" s="25">
        <f t="shared" si="6"/>
        <v>1279659.3880196065</v>
      </c>
      <c r="E93" s="25">
        <f t="shared" si="6"/>
        <v>795180.02031880745</v>
      </c>
      <c r="F93" s="25">
        <f t="shared" si="6"/>
        <v>883655.06429870648</v>
      </c>
      <c r="G93" s="25">
        <f t="shared" si="6"/>
        <v>1049880.9045033641</v>
      </c>
    </row>
    <row r="94" spans="1:7" x14ac:dyDescent="0.35">
      <c r="A94">
        <v>2114</v>
      </c>
      <c r="B94" s="25">
        <f t="shared" si="6"/>
        <v>1550971.3391336547</v>
      </c>
      <c r="C94" s="25">
        <f t="shared" si="6"/>
        <v>1343611.2904849695</v>
      </c>
      <c r="D94" s="25">
        <f t="shared" si="6"/>
        <v>1300133.9382279201</v>
      </c>
      <c r="E94" s="25">
        <f t="shared" si="6"/>
        <v>807902.90064390842</v>
      </c>
      <c r="F94" s="25">
        <f t="shared" si="6"/>
        <v>897793.54532748577</v>
      </c>
      <c r="G94" s="25">
        <f t="shared" si="6"/>
        <v>1066678.998975418</v>
      </c>
    </row>
    <row r="95" spans="1:7" x14ac:dyDescent="0.35">
      <c r="A95">
        <v>2115</v>
      </c>
      <c r="B95" s="25">
        <f t="shared" si="6"/>
        <v>1575786.8805597932</v>
      </c>
      <c r="C95" s="25">
        <f t="shared" si="6"/>
        <v>1365109.0711327291</v>
      </c>
      <c r="D95" s="25">
        <f t="shared" si="6"/>
        <v>1320936.0812395669</v>
      </c>
      <c r="E95" s="25">
        <f t="shared" si="6"/>
        <v>820829.34705421096</v>
      </c>
      <c r="F95" s="25">
        <f t="shared" si="6"/>
        <v>912158.24205272552</v>
      </c>
      <c r="G95" s="25">
        <f t="shared" si="6"/>
        <v>1083745.8629590247</v>
      </c>
    </row>
    <row r="96" spans="1:7" x14ac:dyDescent="0.35">
      <c r="A96">
        <v>2116</v>
      </c>
      <c r="B96" s="25">
        <f t="shared" si="6"/>
        <v>1600999.47064875</v>
      </c>
      <c r="C96" s="25">
        <f t="shared" si="6"/>
        <v>1386950.8162708527</v>
      </c>
      <c r="D96" s="25">
        <f t="shared" si="6"/>
        <v>1342071.0585394001</v>
      </c>
      <c r="E96" s="25">
        <f t="shared" si="6"/>
        <v>833962.61660707835</v>
      </c>
      <c r="F96" s="25">
        <f t="shared" si="6"/>
        <v>926752.77392556914</v>
      </c>
      <c r="G96" s="25">
        <f t="shared" si="6"/>
        <v>1101085.7967663691</v>
      </c>
    </row>
    <row r="97" spans="1:7" x14ac:dyDescent="0.35">
      <c r="A97">
        <v>2117</v>
      </c>
      <c r="B97" s="25">
        <f t="shared" si="6"/>
        <v>1626615.4621791299</v>
      </c>
      <c r="C97" s="25">
        <f t="shared" si="6"/>
        <v>1409142.0293311863</v>
      </c>
      <c r="D97" s="25">
        <f t="shared" si="6"/>
        <v>1363544.1954760305</v>
      </c>
      <c r="E97" s="25">
        <f t="shared" si="6"/>
        <v>847306.01847279165</v>
      </c>
      <c r="F97" s="25">
        <f t="shared" si="6"/>
        <v>941580.81830837822</v>
      </c>
      <c r="G97" s="25">
        <f t="shared" si="6"/>
        <v>1118703.1695146312</v>
      </c>
    </row>
    <row r="98" spans="1:7" x14ac:dyDescent="0.35">
      <c r="A98">
        <v>2118</v>
      </c>
      <c r="B98" s="25">
        <f t="shared" si="6"/>
        <v>1652641.3095739961</v>
      </c>
      <c r="C98" s="25">
        <f t="shared" si="6"/>
        <v>1431688.3018004852</v>
      </c>
      <c r="D98" s="25">
        <f t="shared" si="6"/>
        <v>1385360.902603647</v>
      </c>
      <c r="E98" s="25">
        <f t="shared" si="6"/>
        <v>860862.91476835636</v>
      </c>
      <c r="F98" s="25">
        <f t="shared" si="6"/>
        <v>956646.11140131229</v>
      </c>
      <c r="G98" s="25">
        <f t="shared" si="6"/>
        <v>1136602.4202268652</v>
      </c>
    </row>
    <row r="99" spans="1:7" x14ac:dyDescent="0.35">
      <c r="A99">
        <v>2119</v>
      </c>
      <c r="B99" s="25">
        <f t="shared" si="6"/>
        <v>1679083.5705271801</v>
      </c>
      <c r="C99" s="25">
        <f t="shared" si="6"/>
        <v>1454595.314629293</v>
      </c>
      <c r="D99" s="25">
        <f t="shared" si="6"/>
        <v>1407526.6770453053</v>
      </c>
      <c r="E99" s="25">
        <f t="shared" si="6"/>
        <v>874636.72140465013</v>
      </c>
      <c r="F99" s="25">
        <f t="shared" si="6"/>
        <v>971952.44918373332</v>
      </c>
      <c r="G99" s="25">
        <f t="shared" si="6"/>
        <v>1154788.058950495</v>
      </c>
    </row>
    <row r="100" spans="1:7" x14ac:dyDescent="0.35">
      <c r="A100">
        <v>2120</v>
      </c>
      <c r="B100" s="25">
        <f t="shared" si="6"/>
        <v>1705948.9076556149</v>
      </c>
      <c r="C100" s="25">
        <f t="shared" si="6"/>
        <v>1477868.8396633617</v>
      </c>
      <c r="D100" s="25">
        <f t="shared" si="6"/>
        <v>1430047.1038780301</v>
      </c>
      <c r="E100" s="25">
        <f t="shared" si="6"/>
        <v>888630.9089471245</v>
      </c>
      <c r="F100" s="25">
        <f t="shared" si="6"/>
        <v>987503.6883706731</v>
      </c>
      <c r="G100" s="25">
        <f t="shared" si="6"/>
        <v>1173264.6678937029</v>
      </c>
    </row>
    <row r="101" spans="1:7" x14ac:dyDescent="0.35">
      <c r="A101">
        <v>2121</v>
      </c>
      <c r="B101" s="25">
        <f t="shared" ref="B101:G116" si="7">B100*(1+$C$1)</f>
        <v>1733244.0901781048</v>
      </c>
      <c r="C101" s="25">
        <f t="shared" si="7"/>
        <v>1501514.7410979755</v>
      </c>
      <c r="D101" s="25">
        <f t="shared" si="7"/>
        <v>1452927.8575400787</v>
      </c>
      <c r="E101" s="25">
        <f t="shared" si="7"/>
        <v>902849.0034902785</v>
      </c>
      <c r="F101" s="25">
        <f t="shared" si="7"/>
        <v>1003303.7473846038</v>
      </c>
      <c r="G101" s="25">
        <f t="shared" si="7"/>
        <v>1192036.9025800021</v>
      </c>
    </row>
    <row r="102" spans="1:7" x14ac:dyDescent="0.35">
      <c r="A102">
        <v>2122</v>
      </c>
      <c r="B102" s="25">
        <f t="shared" si="7"/>
        <v>1760975.9956209545</v>
      </c>
      <c r="C102" s="25">
        <f t="shared" si="7"/>
        <v>1525538.976955543</v>
      </c>
      <c r="D102" s="25">
        <f t="shared" si="7"/>
        <v>1476174.70326072</v>
      </c>
      <c r="E102" s="25">
        <f t="shared" si="7"/>
        <v>917294.58754612296</v>
      </c>
      <c r="F102" s="25">
        <f t="shared" si="7"/>
        <v>1019356.6073427575</v>
      </c>
      <c r="G102" s="25">
        <f t="shared" si="7"/>
        <v>1211109.4930212821</v>
      </c>
    </row>
    <row r="103" spans="1:7" x14ac:dyDescent="0.35">
      <c r="A103">
        <v>2123</v>
      </c>
      <c r="B103" s="25">
        <f t="shared" si="7"/>
        <v>1789151.6115508899</v>
      </c>
      <c r="C103" s="25">
        <f t="shared" si="7"/>
        <v>1549947.6005868318</v>
      </c>
      <c r="D103" s="25">
        <f t="shared" si="7"/>
        <v>1499793.4985128916</v>
      </c>
      <c r="E103" s="25">
        <f t="shared" si="7"/>
        <v>931971.30094686092</v>
      </c>
      <c r="F103" s="25">
        <f t="shared" si="7"/>
        <v>1035666.3130602416</v>
      </c>
      <c r="G103" s="25">
        <f t="shared" si="7"/>
        <v>1230487.2449096227</v>
      </c>
    </row>
    <row r="104" spans="1:7" x14ac:dyDescent="0.35">
      <c r="A104">
        <v>2124</v>
      </c>
      <c r="B104" s="25">
        <f t="shared" si="7"/>
        <v>1817778.0373357041</v>
      </c>
      <c r="C104" s="25">
        <f t="shared" si="7"/>
        <v>1574746.7621962212</v>
      </c>
      <c r="D104" s="25">
        <f t="shared" si="7"/>
        <v>1523790.1944890979</v>
      </c>
      <c r="E104" s="25">
        <f t="shared" si="7"/>
        <v>946882.84176201071</v>
      </c>
      <c r="F104" s="25">
        <f t="shared" si="7"/>
        <v>1052236.9740692056</v>
      </c>
      <c r="G104" s="25">
        <f t="shared" si="7"/>
        <v>1250175.0408281768</v>
      </c>
    </row>
    <row r="105" spans="1:7" x14ac:dyDescent="0.35">
      <c r="A105">
        <v>2125</v>
      </c>
      <c r="B105" s="25">
        <f t="shared" si="7"/>
        <v>1846862.4859330754</v>
      </c>
      <c r="C105" s="25">
        <f t="shared" si="7"/>
        <v>1599942.7103913608</v>
      </c>
      <c r="D105" s="25">
        <f t="shared" si="7"/>
        <v>1548170.8376009236</v>
      </c>
      <c r="E105" s="25">
        <f t="shared" si="7"/>
        <v>962032.96723020286</v>
      </c>
      <c r="F105" s="25">
        <f t="shared" si="7"/>
        <v>1069072.7656543129</v>
      </c>
      <c r="G105" s="25">
        <f t="shared" si="7"/>
        <v>1270177.8414814277</v>
      </c>
    </row>
    <row r="106" spans="1:7" x14ac:dyDescent="0.35">
      <c r="A106">
        <v>2126</v>
      </c>
      <c r="B106" s="25">
        <f t="shared" si="7"/>
        <v>1876412.2857080046</v>
      </c>
      <c r="C106" s="25">
        <f t="shared" si="7"/>
        <v>1625541.7937576226</v>
      </c>
      <c r="D106" s="25">
        <f t="shared" si="7"/>
        <v>1572941.5710025383</v>
      </c>
      <c r="E106" s="25">
        <f t="shared" si="7"/>
        <v>977425.49470588611</v>
      </c>
      <c r="F106" s="25">
        <f t="shared" si="7"/>
        <v>1086177.929904782</v>
      </c>
      <c r="G106" s="25">
        <f t="shared" si="7"/>
        <v>1290500.6869451306</v>
      </c>
    </row>
    <row r="107" spans="1:7" x14ac:dyDescent="0.35">
      <c r="A107">
        <v>2127</v>
      </c>
      <c r="B107" s="25">
        <f t="shared" si="7"/>
        <v>1906434.8822793327</v>
      </c>
      <c r="C107" s="25">
        <f t="shared" si="7"/>
        <v>1651550.4624577446</v>
      </c>
      <c r="D107" s="25">
        <f t="shared" si="7"/>
        <v>1598108.6361385789</v>
      </c>
      <c r="E107" s="25">
        <f t="shared" si="7"/>
        <v>993064.30262118031</v>
      </c>
      <c r="F107" s="25">
        <f t="shared" si="7"/>
        <v>1103556.7767832584</v>
      </c>
      <c r="G107" s="25">
        <f t="shared" si="7"/>
        <v>1311148.6979362527</v>
      </c>
    </row>
    <row r="108" spans="1:7" x14ac:dyDescent="0.35">
      <c r="A108">
        <v>2128</v>
      </c>
      <c r="B108" s="25">
        <f t="shared" si="7"/>
        <v>1936937.8403958022</v>
      </c>
      <c r="C108" s="25">
        <f t="shared" si="7"/>
        <v>1677975.2698570685</v>
      </c>
      <c r="D108" s="25">
        <f t="shared" si="7"/>
        <v>1623678.3743167962</v>
      </c>
      <c r="E108" s="25">
        <f t="shared" si="7"/>
        <v>1008953.3314631192</v>
      </c>
      <c r="F108" s="25">
        <f t="shared" si="7"/>
        <v>1121213.6852117905</v>
      </c>
      <c r="G108" s="25">
        <f t="shared" si="7"/>
        <v>1332127.0771032327</v>
      </c>
    </row>
    <row r="109" spans="1:7" x14ac:dyDescent="0.35">
      <c r="A109">
        <v>2129</v>
      </c>
      <c r="B109" s="25">
        <f t="shared" si="7"/>
        <v>1967928.8458421351</v>
      </c>
      <c r="C109" s="25">
        <f t="shared" si="7"/>
        <v>1704822.8741747816</v>
      </c>
      <c r="D109" s="25">
        <f t="shared" si="7"/>
        <v>1649657.2283058648</v>
      </c>
      <c r="E109" s="25">
        <f t="shared" si="7"/>
        <v>1025096.5847665292</v>
      </c>
      <c r="F109" s="25">
        <f t="shared" si="7"/>
        <v>1139153.1041751793</v>
      </c>
      <c r="G109" s="25">
        <f t="shared" si="7"/>
        <v>1353441.1103368844</v>
      </c>
    </row>
    <row r="110" spans="1:7" x14ac:dyDescent="0.35">
      <c r="A110">
        <v>2130</v>
      </c>
      <c r="B110" s="25">
        <f t="shared" si="7"/>
        <v>1999415.7073756093</v>
      </c>
      <c r="C110" s="25">
        <f t="shared" si="7"/>
        <v>1732100.0401615782</v>
      </c>
      <c r="D110" s="25">
        <f t="shared" si="7"/>
        <v>1676051.7439587587</v>
      </c>
      <c r="E110" s="25">
        <f t="shared" si="7"/>
        <v>1041498.1301227936</v>
      </c>
      <c r="F110" s="25">
        <f t="shared" si="7"/>
        <v>1157379.553841982</v>
      </c>
      <c r="G110" s="25">
        <f t="shared" si="7"/>
        <v>1375096.1681022746</v>
      </c>
    </row>
    <row r="111" spans="1:7" x14ac:dyDescent="0.35">
      <c r="A111">
        <v>2131</v>
      </c>
      <c r="B111" s="25">
        <f t="shared" si="7"/>
        <v>2031406.358693619</v>
      </c>
      <c r="C111" s="25">
        <f t="shared" si="7"/>
        <v>1759813.6408041634</v>
      </c>
      <c r="D111" s="25">
        <f t="shared" si="7"/>
        <v>1702868.5718620988</v>
      </c>
      <c r="E111" s="25">
        <f t="shared" si="7"/>
        <v>1058162.1002047583</v>
      </c>
      <c r="F111" s="25">
        <f t="shared" si="7"/>
        <v>1175897.6267034537</v>
      </c>
      <c r="G111" s="25">
        <f t="shared" si="7"/>
        <v>1397097.706791911</v>
      </c>
    </row>
    <row r="112" spans="1:7" x14ac:dyDescent="0.35">
      <c r="A112">
        <v>2132</v>
      </c>
      <c r="B112" s="25">
        <f t="shared" si="7"/>
        <v>2063908.860432717</v>
      </c>
      <c r="C112" s="25">
        <f t="shared" si="7"/>
        <v>1787970.65905703</v>
      </c>
      <c r="D112" s="25">
        <f t="shared" si="7"/>
        <v>1730114.4690118923</v>
      </c>
      <c r="E112" s="25">
        <f t="shared" si="7"/>
        <v>1075092.6938080345</v>
      </c>
      <c r="F112" s="25">
        <f t="shared" si="7"/>
        <v>1194711.9887307091</v>
      </c>
      <c r="G112" s="25">
        <f t="shared" si="7"/>
        <v>1419451.2701005817</v>
      </c>
    </row>
    <row r="113" spans="1:7" x14ac:dyDescent="0.35">
      <c r="A113">
        <v>2133</v>
      </c>
      <c r="B113" s="25">
        <f t="shared" si="7"/>
        <v>2096931.4021996404</v>
      </c>
      <c r="C113" s="25">
        <f t="shared" si="7"/>
        <v>1816578.1896019424</v>
      </c>
      <c r="D113" s="25">
        <f t="shared" si="7"/>
        <v>1757796.3005160827</v>
      </c>
      <c r="E113" s="25">
        <f t="shared" si="7"/>
        <v>1092294.1769089631</v>
      </c>
      <c r="F113" s="25">
        <f t="shared" si="7"/>
        <v>1213827.3805504004</v>
      </c>
      <c r="G113" s="25">
        <f t="shared" si="7"/>
        <v>1442162.4904221911</v>
      </c>
    </row>
    <row r="114" spans="1:7" x14ac:dyDescent="0.35">
      <c r="A114">
        <v>2134</v>
      </c>
      <c r="B114" s="25">
        <f t="shared" si="7"/>
        <v>2130482.3046348346</v>
      </c>
      <c r="C114" s="25">
        <f t="shared" si="7"/>
        <v>1845643.4406355736</v>
      </c>
      <c r="D114" s="25">
        <f t="shared" si="7"/>
        <v>1785921.04132434</v>
      </c>
      <c r="E114" s="25">
        <f t="shared" si="7"/>
        <v>1109770.8837395066</v>
      </c>
      <c r="F114" s="25">
        <f t="shared" si="7"/>
        <v>1233248.6186392067</v>
      </c>
      <c r="G114" s="25">
        <f t="shared" si="7"/>
        <v>1465237.0902689463</v>
      </c>
    </row>
    <row r="115" spans="1:7" x14ac:dyDescent="0.35">
      <c r="A115">
        <v>2135</v>
      </c>
      <c r="B115" s="25">
        <f t="shared" si="7"/>
        <v>2164570.0215089922</v>
      </c>
      <c r="C115" s="25">
        <f t="shared" si="7"/>
        <v>1875173.7356857427</v>
      </c>
      <c r="D115" s="25">
        <f t="shared" si="7"/>
        <v>1814495.7779855295</v>
      </c>
      <c r="E115" s="25">
        <f t="shared" si="7"/>
        <v>1127527.2178793387</v>
      </c>
      <c r="F115" s="25">
        <f t="shared" si="7"/>
        <v>1252980.596537434</v>
      </c>
      <c r="G115" s="25">
        <f t="shared" si="7"/>
        <v>1488680.8837132493</v>
      </c>
    </row>
    <row r="116" spans="1:7" x14ac:dyDescent="0.35">
      <c r="A116">
        <v>2136</v>
      </c>
      <c r="B116" s="25">
        <f t="shared" si="7"/>
        <v>2199203.141853136</v>
      </c>
      <c r="C116" s="25">
        <f t="shared" si="7"/>
        <v>1905176.5154567147</v>
      </c>
      <c r="D116" s="25">
        <f t="shared" si="7"/>
        <v>1843527.710433298</v>
      </c>
      <c r="E116" s="25">
        <f t="shared" si="7"/>
        <v>1145567.6533654081</v>
      </c>
      <c r="F116" s="25">
        <f t="shared" si="7"/>
        <v>1273028.2860820331</v>
      </c>
      <c r="G116" s="25">
        <f t="shared" si="7"/>
        <v>1512499.7778526614</v>
      </c>
    </row>
    <row r="117" spans="1:7" x14ac:dyDescent="0.35">
      <c r="A117">
        <v>2137</v>
      </c>
      <c r="B117" s="25">
        <f t="shared" ref="B117:G130" si="8">B116*(1+$C$1)</f>
        <v>2234390.392122786</v>
      </c>
      <c r="C117" s="25">
        <f t="shared" si="8"/>
        <v>1935659.339704022</v>
      </c>
      <c r="D117" s="25">
        <f t="shared" si="8"/>
        <v>1873024.1538002307</v>
      </c>
      <c r="E117" s="25">
        <f t="shared" si="8"/>
        <v>1163896.7358192545</v>
      </c>
      <c r="F117" s="25">
        <f t="shared" si="8"/>
        <v>1293396.7386593455</v>
      </c>
      <c r="G117" s="25">
        <f t="shared" si="8"/>
        <v>1536699.774298304</v>
      </c>
    </row>
    <row r="118" spans="1:7" x14ac:dyDescent="0.35">
      <c r="A118">
        <v>2138</v>
      </c>
      <c r="B118" s="25">
        <f t="shared" si="8"/>
        <v>2270140.6383967507</v>
      </c>
      <c r="C118" s="25">
        <f t="shared" si="8"/>
        <v>1966629.8891392865</v>
      </c>
      <c r="D118" s="25">
        <f t="shared" si="8"/>
        <v>1902992.5402610344</v>
      </c>
      <c r="E118" s="25">
        <f t="shared" si="8"/>
        <v>1182519.0835923627</v>
      </c>
      <c r="F118" s="25">
        <f t="shared" si="8"/>
        <v>1314091.086477895</v>
      </c>
      <c r="G118" s="25">
        <f t="shared" si="8"/>
        <v>1561286.9706870769</v>
      </c>
    </row>
    <row r="119" spans="1:7" x14ac:dyDescent="0.35">
      <c r="A119">
        <v>2139</v>
      </c>
      <c r="B119" s="25">
        <f t="shared" si="8"/>
        <v>2306462.8886110988</v>
      </c>
      <c r="C119" s="25">
        <f t="shared" si="8"/>
        <v>1998095.9673655152</v>
      </c>
      <c r="D119" s="25">
        <f t="shared" si="8"/>
        <v>1933440.420905211</v>
      </c>
      <c r="E119" s="25">
        <f t="shared" si="8"/>
        <v>1201439.3889298404</v>
      </c>
      <c r="F119" s="25">
        <f t="shared" si="8"/>
        <v>1335116.5438615414</v>
      </c>
      <c r="G119" s="25">
        <f t="shared" si="8"/>
        <v>1586267.5622180703</v>
      </c>
    </row>
    <row r="120" spans="1:7" x14ac:dyDescent="0.35">
      <c r="A120">
        <v>2140</v>
      </c>
      <c r="B120" s="25">
        <f t="shared" si="8"/>
        <v>2343366.2948288764</v>
      </c>
      <c r="C120" s="25">
        <f t="shared" si="8"/>
        <v>2030065.5028433634</v>
      </c>
      <c r="D120" s="25">
        <f t="shared" si="8"/>
        <v>1964375.4676396945</v>
      </c>
      <c r="E120" s="25">
        <f t="shared" si="8"/>
        <v>1220662.4191527178</v>
      </c>
      <c r="F120" s="25">
        <f t="shared" si="8"/>
        <v>1356478.4085633261</v>
      </c>
      <c r="G120" s="25">
        <f t="shared" si="8"/>
        <v>1611647.8432135594</v>
      </c>
    </row>
    <row r="121" spans="1:7" x14ac:dyDescent="0.35">
      <c r="A121">
        <v>2141</v>
      </c>
      <c r="B121" s="25">
        <f t="shared" si="8"/>
        <v>2380860.1555461385</v>
      </c>
      <c r="C121" s="25">
        <f t="shared" si="8"/>
        <v>2062546.5508888573</v>
      </c>
      <c r="D121" s="25">
        <f t="shared" si="8"/>
        <v>1995805.4751219295</v>
      </c>
      <c r="E121" s="25">
        <f t="shared" si="8"/>
        <v>1240193.0178591614</v>
      </c>
      <c r="F121" s="25">
        <f t="shared" si="8"/>
        <v>1378182.0631003394</v>
      </c>
      <c r="G121" s="25">
        <f t="shared" si="8"/>
        <v>1637434.2087049764</v>
      </c>
    </row>
    <row r="122" spans="1:7" x14ac:dyDescent="0.35">
      <c r="A122">
        <v>2142</v>
      </c>
      <c r="B122" s="25">
        <f t="shared" si="8"/>
        <v>2418953.9180348767</v>
      </c>
      <c r="C122" s="25">
        <f t="shared" si="8"/>
        <v>2095547.2957030791</v>
      </c>
      <c r="D122" s="25">
        <f t="shared" si="8"/>
        <v>2027738.3627238804</v>
      </c>
      <c r="E122" s="25">
        <f t="shared" si="8"/>
        <v>1260036.1061449079</v>
      </c>
      <c r="F122" s="25">
        <f t="shared" si="8"/>
        <v>1400232.9761099447</v>
      </c>
      <c r="G122" s="25">
        <f t="shared" si="8"/>
        <v>1663633.1560442559</v>
      </c>
    </row>
    <row r="123" spans="1:7" x14ac:dyDescent="0.35">
      <c r="A123">
        <v>2143</v>
      </c>
      <c r="B123" s="25">
        <f t="shared" si="8"/>
        <v>2457657.1807234348</v>
      </c>
      <c r="C123" s="25">
        <f t="shared" si="8"/>
        <v>2129076.0524343285</v>
      </c>
      <c r="D123" s="25">
        <f t="shared" si="8"/>
        <v>2060182.1765274627</v>
      </c>
      <c r="E123" s="25">
        <f t="shared" si="8"/>
        <v>1280196.6838432264</v>
      </c>
      <c r="F123" s="25">
        <f t="shared" si="8"/>
        <v>1422636.7037277038</v>
      </c>
      <c r="G123" s="25">
        <f t="shared" si="8"/>
        <v>1690251.2865409642</v>
      </c>
    </row>
    <row r="124" spans="1:7" x14ac:dyDescent="0.35">
      <c r="A124">
        <v>2144</v>
      </c>
      <c r="B124" s="25">
        <f t="shared" si="8"/>
        <v>2496979.6956150099</v>
      </c>
      <c r="C124" s="25">
        <f t="shared" si="8"/>
        <v>2163141.2692732778</v>
      </c>
      <c r="D124" s="25">
        <f t="shared" si="8"/>
        <v>2093145.0913519021</v>
      </c>
      <c r="E124" s="25">
        <f t="shared" si="8"/>
        <v>1300679.830784718</v>
      </c>
      <c r="F124" s="25">
        <f t="shared" si="8"/>
        <v>1445398.8909873471</v>
      </c>
      <c r="G124" s="25">
        <f t="shared" si="8"/>
        <v>1717295.3071256196</v>
      </c>
    </row>
    <row r="125" spans="1:7" x14ac:dyDescent="0.35">
      <c r="A125">
        <v>2145</v>
      </c>
      <c r="B125" s="25">
        <f t="shared" si="8"/>
        <v>2536931.37074485</v>
      </c>
      <c r="C125" s="25">
        <f t="shared" si="8"/>
        <v>2197751.5295816502</v>
      </c>
      <c r="D125" s="25">
        <f t="shared" si="8"/>
        <v>2126635.4128135326</v>
      </c>
      <c r="E125" s="25">
        <f t="shared" si="8"/>
        <v>1321490.7080772736</v>
      </c>
      <c r="F125" s="25">
        <f t="shared" si="8"/>
        <v>1468525.2732431446</v>
      </c>
      <c r="G125" s="25">
        <f t="shared" si="8"/>
        <v>1744772.0320396295</v>
      </c>
    </row>
    <row r="126" spans="1:7" x14ac:dyDescent="0.35">
      <c r="A126">
        <v>2146</v>
      </c>
      <c r="B126" s="25">
        <f t="shared" si="8"/>
        <v>2577522.2726767678</v>
      </c>
      <c r="C126" s="25">
        <f t="shared" si="8"/>
        <v>2232915.5540549564</v>
      </c>
      <c r="D126" s="25">
        <f t="shared" si="8"/>
        <v>2160661.5794185493</v>
      </c>
      <c r="E126" s="25">
        <f t="shared" si="8"/>
        <v>1342634.5594065099</v>
      </c>
      <c r="F126" s="25">
        <f t="shared" si="8"/>
        <v>1492021.6776150349</v>
      </c>
      <c r="G126" s="25">
        <f t="shared" si="8"/>
        <v>1772688.3845522637</v>
      </c>
    </row>
    <row r="127" spans="1:7" x14ac:dyDescent="0.35">
      <c r="A127">
        <v>2147</v>
      </c>
      <c r="B127" s="25">
        <f t="shared" si="8"/>
        <v>2618762.6290395963</v>
      </c>
      <c r="C127" s="25">
        <f t="shared" si="8"/>
        <v>2268642.2029198357</v>
      </c>
      <c r="D127" s="25">
        <f t="shared" si="8"/>
        <v>2195232.1646892461</v>
      </c>
      <c r="E127" s="25">
        <f t="shared" si="8"/>
        <v>1364116.712357014</v>
      </c>
      <c r="F127" s="25">
        <f t="shared" si="8"/>
        <v>1515894.0244568754</v>
      </c>
      <c r="G127" s="25">
        <f t="shared" si="8"/>
        <v>1801051.3987050999</v>
      </c>
    </row>
    <row r="128" spans="1:7" x14ac:dyDescent="0.35">
      <c r="A128">
        <v>2148</v>
      </c>
      <c r="B128" s="25">
        <f t="shared" si="8"/>
        <v>2660662.8311042297</v>
      </c>
      <c r="C128" s="25">
        <f t="shared" si="8"/>
        <v>2304940.4781665532</v>
      </c>
      <c r="D128" s="25">
        <f t="shared" si="8"/>
        <v>2230355.8793242741</v>
      </c>
      <c r="E128" s="25">
        <f t="shared" si="8"/>
        <v>1385942.5797547263</v>
      </c>
      <c r="F128" s="25">
        <f t="shared" si="8"/>
        <v>1540148.3288481855</v>
      </c>
      <c r="G128" s="25">
        <f t="shared" si="8"/>
        <v>1829868.2210843815</v>
      </c>
    </row>
    <row r="129" spans="1:7" x14ac:dyDescent="0.35">
      <c r="A129">
        <v>2149</v>
      </c>
      <c r="B129" s="25">
        <f t="shared" si="8"/>
        <v>2703233.4364018976</v>
      </c>
      <c r="C129" s="25">
        <f t="shared" si="8"/>
        <v>2341819.5258172182</v>
      </c>
      <c r="D129" s="25">
        <f t="shared" si="8"/>
        <v>2266041.5733934627</v>
      </c>
      <c r="E129" s="25">
        <f t="shared" si="8"/>
        <v>1408117.6610308019</v>
      </c>
      <c r="F129" s="25">
        <f t="shared" si="8"/>
        <v>1564790.7021097564</v>
      </c>
      <c r="G129" s="25">
        <f t="shared" si="8"/>
        <v>1859146.1126217316</v>
      </c>
    </row>
    <row r="130" spans="1:7" x14ac:dyDescent="0.35">
      <c r="A130">
        <v>2150</v>
      </c>
      <c r="B130" s="25">
        <f t="shared" si="8"/>
        <v>2746485.171384328</v>
      </c>
      <c r="C130" s="25">
        <f t="shared" si="8"/>
        <v>2379288.638230294</v>
      </c>
      <c r="D130" s="25">
        <f t="shared" si="8"/>
        <v>2302298.2385677584</v>
      </c>
      <c r="E130" s="25">
        <f t="shared" si="8"/>
        <v>1430647.5436072948</v>
      </c>
      <c r="F130" s="25">
        <f t="shared" si="8"/>
        <v>1589827.3533435126</v>
      </c>
      <c r="G130" s="25">
        <f t="shared" si="8"/>
        <v>1888892.4504236793</v>
      </c>
    </row>
  </sheetData>
  <conditionalFormatting sqref="I2:O14">
    <cfRule type="expression" dxfId="0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BB70C-B773-4C3C-9803-EDDB6528C094}">
  <dimension ref="A1:AS136"/>
  <sheetViews>
    <sheetView topLeftCell="M1" workbookViewId="0">
      <selection activeCell="V5" sqref="V5"/>
    </sheetView>
  </sheetViews>
  <sheetFormatPr defaultRowHeight="14.5" x14ac:dyDescent="0.35"/>
  <cols>
    <col min="2" max="2" width="21.81640625" bestFit="1" customWidth="1"/>
    <col min="3" max="3" width="13.81640625" bestFit="1" customWidth="1"/>
    <col min="4" max="7" width="12.1796875" bestFit="1" customWidth="1"/>
    <col min="8" max="8" width="12.1796875" customWidth="1"/>
    <col min="9" max="9" width="35.7265625" bestFit="1" customWidth="1"/>
    <col min="10" max="15" width="12" bestFit="1" customWidth="1"/>
    <col min="16" max="21" width="15.54296875" customWidth="1"/>
    <col min="22" max="24" width="12.7265625" bestFit="1" customWidth="1"/>
    <col min="25" max="27" width="12" customWidth="1"/>
    <col min="28" max="33" width="13.7265625" customWidth="1"/>
    <col min="34" max="39" width="14.1796875" customWidth="1"/>
    <col min="40" max="45" width="13.26953125" customWidth="1"/>
  </cols>
  <sheetData>
    <row r="1" spans="1:45" x14ac:dyDescent="0.35">
      <c r="B1" t="s">
        <v>185</v>
      </c>
      <c r="C1" s="100">
        <v>0.05</v>
      </c>
    </row>
    <row r="3" spans="1:45" x14ac:dyDescent="0.35">
      <c r="J3" s="127" t="s">
        <v>187</v>
      </c>
      <c r="K3" s="127"/>
      <c r="L3" s="127"/>
      <c r="M3" s="127"/>
      <c r="N3" s="127"/>
      <c r="O3" s="127"/>
      <c r="P3" s="126" t="s">
        <v>188</v>
      </c>
      <c r="Q3" s="126"/>
      <c r="R3" s="126"/>
      <c r="S3" s="126"/>
      <c r="T3" s="126"/>
      <c r="U3" s="126"/>
      <c r="V3" s="128" t="s">
        <v>189</v>
      </c>
      <c r="W3" s="128"/>
      <c r="X3" s="128"/>
      <c r="Y3" s="128"/>
      <c r="Z3" s="128"/>
      <c r="AA3" s="128"/>
      <c r="AB3" s="129" t="s">
        <v>190</v>
      </c>
      <c r="AC3" s="129"/>
      <c r="AD3" s="129"/>
      <c r="AE3" s="129"/>
      <c r="AF3" s="129"/>
      <c r="AG3" s="129"/>
      <c r="AH3" s="130" t="s">
        <v>191</v>
      </c>
      <c r="AI3" s="130"/>
      <c r="AJ3" s="130"/>
      <c r="AK3" s="130"/>
      <c r="AL3" s="130"/>
      <c r="AM3" s="130"/>
      <c r="AN3" s="126" t="s">
        <v>186</v>
      </c>
      <c r="AO3" s="126"/>
      <c r="AP3" s="126"/>
      <c r="AQ3" s="126"/>
      <c r="AR3" s="126"/>
      <c r="AS3" s="126"/>
    </row>
    <row r="4" spans="1:45" x14ac:dyDescent="0.35">
      <c r="A4" s="1" t="s">
        <v>0</v>
      </c>
      <c r="B4" s="82" t="s">
        <v>1</v>
      </c>
      <c r="C4" s="82" t="s">
        <v>2</v>
      </c>
      <c r="D4" s="82" t="s">
        <v>3</v>
      </c>
      <c r="E4" s="82" t="s">
        <v>4</v>
      </c>
      <c r="F4" s="82" t="s">
        <v>5</v>
      </c>
      <c r="G4" s="82" t="s">
        <v>6</v>
      </c>
      <c r="H4" s="82"/>
      <c r="I4" s="105" t="s">
        <v>0</v>
      </c>
      <c r="J4" s="102" t="s">
        <v>1</v>
      </c>
      <c r="K4" s="102" t="s">
        <v>2</v>
      </c>
      <c r="L4" s="102" t="s">
        <v>3</v>
      </c>
      <c r="M4" s="102" t="s">
        <v>4</v>
      </c>
      <c r="N4" s="102" t="s">
        <v>5</v>
      </c>
      <c r="O4" s="102" t="s">
        <v>6</v>
      </c>
      <c r="P4" s="33" t="s">
        <v>1</v>
      </c>
      <c r="Q4" s="33" t="s">
        <v>2</v>
      </c>
      <c r="R4" s="33" t="s">
        <v>3</v>
      </c>
      <c r="S4" s="33" t="s">
        <v>4</v>
      </c>
      <c r="T4" s="33" t="s">
        <v>5</v>
      </c>
      <c r="U4" s="33" t="s">
        <v>6</v>
      </c>
      <c r="V4" s="104" t="s">
        <v>1</v>
      </c>
      <c r="W4" s="104" t="s">
        <v>2</v>
      </c>
      <c r="X4" s="104" t="s">
        <v>3</v>
      </c>
      <c r="Y4" s="104" t="s">
        <v>4</v>
      </c>
      <c r="Z4" s="104" t="s">
        <v>5</v>
      </c>
      <c r="AA4" s="104" t="s">
        <v>6</v>
      </c>
      <c r="AB4" s="31" t="s">
        <v>1</v>
      </c>
      <c r="AC4" s="31" t="s">
        <v>2</v>
      </c>
      <c r="AD4" s="31" t="s">
        <v>3</v>
      </c>
      <c r="AE4" s="31" t="s">
        <v>4</v>
      </c>
      <c r="AF4" s="31" t="s">
        <v>5</v>
      </c>
      <c r="AG4" s="31" t="s">
        <v>6</v>
      </c>
      <c r="AH4" s="108" t="s">
        <v>1</v>
      </c>
      <c r="AI4" s="108" t="s">
        <v>2</v>
      </c>
      <c r="AJ4" s="108" t="s">
        <v>3</v>
      </c>
      <c r="AK4" s="108" t="s">
        <v>4</v>
      </c>
      <c r="AL4" s="108" t="s">
        <v>5</v>
      </c>
      <c r="AM4" s="108" t="s">
        <v>6</v>
      </c>
      <c r="AN4" s="33" t="s">
        <v>1</v>
      </c>
      <c r="AO4" s="33" t="s">
        <v>2</v>
      </c>
      <c r="AP4" s="33" t="s">
        <v>3</v>
      </c>
      <c r="AQ4" s="33" t="s">
        <v>4</v>
      </c>
      <c r="AR4" s="33" t="s">
        <v>5</v>
      </c>
      <c r="AS4" s="33" t="s">
        <v>6</v>
      </c>
    </row>
    <row r="5" spans="1:45" x14ac:dyDescent="0.35">
      <c r="A5">
        <v>2023</v>
      </c>
      <c r="B5" s="84">
        <f>'Future Expected Cost'!V4</f>
        <v>58701699.729429238</v>
      </c>
      <c r="C5" s="84">
        <f>'Future Expected Cost'!W4</f>
        <v>102952743.24859266</v>
      </c>
      <c r="D5" s="84">
        <f>'Future Expected Cost'!X4</f>
        <v>75837095.937053338</v>
      </c>
      <c r="E5" s="84">
        <f>'Future Expected Cost'!Y4</f>
        <v>27085688.989083998</v>
      </c>
      <c r="F5" s="84">
        <f>'Future Expected Cost'!Z4</f>
        <v>19070669.040127877</v>
      </c>
      <c r="G5" s="84">
        <f>'Future Expected Cost'!AA4</f>
        <v>10660947.113549467</v>
      </c>
      <c r="H5" s="84"/>
      <c r="I5">
        <v>2023</v>
      </c>
      <c r="J5" s="103">
        <f>-SUM(K5:O5)</f>
        <v>225720.6</v>
      </c>
      <c r="K5" s="103">
        <f>-$C$1*'Levy Proposition'!C2</f>
        <v>-81731.400000000009</v>
      </c>
      <c r="L5" s="103">
        <f>-$C$1*'Levy Proposition'!D2</f>
        <v>-93286.8</v>
      </c>
      <c r="M5" s="103">
        <f>-$C$1*'Levy Proposition'!E2</f>
        <v>-20177.400000000001</v>
      </c>
      <c r="N5" s="103">
        <f>-$C$1*'Levy Proposition'!F2</f>
        <v>-25022.400000000001</v>
      </c>
      <c r="O5" s="103">
        <f>-$C$1*'Levy Proposition'!G2</f>
        <v>-5502.6</v>
      </c>
      <c r="P5" s="106">
        <f>'Levy Proposition'!B2</f>
        <v>2376180</v>
      </c>
      <c r="Q5" s="106">
        <f>'Levy Proposition'!C2</f>
        <v>1634628</v>
      </c>
      <c r="R5" s="106">
        <f>'Levy Proposition'!D2</f>
        <v>1865736</v>
      </c>
      <c r="S5" s="106">
        <f>'Levy Proposition'!E2</f>
        <v>403548</v>
      </c>
      <c r="T5" s="106">
        <f>'Levy Proposition'!F2</f>
        <v>500448</v>
      </c>
      <c r="U5" s="106">
        <f>'Levy Proposition'!G2</f>
        <v>110052</v>
      </c>
      <c r="V5" s="107">
        <f>P5*'Levy Proposition'!B$5/(1+Assumptions!$D$49)^('Incentive Relocation assumption'!$I5-2022)</f>
        <v>77718690.154054686</v>
      </c>
      <c r="W5" s="107">
        <f>Q5*'Levy Proposition'!C$5/(1+Assumptions!$D$49)^('Incentive Relocation assumption'!$I5-2022)</f>
        <v>136314741.09242621</v>
      </c>
      <c r="X5" s="107">
        <f>R5*'Levy Proposition'!D$5/(1+Assumptions!$D$49)^('Incentive Relocation assumption'!$I5-2022)</f>
        <v>100567817.45641297</v>
      </c>
      <c r="Y5" s="107">
        <f>S5*'Levy Proposition'!E$5/(1+Assumptions!$D$49)^('Incentive Relocation assumption'!$I5-2022)</f>
        <v>36124838.568260312</v>
      </c>
      <c r="Z5" s="107">
        <f>T5*'Levy Proposition'!F$5/(1+Assumptions!$D$49)^('Incentive Relocation assumption'!$I5-2022)</f>
        <v>25414830.600210141</v>
      </c>
      <c r="AA5" s="107">
        <f>U5*'Levy Proposition'!G$5/(1+Assumptions!$D$49)^('Incentive Relocation assumption'!$I5-2022)</f>
        <v>14198455.216680992</v>
      </c>
      <c r="AB5" s="81">
        <f>P5*'Levy Proposition'!B$33/(1+Assumptions!$D$49)^('Incentive Relocation assumption'!$I5-2022)</f>
        <v>77647304.187855706</v>
      </c>
      <c r="AC5" s="81">
        <f>Q5*'Levy Proposition'!C$33/(1+Assumptions!$D$49)^('Incentive Relocation assumption'!$I5-2022)</f>
        <v>136189533.6361405</v>
      </c>
      <c r="AD5" s="81">
        <f>R5*'Levy Proposition'!D$33/(1+Assumptions!$D$49)^('Incentive Relocation assumption'!$I5-2022)</f>
        <v>100475444.17009771</v>
      </c>
      <c r="AE5" s="81">
        <f>S5*'Levy Proposition'!E$33/(1+Assumptions!$D$49)^('Incentive Relocation assumption'!$I5-2022)</f>
        <v>36091657.276863545</v>
      </c>
      <c r="AF5" s="81">
        <f>T5*'Levy Proposition'!F$33/(1+Assumptions!$D$49)^('Incentive Relocation assumption'!$I5-2022)</f>
        <v>25391486.637070991</v>
      </c>
      <c r="AG5" s="81">
        <f>U5*'Levy Proposition'!G$33/(1+Assumptions!$D$49)^('Incentive Relocation assumption'!$I5-2022)</f>
        <v>14185413.689061748</v>
      </c>
      <c r="AH5" s="109">
        <f>V5-AB5</f>
        <v>71385.966198980808</v>
      </c>
      <c r="AI5" s="109">
        <f t="shared" ref="AI5:AM5" si="0">W5-AC5</f>
        <v>125207.4562857151</v>
      </c>
      <c r="AJ5" s="109">
        <f t="shared" si="0"/>
        <v>92373.286315262318</v>
      </c>
      <c r="AK5" s="109">
        <f t="shared" si="0"/>
        <v>33181.291396766901</v>
      </c>
      <c r="AL5" s="109">
        <f t="shared" si="0"/>
        <v>23343.963139150292</v>
      </c>
      <c r="AM5" s="109">
        <f t="shared" si="0"/>
        <v>13041.527619244531</v>
      </c>
      <c r="AN5" s="106">
        <f>'Levy Proposition'!B$11*'Incentive Relocation assumption'!J5/(1+Assumptions!$D$49)^('Incentive Relocation assumption'!$I5-2022)</f>
        <v>0</v>
      </c>
      <c r="AO5" s="106">
        <f>-'Levy Proposition'!C$11*'Incentive Relocation assumption'!K5/(1+Assumptions!$D$49)^('Incentive Relocation assumption'!$I5-2022)</f>
        <v>55860620.738878481</v>
      </c>
      <c r="AP5" s="106">
        <f>-'Levy Proposition'!D$11*'Incentive Relocation assumption'!L5/(1+Assumptions!$D$49)^('Incentive Relocation assumption'!$I5-2022)</f>
        <v>26662262.05997093</v>
      </c>
      <c r="AQ5" s="106">
        <f>-'Levy Proposition'!E$11*'Incentive Relocation assumption'!M5/(1+Assumptions!$D$49)^('Incentive Relocation assumption'!$I5-2022)</f>
        <v>15457410.858103897</v>
      </c>
      <c r="AR5" s="106">
        <f>-'Levy Proposition'!F$11*'Incentive Relocation assumption'!N5/(1+Assumptions!$D$49)^('Incentive Relocation assumption'!$I5-2022)</f>
        <v>6099454.6552320495</v>
      </c>
      <c r="AS5" s="106">
        <f>-'Levy Proposition'!G$11*'Incentive Relocation assumption'!O5/(1+Assumptions!$D$49)^('Incentive Relocation assumption'!$I5-2022)</f>
        <v>7146182.6111816764</v>
      </c>
    </row>
    <row r="6" spans="1:45" x14ac:dyDescent="0.35">
      <c r="A6">
        <v>2024</v>
      </c>
      <c r="B6" s="84">
        <f>'Future Expected Cost'!V5</f>
        <v>56084089.456486978</v>
      </c>
      <c r="C6" s="84">
        <f>'Future Expected Cost'!W5</f>
        <v>98362208.372047827</v>
      </c>
      <c r="D6" s="84">
        <f>'Future Expected Cost'!X5</f>
        <v>72460143.924915016</v>
      </c>
      <c r="E6" s="84">
        <f>'Future Expected Cost'!Y5</f>
        <v>25885677.962458104</v>
      </c>
      <c r="F6" s="84">
        <f>'Future Expected Cost'!Z5</f>
        <v>18225141.503104996</v>
      </c>
      <c r="G6" s="84">
        <f>'Future Expected Cost'!AA5</f>
        <v>10187994.942593776</v>
      </c>
      <c r="H6" s="84"/>
      <c r="I6">
        <v>2024</v>
      </c>
      <c r="J6" s="103">
        <f t="shared" ref="J6:J69" si="1">-SUM(K6:O6)</f>
        <v>214434.57</v>
      </c>
      <c r="K6" s="103">
        <f>-$C$1*Q6</f>
        <v>-77644.83</v>
      </c>
      <c r="L6" s="103">
        <f t="shared" ref="L6:O6" si="2">-$C$1*R6</f>
        <v>-88622.46</v>
      </c>
      <c r="M6" s="103">
        <f t="shared" si="2"/>
        <v>-19168.53</v>
      </c>
      <c r="N6" s="103">
        <f t="shared" si="2"/>
        <v>-23771.279999999999</v>
      </c>
      <c r="O6" s="103">
        <f t="shared" si="2"/>
        <v>-5227.47</v>
      </c>
      <c r="P6" s="106">
        <f>(P5+J5)</f>
        <v>2601900.6</v>
      </c>
      <c r="Q6" s="106">
        <f t="shared" ref="Q6:U6" si="3">(Q5+K5)</f>
        <v>1552896.6</v>
      </c>
      <c r="R6" s="106">
        <f t="shared" si="3"/>
        <v>1772449.2</v>
      </c>
      <c r="S6" s="106">
        <f t="shared" si="3"/>
        <v>383370.6</v>
      </c>
      <c r="T6" s="106">
        <f t="shared" si="3"/>
        <v>475425.6</v>
      </c>
      <c r="U6" s="106">
        <f t="shared" si="3"/>
        <v>104549.4</v>
      </c>
      <c r="V6" s="107">
        <f>P6*'Levy Proposition'!B$5/(1+Assumptions!$D$49)^('Incentive Relocation assumption'!$I6-2022)</f>
        <v>80622017.222660094</v>
      </c>
      <c r="W6" s="107">
        <f>Q6*'Levy Proposition'!C$5/(1+Assumptions!$D$49)^('Incentive Relocation assumption'!$I6-2022)</f>
        <v>122682678.99711648</v>
      </c>
      <c r="X6" s="107">
        <f>R6*'Levy Proposition'!D$5/(1+Assumptions!$D$49)^('Incentive Relocation assumption'!$I6-2022)</f>
        <v>90510601.917074889</v>
      </c>
      <c r="Y6" s="107">
        <f>S6*'Levy Proposition'!E$5/(1+Assumptions!$D$49)^('Incentive Relocation assumption'!$I6-2022)</f>
        <v>32512198.888948876</v>
      </c>
      <c r="Z6" s="107">
        <f>T6*'Levy Proposition'!F$5/(1+Assumptions!$D$49)^('Incentive Relocation assumption'!$I6-2022)</f>
        <v>22873237.91472844</v>
      </c>
      <c r="AA6" s="107">
        <f>U6*'Levy Proposition'!G$5/(1+Assumptions!$D$49)^('Incentive Relocation assumption'!$I6-2022)</f>
        <v>12778548.450764656</v>
      </c>
      <c r="AB6" s="81">
        <f>P6*'Levy Proposition'!B$33/(1+Assumptions!$D$49)^('Incentive Relocation assumption'!$I6-2022)</f>
        <v>80547964.500143275</v>
      </c>
      <c r="AC6" s="81">
        <f>Q6*'Levy Proposition'!C$33/(1+Assumptions!$D$49)^('Incentive Relocation assumption'!$I6-2022)</f>
        <v>122569992.82653478</v>
      </c>
      <c r="AD6" s="81">
        <f>R6*'Levy Proposition'!D$33/(1+Assumptions!$D$49)^('Incentive Relocation assumption'!$I6-2022)</f>
        <v>90427466.357838199</v>
      </c>
      <c r="AE6" s="81">
        <f>S6*'Levy Proposition'!E$33/(1+Assumptions!$D$49)^('Incentive Relocation assumption'!$I6-2022)</f>
        <v>32482335.869817436</v>
      </c>
      <c r="AF6" s="81">
        <f>T6*'Levy Proposition'!F$33/(1+Assumptions!$D$49)^('Incentive Relocation assumption'!$I6-2022)</f>
        <v>22852228.44859609</v>
      </c>
      <c r="AG6" s="81">
        <f>U6*'Levy Proposition'!G$33/(1+Assumptions!$D$49)^('Incentive Relocation assumption'!$I6-2022)</f>
        <v>12766811.132161239</v>
      </c>
      <c r="AH6" s="109">
        <f t="shared" ref="AH6:AH69" si="4">V6-AB6</f>
        <v>74052.722516819835</v>
      </c>
      <c r="AI6" s="109">
        <f t="shared" ref="AI6:AI69" si="5">W6-AC6</f>
        <v>112686.17058169842</v>
      </c>
      <c r="AJ6" s="109">
        <f t="shared" ref="AJ6:AJ69" si="6">X6-AD6</f>
        <v>83135.559236690402</v>
      </c>
      <c r="AK6" s="109">
        <f t="shared" ref="AK6:AK69" si="7">Y6-AE6</f>
        <v>29863.019131440669</v>
      </c>
      <c r="AL6" s="109">
        <f t="shared" ref="AL6:AL69" si="8">Z6-AF6</f>
        <v>21009.466132350266</v>
      </c>
      <c r="AM6" s="109">
        <f t="shared" ref="AM6:AM69" si="9">AA6-AG6</f>
        <v>11737.318603416905</v>
      </c>
      <c r="AN6" s="106">
        <f>'Levy Proposition'!B$11*'Incentive Relocation assumption'!J6/(1+Assumptions!$D$49)^('Incentive Relocation assumption'!$I6-2022)</f>
        <v>0</v>
      </c>
      <c r="AO6" s="106">
        <f>-'Levy Proposition'!C$11*'Incentive Relocation assumption'!K6/(1+Assumptions!$D$49)^('Incentive Relocation assumption'!$I6-2022)</f>
        <v>50274317.713304617</v>
      </c>
      <c r="AP6" s="106">
        <f>-'Levy Proposition'!D$11*'Incentive Relocation assumption'!L6/(1+Assumptions!$D$49)^('Incentive Relocation assumption'!$I6-2022)</f>
        <v>23995920.84778681</v>
      </c>
      <c r="AQ6" s="106">
        <f>-'Levy Proposition'!E$11*'Incentive Relocation assumption'!M6/(1+Assumptions!$D$49)^('Incentive Relocation assumption'!$I6-2022)</f>
        <v>13911603.097610012</v>
      </c>
      <c r="AR6" s="106">
        <f>-'Levy Proposition'!F$11*'Incentive Relocation assumption'!N6/(1+Assumptions!$D$49)^('Incentive Relocation assumption'!$I6-2022)</f>
        <v>5489482.8800498489</v>
      </c>
      <c r="AS6" s="106">
        <f>-'Levy Proposition'!G$11*'Incentive Relocation assumption'!O6/(1+Assumptions!$D$49)^('Incentive Relocation assumption'!$I6-2022)</f>
        <v>6431533.5254015923</v>
      </c>
    </row>
    <row r="7" spans="1:45" x14ac:dyDescent="0.35">
      <c r="A7">
        <v>2025</v>
      </c>
      <c r="B7" s="84">
        <f>'Future Expected Cost'!V6</f>
        <v>53583373.688258134</v>
      </c>
      <c r="C7" s="84">
        <f>'Future Expected Cost'!W6</f>
        <v>93976660.114474013</v>
      </c>
      <c r="D7" s="84">
        <f>'Future Expected Cost'!X6</f>
        <v>69233810.455557615</v>
      </c>
      <c r="E7" s="84">
        <f>'Future Expected Cost'!Y6</f>
        <v>24738948.485958476</v>
      </c>
      <c r="F7" s="84">
        <f>'Future Expected Cost'!Z6</f>
        <v>17417181.439121999</v>
      </c>
      <c r="G7" s="84">
        <f>'Future Expected Cost'!AA6</f>
        <v>9736068.3954232335</v>
      </c>
      <c r="H7" s="84"/>
      <c r="I7">
        <v>2025</v>
      </c>
      <c r="J7" s="103">
        <f t="shared" si="1"/>
        <v>203712.84149999998</v>
      </c>
      <c r="K7" s="103">
        <f t="shared" ref="K7:K70" si="10">-$C$1*Q7</f>
        <v>-73762.588499999998</v>
      </c>
      <c r="L7" s="103">
        <f t="shared" ref="L7:L70" si="11">-$C$1*R7</f>
        <v>-84191.337</v>
      </c>
      <c r="M7" s="103">
        <f t="shared" ref="M7:M70" si="12">-$C$1*S7</f>
        <v>-18210.103499999997</v>
      </c>
      <c r="N7" s="103">
        <f t="shared" ref="N7:N70" si="13">-$C$1*T7</f>
        <v>-22582.716</v>
      </c>
      <c r="O7" s="103">
        <f t="shared" ref="O7:O70" si="14">-$C$1*U7</f>
        <v>-4966.0964999999997</v>
      </c>
      <c r="P7" s="106">
        <f t="shared" ref="P7:P70" si="15">(P6+J6)</f>
        <v>2816335.17</v>
      </c>
      <c r="Q7" s="106">
        <f t="shared" ref="Q7:Q70" si="16">(Q6+K6)</f>
        <v>1475251.77</v>
      </c>
      <c r="R7" s="106">
        <f t="shared" ref="R7:R70" si="17">(R6+L6)</f>
        <v>1683826.74</v>
      </c>
      <c r="S7" s="106">
        <f t="shared" ref="S7:S70" si="18">(S6+M6)</f>
        <v>364202.06999999995</v>
      </c>
      <c r="T7" s="106">
        <f t="shared" ref="T7:T70" si="19">(T6+N6)</f>
        <v>451654.31999999995</v>
      </c>
      <c r="U7" s="106">
        <f t="shared" ref="U7:U70" si="20">(U6+O6)</f>
        <v>99321.93</v>
      </c>
      <c r="V7" s="107">
        <f>P7*'Levy Proposition'!B$5/(1+Assumptions!$D$49)^('Incentive Relocation assumption'!$I7-2022)</f>
        <v>82673080.519722879</v>
      </c>
      <c r="W7" s="107">
        <f>Q7*'Levy Proposition'!C$5/(1+Assumptions!$D$49)^('Incentive Relocation assumption'!$I7-2022)</f>
        <v>110413881.9124807</v>
      </c>
      <c r="X7" s="107">
        <f>R7*'Levy Proposition'!D$5/(1+Assumptions!$D$49)^('Incentive Relocation assumption'!$I7-2022)</f>
        <v>81459151.312911451</v>
      </c>
      <c r="Y7" s="107">
        <f>S7*'Levy Proposition'!E$5/(1+Assumptions!$D$49)^('Incentive Relocation assumption'!$I7-2022)</f>
        <v>29260838.760489251</v>
      </c>
      <c r="Z7" s="107">
        <f>T7*'Levy Proposition'!F$5/(1+Assumptions!$D$49)^('Incentive Relocation assumption'!$I7-2022)</f>
        <v>20585815.460813835</v>
      </c>
      <c r="AA7" s="107">
        <f>U7*'Levy Proposition'!G$5/(1+Assumptions!$D$49)^('Incentive Relocation assumption'!$I7-2022)</f>
        <v>11500638.48612895</v>
      </c>
      <c r="AB7" s="81">
        <f>P7*'Levy Proposition'!B$33/(1+Assumptions!$D$49)^('Incentive Relocation assumption'!$I7-2022)</f>
        <v>82597143.859958693</v>
      </c>
      <c r="AC7" s="81">
        <f>Q7*'Levy Proposition'!C$33/(1+Assumptions!$D$49)^('Incentive Relocation assumption'!$I7-2022)</f>
        <v>110312464.84502269</v>
      </c>
      <c r="AD7" s="81">
        <f>R7*'Levy Proposition'!D$33/(1+Assumptions!$D$49)^('Incentive Relocation assumption'!$I7-2022)</f>
        <v>81384329.668199047</v>
      </c>
      <c r="AE7" s="81">
        <f>S7*'Levy Proposition'!E$33/(1+Assumptions!$D$49)^('Incentive Relocation assumption'!$I7-2022)</f>
        <v>29233962.172083434</v>
      </c>
      <c r="AF7" s="81">
        <f>T7*'Levy Proposition'!F$33/(1+Assumptions!$D$49)^('Incentive Relocation assumption'!$I7-2022)</f>
        <v>20566907.031917892</v>
      </c>
      <c r="AG7" s="81">
        <f>U7*'Levy Proposition'!G$33/(1+Assumptions!$D$49)^('Incentive Relocation assumption'!$I7-2022)</f>
        <v>11490074.95001415</v>
      </c>
      <c r="AH7" s="109">
        <f t="shared" si="4"/>
        <v>75936.659764185548</v>
      </c>
      <c r="AI7" s="109">
        <f t="shared" si="5"/>
        <v>101417.06745800376</v>
      </c>
      <c r="AJ7" s="109">
        <f t="shared" si="6"/>
        <v>74821.644712403417</v>
      </c>
      <c r="AK7" s="109">
        <f t="shared" si="7"/>
        <v>26876.588405817747</v>
      </c>
      <c r="AL7" s="109">
        <f t="shared" si="8"/>
        <v>18908.428895942867</v>
      </c>
      <c r="AM7" s="109">
        <f t="shared" si="9"/>
        <v>10563.536114800721</v>
      </c>
      <c r="AN7" s="106">
        <f>'Levy Proposition'!B$11*'Incentive Relocation assumption'!J7/(1+Assumptions!$D$49)^('Incentive Relocation assumption'!$I7-2022)</f>
        <v>0</v>
      </c>
      <c r="AO7" s="106">
        <f>-'Levy Proposition'!C$11*'Incentive Relocation assumption'!K7/(1+Assumptions!$D$49)^('Incentive Relocation assumption'!$I7-2022)</f>
        <v>45246669.086496077</v>
      </c>
      <c r="AP7" s="106">
        <f>-'Levy Proposition'!D$11*'Incentive Relocation assumption'!L7/(1+Assumptions!$D$49)^('Incentive Relocation assumption'!$I7-2022)</f>
        <v>21596225.257935874</v>
      </c>
      <c r="AQ7" s="106">
        <f>-'Levy Proposition'!E$11*'Incentive Relocation assumption'!M7/(1+Assumptions!$D$49)^('Incentive Relocation assumption'!$I7-2022)</f>
        <v>12520382.780921461</v>
      </c>
      <c r="AR7" s="106">
        <f>-'Levy Proposition'!F$11*'Incentive Relocation assumption'!N7/(1+Assumptions!$D$49)^('Incentive Relocation assumption'!$I7-2022)</f>
        <v>4940510.9134652531</v>
      </c>
      <c r="AS7" s="106">
        <f>-'Levy Proposition'!G$11*'Incentive Relocation assumption'!O7/(1+Assumptions!$D$49)^('Incentive Relocation assumption'!$I7-2022)</f>
        <v>5788352.4307986684</v>
      </c>
    </row>
    <row r="8" spans="1:45" x14ac:dyDescent="0.35">
      <c r="A8">
        <v>2026</v>
      </c>
      <c r="B8" s="84">
        <f>'Future Expected Cost'!V7</f>
        <v>51194325.516847342</v>
      </c>
      <c r="C8" s="84">
        <f>'Future Expected Cost'!W7</f>
        <v>89786933.046303302</v>
      </c>
      <c r="D8" s="84">
        <f>'Future Expected Cost'!X7</f>
        <v>66151367.892510757</v>
      </c>
      <c r="E8" s="84">
        <f>'Future Expected Cost'!Y7</f>
        <v>23643130.206212372</v>
      </c>
      <c r="F8" s="84">
        <f>'Future Expected Cost'!Z7</f>
        <v>16645116.540699005</v>
      </c>
      <c r="G8" s="84">
        <f>'Future Expected Cost'!AA7</f>
        <v>9304231.0153494775</v>
      </c>
      <c r="H8" s="84"/>
      <c r="I8">
        <v>2026</v>
      </c>
      <c r="J8" s="103">
        <f t="shared" si="1"/>
        <v>193527.199425</v>
      </c>
      <c r="K8" s="103">
        <f t="shared" si="10"/>
        <v>-70074.459075000006</v>
      </c>
      <c r="L8" s="103">
        <f t="shared" si="11"/>
        <v>-79981.770149999997</v>
      </c>
      <c r="M8" s="103">
        <f t="shared" si="12"/>
        <v>-17299.598324999999</v>
      </c>
      <c r="N8" s="103">
        <f t="shared" si="13"/>
        <v>-21453.580199999997</v>
      </c>
      <c r="O8" s="103">
        <f t="shared" si="14"/>
        <v>-4717.7916749999995</v>
      </c>
      <c r="P8" s="106">
        <f t="shared" si="15"/>
        <v>3020048.0115</v>
      </c>
      <c r="Q8" s="106">
        <f t="shared" si="16"/>
        <v>1401489.1814999999</v>
      </c>
      <c r="R8" s="106">
        <f t="shared" si="17"/>
        <v>1599635.4029999999</v>
      </c>
      <c r="S8" s="106">
        <f t="shared" si="18"/>
        <v>345991.96649999998</v>
      </c>
      <c r="T8" s="106">
        <f t="shared" si="19"/>
        <v>429071.60399999993</v>
      </c>
      <c r="U8" s="106">
        <f t="shared" si="20"/>
        <v>94355.833499999993</v>
      </c>
      <c r="V8" s="107">
        <f>P8*'Levy Proposition'!B$5/(1+Assumptions!$D$49)^('Incentive Relocation assumption'!$I8-2022)</f>
        <v>83986687.310033441</v>
      </c>
      <c r="W8" s="107">
        <f>Q8*'Levy Proposition'!C$5/(1+Assumptions!$D$49)^('Incentive Relocation assumption'!$I8-2022)</f>
        <v>99372017.457083493</v>
      </c>
      <c r="X8" s="107">
        <f>R8*'Levy Proposition'!D$5/(1+Assumptions!$D$49)^('Incentive Relocation assumption'!$I8-2022)</f>
        <v>73312884.812093973</v>
      </c>
      <c r="Y8" s="107">
        <f>S8*'Levy Proposition'!E$5/(1+Assumptions!$D$49)^('Incentive Relocation assumption'!$I8-2022)</f>
        <v>26334628.669436987</v>
      </c>
      <c r="Z8" s="107">
        <f>T8*'Levy Proposition'!F$5/(1+Assumptions!$D$49)^('Incentive Relocation assumption'!$I8-2022)</f>
        <v>18527145.118960448</v>
      </c>
      <c r="AA8" s="107">
        <f>U8*'Levy Proposition'!G$5/(1+Assumptions!$D$49)^('Incentive Relocation assumption'!$I8-2022)</f>
        <v>10350525.030150495</v>
      </c>
      <c r="AB8" s="81">
        <f>P8*'Levy Proposition'!B$33/(1+Assumptions!$D$49)^('Incentive Relocation assumption'!$I8-2022)</f>
        <v>83909544.07962653</v>
      </c>
      <c r="AC8" s="81">
        <f>Q8*'Levy Proposition'!C$33/(1+Assumptions!$D$49)^('Incentive Relocation assumption'!$I8-2022)</f>
        <v>99280742.533828184</v>
      </c>
      <c r="AD8" s="81">
        <f>R8*'Levy Proposition'!D$33/(1+Assumptions!$D$49)^('Incentive Relocation assumption'!$I8-2022)</f>
        <v>73245545.654591814</v>
      </c>
      <c r="AE8" s="81">
        <f>S8*'Levy Proposition'!E$33/(1+Assumptions!$D$49)^('Incentive Relocation assumption'!$I8-2022)</f>
        <v>26310439.855802421</v>
      </c>
      <c r="AF8" s="81">
        <f>T8*'Levy Proposition'!F$33/(1+Assumptions!$D$49)^('Incentive Relocation assumption'!$I8-2022)</f>
        <v>18510127.614514556</v>
      </c>
      <c r="AG8" s="81">
        <f>U8*'Levy Proposition'!G$33/(1+Assumptions!$D$49)^('Incentive Relocation assumption'!$I8-2022)</f>
        <v>10341017.8932124</v>
      </c>
      <c r="AH8" s="109">
        <f t="shared" si="4"/>
        <v>77143.230406910181</v>
      </c>
      <c r="AI8" s="109">
        <f t="shared" si="5"/>
        <v>91274.923255309463</v>
      </c>
      <c r="AJ8" s="109">
        <f t="shared" si="6"/>
        <v>67339.157502159476</v>
      </c>
      <c r="AK8" s="109">
        <f t="shared" si="7"/>
        <v>24188.813634566963</v>
      </c>
      <c r="AL8" s="109">
        <f t="shared" si="8"/>
        <v>17017.504445891827</v>
      </c>
      <c r="AM8" s="109">
        <f t="shared" si="9"/>
        <v>9507.1369380950928</v>
      </c>
      <c r="AN8" s="106">
        <f>'Levy Proposition'!B$11*'Incentive Relocation assumption'!J8/(1+Assumptions!$D$49)^('Incentive Relocation assumption'!$I8-2022)</f>
        <v>0</v>
      </c>
      <c r="AO8" s="106">
        <f>-'Levy Proposition'!C$11*'Incentive Relocation assumption'!K8/(1+Assumptions!$D$49)^('Incentive Relocation assumption'!$I8-2022)</f>
        <v>40721807.008851595</v>
      </c>
      <c r="AP8" s="106">
        <f>-'Levy Proposition'!D$11*'Incentive Relocation assumption'!L8/(1+Assumptions!$D$49)^('Incentive Relocation assumption'!$I8-2022)</f>
        <v>19436509.578023724</v>
      </c>
      <c r="AQ8" s="106">
        <f>-'Levy Proposition'!E$11*'Incentive Relocation assumption'!M8/(1+Assumptions!$D$49)^('Incentive Relocation assumption'!$I8-2022)</f>
        <v>11268290.496853359</v>
      </c>
      <c r="AR8" s="106">
        <f>-'Levy Proposition'!F$11*'Incentive Relocation assumption'!N8/(1+Assumptions!$D$49)^('Incentive Relocation assumption'!$I8-2022)</f>
        <v>4446438.511499214</v>
      </c>
      <c r="AS8" s="106">
        <f>-'Levy Proposition'!G$11*'Incentive Relocation assumption'!O8/(1+Assumptions!$D$49)^('Incentive Relocation assumption'!$I8-2022)</f>
        <v>5209492.2199819777</v>
      </c>
    </row>
    <row r="9" spans="1:45" x14ac:dyDescent="0.35">
      <c r="A9">
        <v>2027</v>
      </c>
      <c r="B9" s="84">
        <f>'Future Expected Cost'!V8</f>
        <v>48911952.021218248</v>
      </c>
      <c r="C9" s="84">
        <f>'Future Expected Cost'!W8</f>
        <v>85784272.018042192</v>
      </c>
      <c r="D9" s="84">
        <f>'Future Expected Cost'!X8</f>
        <v>63206389.487300768</v>
      </c>
      <c r="E9" s="84">
        <f>'Future Expected Cost'!Y8</f>
        <v>22595958.403119598</v>
      </c>
      <c r="F9" s="84">
        <f>'Future Expected Cost'!Z8</f>
        <v>15907349.06738149</v>
      </c>
      <c r="G9" s="84">
        <f>'Future Expected Cost'!AA8</f>
        <v>8891588.1229517646</v>
      </c>
      <c r="H9" s="84"/>
      <c r="I9">
        <v>2027</v>
      </c>
      <c r="J9" s="103">
        <f t="shared" si="1"/>
        <v>183850.83945375</v>
      </c>
      <c r="K9" s="103">
        <f t="shared" si="10"/>
        <v>-66570.736121250011</v>
      </c>
      <c r="L9" s="103">
        <f t="shared" si="11"/>
        <v>-75982.6816425</v>
      </c>
      <c r="M9" s="103">
        <f t="shared" si="12"/>
        <v>-16434.618408749997</v>
      </c>
      <c r="N9" s="103">
        <f t="shared" si="13"/>
        <v>-20380.90119</v>
      </c>
      <c r="O9" s="103">
        <f t="shared" si="14"/>
        <v>-4481.90209125</v>
      </c>
      <c r="P9" s="106">
        <f t="shared" si="15"/>
        <v>3213575.2109249998</v>
      </c>
      <c r="Q9" s="106">
        <f t="shared" si="16"/>
        <v>1331414.722425</v>
      </c>
      <c r="R9" s="106">
        <f t="shared" si="17"/>
        <v>1519653.6328499999</v>
      </c>
      <c r="S9" s="106">
        <f t="shared" si="18"/>
        <v>328692.36817499995</v>
      </c>
      <c r="T9" s="106">
        <f t="shared" si="19"/>
        <v>407618.02379999997</v>
      </c>
      <c r="U9" s="106">
        <f t="shared" si="20"/>
        <v>89638.041824999993</v>
      </c>
      <c r="V9" s="107">
        <f>P9*'Levy Proposition'!B$5/(1+Assumptions!$D$49)^('Incentive Relocation assumption'!$I9-2022)</f>
        <v>84664606.807054907</v>
      </c>
      <c r="W9" s="107">
        <f>Q9*'Levy Proposition'!C$5/(1+Assumptions!$D$49)^('Incentive Relocation assumption'!$I9-2022)</f>
        <v>89434387.075695291</v>
      </c>
      <c r="X9" s="107">
        <f>R9*'Levy Proposition'!D$5/(1+Assumptions!$D$49)^('Incentive Relocation assumption'!$I9-2022)</f>
        <v>65981280.0998265</v>
      </c>
      <c r="Y9" s="107">
        <f>S9*'Levy Proposition'!E$5/(1+Assumptions!$D$49)^('Incentive Relocation assumption'!$I9-2022)</f>
        <v>23701052.209534697</v>
      </c>
      <c r="Z9" s="107">
        <f>T9*'Levy Proposition'!F$5/(1+Assumptions!$D$49)^('Incentive Relocation assumption'!$I9-2022)</f>
        <v>16674350.691252619</v>
      </c>
      <c r="AA9" s="107">
        <f>U9*'Levy Proposition'!G$5/(1+Assumptions!$D$49)^('Incentive Relocation assumption'!$I9-2022)</f>
        <v>9315427.8807204198</v>
      </c>
      <c r="AB9" s="81">
        <f>P9*'Levy Proposition'!B$33/(1+Assumptions!$D$49)^('Incentive Relocation assumption'!$I9-2022)</f>
        <v>84586840.895820469</v>
      </c>
      <c r="AC9" s="81">
        <f>Q9*'Levy Proposition'!C$33/(1+Assumptions!$D$49)^('Incentive Relocation assumption'!$I9-2022)</f>
        <v>89352240.038474828</v>
      </c>
      <c r="AD9" s="81">
        <f>R9*'Levy Proposition'!D$33/(1+Assumptions!$D$49)^('Incentive Relocation assumption'!$I9-2022)</f>
        <v>65920675.148538269</v>
      </c>
      <c r="AE9" s="81">
        <f>S9*'Levy Proposition'!E$33/(1+Assumptions!$D$49)^('Incentive Relocation assumption'!$I9-2022)</f>
        <v>23679282.381600693</v>
      </c>
      <c r="AF9" s="81">
        <f>T9*'Levy Proposition'!F$33/(1+Assumptions!$D$49)^('Incentive Relocation assumption'!$I9-2022)</f>
        <v>16659035.010655373</v>
      </c>
      <c r="AG9" s="81">
        <f>U9*'Levy Proposition'!G$33/(1+Assumptions!$D$49)^('Incentive Relocation assumption'!$I9-2022)</f>
        <v>9306871.4984846432</v>
      </c>
      <c r="AH9" s="109">
        <f t="shared" si="4"/>
        <v>77765.911234438419</v>
      </c>
      <c r="AI9" s="109">
        <f t="shared" si="5"/>
        <v>82147.037220463157</v>
      </c>
      <c r="AJ9" s="109">
        <f t="shared" si="6"/>
        <v>60604.951288230717</v>
      </c>
      <c r="AK9" s="109">
        <f t="shared" si="7"/>
        <v>21769.827934004366</v>
      </c>
      <c r="AL9" s="109">
        <f t="shared" si="8"/>
        <v>15315.680597245693</v>
      </c>
      <c r="AM9" s="109">
        <f t="shared" si="9"/>
        <v>8556.382235776633</v>
      </c>
      <c r="AN9" s="106">
        <f>'Levy Proposition'!B$11*'Incentive Relocation assumption'!J9/(1+Assumptions!$D$49)^('Incentive Relocation assumption'!$I9-2022)</f>
        <v>0</v>
      </c>
      <c r="AO9" s="106">
        <f>-'Levy Proposition'!C$11*'Incentive Relocation assumption'!K9/(1+Assumptions!$D$49)^('Incentive Relocation assumption'!$I9-2022)</f>
        <v>36649450.656712912</v>
      </c>
      <c r="AP9" s="106">
        <f>-'Levy Proposition'!D$11*'Incentive Relocation assumption'!L9/(1+Assumptions!$D$49)^('Incentive Relocation assumption'!$I9-2022)</f>
        <v>17492774.781916462</v>
      </c>
      <c r="AQ9" s="106">
        <f>-'Levy Proposition'!E$11*'Incentive Relocation assumption'!M9/(1+Assumptions!$D$49)^('Incentive Relocation assumption'!$I9-2022)</f>
        <v>10141412.842022615</v>
      </c>
      <c r="AR9" s="106">
        <f>-'Levy Proposition'!F$11*'Incentive Relocation assumption'!N9/(1+Assumptions!$D$49)^('Incentive Relocation assumption'!$I9-2022)</f>
        <v>4001775.4808836537</v>
      </c>
      <c r="AS9" s="106">
        <f>-'Levy Proposition'!G$11*'Incentive Relocation assumption'!O9/(1+Assumptions!$D$49)^('Incentive Relocation assumption'!$I9-2022)</f>
        <v>4688520.527128337</v>
      </c>
    </row>
    <row r="10" spans="1:45" x14ac:dyDescent="0.35">
      <c r="A10">
        <v>2028</v>
      </c>
      <c r="B10" s="84">
        <f>'Future Expected Cost'!V9</f>
        <v>46731483.782032922</v>
      </c>
      <c r="C10" s="84">
        <f>'Future Expected Cost'!W9</f>
        <v>81960313.775845453</v>
      </c>
      <c r="D10" s="84">
        <f>'Future Expected Cost'!X9</f>
        <v>60392735.907191128</v>
      </c>
      <c r="E10" s="84">
        <f>'Future Expected Cost'!Y9</f>
        <v>21595269.275143743</v>
      </c>
      <c r="F10" s="84">
        <f>'Future Expected Cost'!Z9</f>
        <v>15202352.515929632</v>
      </c>
      <c r="G10" s="84">
        <f>'Future Expected Cost'!AA9</f>
        <v>8497284.9496050067</v>
      </c>
      <c r="H10" s="84"/>
      <c r="I10">
        <v>2028</v>
      </c>
      <c r="J10" s="103">
        <f t="shared" si="1"/>
        <v>174658.2974810625</v>
      </c>
      <c r="K10" s="103">
        <f t="shared" si="10"/>
        <v>-63242.199315187499</v>
      </c>
      <c r="L10" s="103">
        <f t="shared" si="11"/>
        <v>-72183.547560374995</v>
      </c>
      <c r="M10" s="103">
        <f t="shared" si="12"/>
        <v>-15612.887488312499</v>
      </c>
      <c r="N10" s="103">
        <f t="shared" si="13"/>
        <v>-19361.8561305</v>
      </c>
      <c r="O10" s="103">
        <f t="shared" si="14"/>
        <v>-4257.8069866875003</v>
      </c>
      <c r="P10" s="106">
        <f t="shared" si="15"/>
        <v>3397426.0503787496</v>
      </c>
      <c r="Q10" s="106">
        <f t="shared" si="16"/>
        <v>1264843.98630375</v>
      </c>
      <c r="R10" s="106">
        <f t="shared" si="17"/>
        <v>1443670.9512075</v>
      </c>
      <c r="S10" s="106">
        <f t="shared" si="18"/>
        <v>312257.74976624997</v>
      </c>
      <c r="T10" s="106">
        <f t="shared" si="19"/>
        <v>387237.12260999996</v>
      </c>
      <c r="U10" s="106">
        <f t="shared" si="20"/>
        <v>85156.139733749995</v>
      </c>
      <c r="V10" s="107">
        <f>P10*'Levy Proposition'!B$5/(1+Assumptions!$D$49)^('Incentive Relocation assumption'!$I10-2022)</f>
        <v>84796955.979765207</v>
      </c>
      <c r="W10" s="107">
        <f>Q10*'Levy Proposition'!C$5/(1+Assumptions!$D$49)^('Incentive Relocation assumption'!$I10-2022)</f>
        <v>80490562.597862765</v>
      </c>
      <c r="X10" s="107">
        <f>R10*'Levy Proposition'!D$5/(1+Assumptions!$D$49)^('Incentive Relocation assumption'!$I10-2022)</f>
        <v>59382867.48325561</v>
      </c>
      <c r="Y10" s="107">
        <f>S10*'Levy Proposition'!E$5/(1+Assumptions!$D$49)^('Incentive Relocation assumption'!$I10-2022)</f>
        <v>21330844.755408473</v>
      </c>
      <c r="Z10" s="107">
        <f>T10*'Levy Proposition'!F$5/(1+Assumptions!$D$49)^('Incentive Relocation assumption'!$I10-2022)</f>
        <v>15006843.698241459</v>
      </c>
      <c r="AA10" s="107">
        <f>U10*'Levy Proposition'!G$5/(1+Assumptions!$D$49)^('Incentive Relocation assumption'!$I10-2022)</f>
        <v>8383844.9110674355</v>
      </c>
      <c r="AB10" s="81">
        <f>P10*'Levy Proposition'!B$33/(1+Assumptions!$D$49)^('Incentive Relocation assumption'!$I10-2022)</f>
        <v>84719068.503517881</v>
      </c>
      <c r="AC10" s="81">
        <f>Q10*'Levy Proposition'!C$33/(1+Assumptions!$D$49)^('Incentive Relocation assumption'!$I10-2022)</f>
        <v>80416630.618701026</v>
      </c>
      <c r="AD10" s="81">
        <f>R10*'Levy Proposition'!D$33/(1+Assumptions!$D$49)^('Incentive Relocation assumption'!$I10-2022)</f>
        <v>59328323.288512304</v>
      </c>
      <c r="AE10" s="81">
        <f>S10*'Levy Proposition'!E$33/(1+Assumptions!$D$49)^('Incentive Relocation assumption'!$I10-2022)</f>
        <v>21311252.004170816</v>
      </c>
      <c r="AF10" s="81">
        <f>T10*'Levy Proposition'!F$33/(1+Assumptions!$D$49)^('Incentive Relocation assumption'!$I10-2022)</f>
        <v>14993059.651767278</v>
      </c>
      <c r="AG10" s="81">
        <f>U10*'Levy Proposition'!G$33/(1+Assumptions!$D$49)^('Incentive Relocation assumption'!$I10-2022)</f>
        <v>8376144.2039627153</v>
      </c>
      <c r="AH10" s="109">
        <f t="shared" si="4"/>
        <v>77887.47624732554</v>
      </c>
      <c r="AI10" s="109">
        <f t="shared" si="5"/>
        <v>73931.979161739349</v>
      </c>
      <c r="AJ10" s="109">
        <f t="shared" si="6"/>
        <v>54544.194743305445</v>
      </c>
      <c r="AK10" s="109">
        <f t="shared" si="7"/>
        <v>19592.751237656921</v>
      </c>
      <c r="AL10" s="109">
        <f t="shared" si="8"/>
        <v>13784.046474181116</v>
      </c>
      <c r="AM10" s="109">
        <f t="shared" si="9"/>
        <v>7700.7071047201753</v>
      </c>
      <c r="AN10" s="106">
        <f>'Levy Proposition'!B$11*'Incentive Relocation assumption'!J10/(1+Assumptions!$D$49)^('Incentive Relocation assumption'!$I10-2022)</f>
        <v>0</v>
      </c>
      <c r="AO10" s="106">
        <f>-'Levy Proposition'!C$11*'Incentive Relocation assumption'!K10/(1+Assumptions!$D$49)^('Incentive Relocation assumption'!$I10-2022)</f>
        <v>32984347.505671088</v>
      </c>
      <c r="AP10" s="106">
        <f>-'Levy Proposition'!D$11*'Incentive Relocation assumption'!L10/(1+Assumptions!$D$49)^('Incentive Relocation assumption'!$I10-2022)</f>
        <v>15743421.849612044</v>
      </c>
      <c r="AQ10" s="106">
        <f>-'Levy Proposition'!E$11*'Incentive Relocation assumption'!M10/(1+Assumptions!$D$49)^('Incentive Relocation assumption'!$I10-2022)</f>
        <v>9127227.8133991417</v>
      </c>
      <c r="AR10" s="106">
        <f>-'Levy Proposition'!F$11*'Incentive Relocation assumption'!N10/(1+Assumptions!$D$49)^('Incentive Relocation assumption'!$I10-2022)</f>
        <v>3601580.6713589416</v>
      </c>
      <c r="AS10" s="106">
        <f>-'Levy Proposition'!G$11*'Incentive Relocation assumption'!O10/(1+Assumptions!$D$49)^('Incentive Relocation assumption'!$I10-2022)</f>
        <v>4219648.2507425295</v>
      </c>
    </row>
    <row r="11" spans="1:45" x14ac:dyDescent="0.35">
      <c r="A11">
        <v>2029</v>
      </c>
      <c r="B11" s="84">
        <f>'Future Expected Cost'!V10</f>
        <v>44648364.866756842</v>
      </c>
      <c r="C11" s="84">
        <f>'Future Expected Cost'!W10</f>
        <v>78307069.401626214</v>
      </c>
      <c r="D11" s="84">
        <f>'Future Expected Cost'!X10</f>
        <v>57704542.366747737</v>
      </c>
      <c r="E11" s="84">
        <f>'Future Expected Cost'!Y10</f>
        <v>20638995.435320001</v>
      </c>
      <c r="F11" s="84">
        <f>'Future Expected Cost'!Z10</f>
        <v>14528668.439395182</v>
      </c>
      <c r="G11" s="84">
        <f>'Future Expected Cost'!AA10</f>
        <v>8120504.8545019962</v>
      </c>
      <c r="H11" s="84"/>
      <c r="I11">
        <v>2029</v>
      </c>
      <c r="J11" s="103">
        <f t="shared" si="1"/>
        <v>165925.38260700938</v>
      </c>
      <c r="K11" s="103">
        <f t="shared" si="10"/>
        <v>-60080.089349428126</v>
      </c>
      <c r="L11" s="103">
        <f t="shared" si="11"/>
        <v>-68574.370182356259</v>
      </c>
      <c r="M11" s="103">
        <f t="shared" si="12"/>
        <v>-14832.243113896875</v>
      </c>
      <c r="N11" s="103">
        <f t="shared" si="13"/>
        <v>-18393.763323974999</v>
      </c>
      <c r="O11" s="103">
        <f t="shared" si="14"/>
        <v>-4044.9166373531248</v>
      </c>
      <c r="P11" s="106">
        <f t="shared" si="15"/>
        <v>3572084.347859812</v>
      </c>
      <c r="Q11" s="106">
        <f t="shared" si="16"/>
        <v>1201601.7869885624</v>
      </c>
      <c r="R11" s="106">
        <f t="shared" si="17"/>
        <v>1371487.403647125</v>
      </c>
      <c r="S11" s="106">
        <f t="shared" si="18"/>
        <v>296644.86227793747</v>
      </c>
      <c r="T11" s="106">
        <f t="shared" si="19"/>
        <v>367875.26647949999</v>
      </c>
      <c r="U11" s="106">
        <f t="shared" si="20"/>
        <v>80898.332747062494</v>
      </c>
      <c r="V11" s="107">
        <f>P11*'Levy Proposition'!B$5/(1+Assumptions!$D$49)^('Incentive Relocation assumption'!$I11-2022)</f>
        <v>84463442.459545821</v>
      </c>
      <c r="W11" s="107">
        <f>Q11*'Levy Proposition'!C$5/(1+Assumptions!$D$49)^('Incentive Relocation assumption'!$I11-2022)</f>
        <v>72441159.146503791</v>
      </c>
      <c r="X11" s="107">
        <f>R11*'Levy Proposition'!D$5/(1+Assumptions!$D$49)^('Incentive Relocation assumption'!$I11-2022)</f>
        <v>53444324.590228274</v>
      </c>
      <c r="Y11" s="107">
        <f>S11*'Levy Proposition'!E$5/(1+Assumptions!$D$49)^('Incentive Relocation assumption'!$I11-2022)</f>
        <v>19197668.270453125</v>
      </c>
      <c r="Z11" s="107">
        <f>T11*'Levy Proposition'!F$5/(1+Assumptions!$D$49)^('Incentive Relocation assumption'!$I11-2022)</f>
        <v>13506094.597230244</v>
      </c>
      <c r="AA11" s="107">
        <f>U11*'Levy Proposition'!G$5/(1+Assumptions!$D$49)^('Incentive Relocation assumption'!$I11-2022)</f>
        <v>7545424.2567111636</v>
      </c>
      <c r="AB11" s="81">
        <f>P11*'Levy Proposition'!B$33/(1+Assumptions!$D$49)^('Incentive Relocation assumption'!$I11-2022)</f>
        <v>84385861.321257025</v>
      </c>
      <c r="AC11" s="81">
        <f>Q11*'Levy Proposition'!C$33/(1+Assumptions!$D$49)^('Incentive Relocation assumption'!$I11-2022)</f>
        <v>72374620.684159711</v>
      </c>
      <c r="AD11" s="81">
        <f>R11*'Levy Proposition'!D$33/(1+Assumptions!$D$49)^('Incentive Relocation assumption'!$I11-2022)</f>
        <v>53395235.050232641</v>
      </c>
      <c r="AE11" s="81">
        <f>S11*'Levy Proposition'!E$33/(1+Assumptions!$D$49)^('Incentive Relocation assumption'!$I11-2022)</f>
        <v>19180034.878851477</v>
      </c>
      <c r="AF11" s="81">
        <f>T11*'Levy Proposition'!F$33/(1+Assumptions!$D$49)^('Incentive Relocation assumption'!$I11-2022)</f>
        <v>13493689.014860202</v>
      </c>
      <c r="AG11" s="81">
        <f>U11*'Levy Proposition'!G$33/(1+Assumptions!$D$49)^('Incentive Relocation assumption'!$I11-2022)</f>
        <v>7538493.6535334876</v>
      </c>
      <c r="AH11" s="109">
        <f t="shared" si="4"/>
        <v>77581.138288795948</v>
      </c>
      <c r="AI11" s="109">
        <f t="shared" si="5"/>
        <v>66538.46234408021</v>
      </c>
      <c r="AJ11" s="109">
        <f t="shared" si="6"/>
        <v>49089.539995633066</v>
      </c>
      <c r="AK11" s="109">
        <f t="shared" si="7"/>
        <v>17633.391601648182</v>
      </c>
      <c r="AL11" s="109">
        <f t="shared" si="8"/>
        <v>12405.582370042801</v>
      </c>
      <c r="AM11" s="109">
        <f t="shared" si="9"/>
        <v>6930.6031776759773</v>
      </c>
      <c r="AN11" s="106">
        <f>'Levy Proposition'!B$11*'Incentive Relocation assumption'!J11/(1+Assumptions!$D$49)^('Incentive Relocation assumption'!$I11-2022)</f>
        <v>0</v>
      </c>
      <c r="AO11" s="106">
        <f>-'Levy Proposition'!C$11*'Incentive Relocation assumption'!K11/(1+Assumptions!$D$49)^('Incentive Relocation assumption'!$I11-2022)</f>
        <v>29685770.478952404</v>
      </c>
      <c r="AP11" s="106">
        <f>-'Levy Proposition'!D$11*'Incentive Relocation assumption'!L11/(1+Assumptions!$D$49)^('Incentive Relocation assumption'!$I11-2022)</f>
        <v>14169011.756274814</v>
      </c>
      <c r="AQ11" s="106">
        <f>-'Levy Proposition'!E$11*'Incentive Relocation assumption'!M11/(1+Assumptions!$D$49)^('Incentive Relocation assumption'!$I11-2022)</f>
        <v>8214465.6622688239</v>
      </c>
      <c r="AR11" s="106">
        <f>-'Levy Proposition'!F$11*'Incentive Relocation assumption'!N11/(1+Assumptions!$D$49)^('Incentive Relocation assumption'!$I11-2022)</f>
        <v>3241407.0690047918</v>
      </c>
      <c r="AS11" s="106">
        <f>-'Levy Proposition'!G$11*'Incentive Relocation assumption'!O11/(1+Assumptions!$D$49)^('Incentive Relocation assumption'!$I11-2022)</f>
        <v>3797665.2244498339</v>
      </c>
    </row>
    <row r="12" spans="1:45" x14ac:dyDescent="0.35">
      <c r="A12">
        <v>2030</v>
      </c>
      <c r="B12" s="84">
        <f>'Future Expected Cost'!V11</f>
        <v>47303929.178299949</v>
      </c>
      <c r="C12" s="84">
        <f>'Future Expected Cost'!W11</f>
        <v>82964825.19798398</v>
      </c>
      <c r="D12" s="84">
        <f>'Future Expected Cost'!X11</f>
        <v>61140801.873828068</v>
      </c>
      <c r="E12" s="84">
        <f>'Future Expected Cost'!Y11</f>
        <v>21873325.677959993</v>
      </c>
      <c r="F12" s="84">
        <f>'Future Expected Cost'!Z11</f>
        <v>15397035.536973953</v>
      </c>
      <c r="G12" s="84">
        <f>'Future Expected Cost'!AA11</f>
        <v>8605619.5161023848</v>
      </c>
      <c r="H12" s="84"/>
      <c r="I12">
        <v>2030</v>
      </c>
      <c r="J12" s="103">
        <f t="shared" si="1"/>
        <v>157629.11347665891</v>
      </c>
      <c r="K12" s="103">
        <f t="shared" si="10"/>
        <v>-57076.084881956718</v>
      </c>
      <c r="L12" s="103">
        <f t="shared" si="11"/>
        <v>-65145.651673238433</v>
      </c>
      <c r="M12" s="103">
        <f t="shared" si="12"/>
        <v>-14090.630958202031</v>
      </c>
      <c r="N12" s="103">
        <f t="shared" si="13"/>
        <v>-17474.075157776249</v>
      </c>
      <c r="O12" s="103">
        <f t="shared" si="14"/>
        <v>-3842.6708054854689</v>
      </c>
      <c r="P12" s="106">
        <f t="shared" si="15"/>
        <v>3738009.7304668212</v>
      </c>
      <c r="Q12" s="106">
        <f t="shared" si="16"/>
        <v>1141521.6976391342</v>
      </c>
      <c r="R12" s="106">
        <f t="shared" si="17"/>
        <v>1302913.0334647687</v>
      </c>
      <c r="S12" s="106">
        <f t="shared" si="18"/>
        <v>281812.6191640406</v>
      </c>
      <c r="T12" s="106">
        <f t="shared" si="19"/>
        <v>349481.50315552496</v>
      </c>
      <c r="U12" s="106">
        <f t="shared" si="20"/>
        <v>76853.416109709375</v>
      </c>
      <c r="V12" s="107">
        <f>P12*'Levy Proposition'!B$5/(1+Assumptions!$D$49)^('Incentive Relocation assumption'!$I12-2022)</f>
        <v>83734479.064763874</v>
      </c>
      <c r="W12" s="107">
        <f>Q12*'Levy Proposition'!C$5/(1+Assumptions!$D$49)^('Incentive Relocation assumption'!$I12-2022)</f>
        <v>65196730.760935582</v>
      </c>
      <c r="X12" s="107">
        <f>R12*'Levy Proposition'!D$5/(1+Assumptions!$D$49)^('Incentive Relocation assumption'!$I12-2022)</f>
        <v>48099661.602078713</v>
      </c>
      <c r="Y12" s="107">
        <f>S12*'Levy Proposition'!E$5/(1+Assumptions!$D$49)^('Incentive Relocation assumption'!$I12-2022)</f>
        <v>17277818.635331642</v>
      </c>
      <c r="Z12" s="107">
        <f>T12*'Levy Proposition'!F$5/(1+Assumptions!$D$49)^('Incentive Relocation assumption'!$I12-2022)</f>
        <v>12155426.879718075</v>
      </c>
      <c r="AA12" s="107">
        <f>U12*'Levy Proposition'!G$5/(1+Assumptions!$D$49)^('Incentive Relocation assumption'!$I12-2022)</f>
        <v>6790849.284271461</v>
      </c>
      <c r="AB12" s="81">
        <f>P12*'Levy Proposition'!B$33/(1+Assumptions!$D$49)^('Incentive Relocation assumption'!$I12-2022)</f>
        <v>83657567.49200888</v>
      </c>
      <c r="AC12" s="81">
        <f>Q12*'Levy Proposition'!C$33/(1+Assumptions!$D$49)^('Incentive Relocation assumption'!$I12-2022)</f>
        <v>65136846.431835875</v>
      </c>
      <c r="AD12" s="81">
        <f>R12*'Levy Proposition'!D$33/(1+Assumptions!$D$49)^('Incentive Relocation assumption'!$I12-2022)</f>
        <v>48055481.227827661</v>
      </c>
      <c r="AE12" s="81">
        <f>S12*'Levy Proposition'!E$33/(1+Assumptions!$D$49)^('Incentive Relocation assumption'!$I12-2022)</f>
        <v>17261948.658950813</v>
      </c>
      <c r="AF12" s="81">
        <f>T12*'Levy Proposition'!F$33/(1+Assumptions!$D$49)^('Incentive Relocation assumption'!$I12-2022)</f>
        <v>12144261.909095824</v>
      </c>
      <c r="AG12" s="81">
        <f>U12*'Levy Proposition'!G$33/(1+Assumptions!$D$49)^('Incentive Relocation assumption'!$I12-2022)</f>
        <v>6784611.7713063248</v>
      </c>
      <c r="AH12" s="109">
        <f t="shared" si="4"/>
        <v>76911.572754994035</v>
      </c>
      <c r="AI12" s="109">
        <f t="shared" si="5"/>
        <v>59884.329099707305</v>
      </c>
      <c r="AJ12" s="109">
        <f t="shared" si="6"/>
        <v>44180.374251052737</v>
      </c>
      <c r="AK12" s="109">
        <f t="shared" si="7"/>
        <v>15869.976380828768</v>
      </c>
      <c r="AL12" s="109">
        <f t="shared" si="8"/>
        <v>11164.97062225081</v>
      </c>
      <c r="AM12" s="109">
        <f t="shared" si="9"/>
        <v>6237.5129651362076</v>
      </c>
      <c r="AN12" s="106">
        <f>'Levy Proposition'!B$11*'Incentive Relocation assumption'!J12/(1+Assumptions!$D$49)^('Incentive Relocation assumption'!$I12-2022)</f>
        <v>0</v>
      </c>
      <c r="AO12" s="106">
        <f>-'Levy Proposition'!C$11*'Incentive Relocation assumption'!K12/(1+Assumptions!$D$49)^('Incentive Relocation assumption'!$I12-2022)</f>
        <v>26717065.383134447</v>
      </c>
      <c r="AP12" s="106">
        <f>-'Levy Proposition'!D$11*'Incentive Relocation assumption'!L12/(1+Assumptions!$D$49)^('Incentive Relocation assumption'!$I12-2022)</f>
        <v>12752049.463401826</v>
      </c>
      <c r="AQ12" s="106">
        <f>-'Levy Proposition'!E$11*'Incentive Relocation assumption'!M12/(1+Assumptions!$D$49)^('Incentive Relocation assumption'!$I12-2022)</f>
        <v>7392983.6634003995</v>
      </c>
      <c r="AR12" s="106">
        <f>-'Levy Proposition'!F$11*'Incentive Relocation assumption'!N12/(1+Assumptions!$D$49)^('Incentive Relocation assumption'!$I12-2022)</f>
        <v>2917252.3804748929</v>
      </c>
      <c r="AS12" s="106">
        <f>-'Levy Proposition'!G$11*'Incentive Relocation assumption'!O12/(1+Assumptions!$D$49)^('Incentive Relocation assumption'!$I12-2022)</f>
        <v>3417882.3209867631</v>
      </c>
    </row>
    <row r="13" spans="1:45" x14ac:dyDescent="0.35">
      <c r="A13">
        <v>2031</v>
      </c>
      <c r="B13" s="84">
        <f>'Future Expected Cost'!V12</f>
        <v>45195589.045839444</v>
      </c>
      <c r="C13" s="84">
        <f>'Future Expected Cost'!W12</f>
        <v>79267327.352563307</v>
      </c>
      <c r="D13" s="84">
        <f>'Future Expected Cost'!X12</f>
        <v>58419737.502659358</v>
      </c>
      <c r="E13" s="84">
        <f>'Future Expected Cost'!Y12</f>
        <v>20904940.119884122</v>
      </c>
      <c r="F13" s="84">
        <f>'Future Expected Cost'!Z12</f>
        <v>14714862.498285633</v>
      </c>
      <c r="G13" s="84">
        <f>'Future Expected Cost'!AA12</f>
        <v>8224112.1543105701</v>
      </c>
      <c r="H13" s="84"/>
      <c r="I13">
        <v>2031</v>
      </c>
      <c r="J13" s="103">
        <f t="shared" si="1"/>
        <v>149747.65780282597</v>
      </c>
      <c r="K13" s="103">
        <f t="shared" si="10"/>
        <v>-54222.280637858879</v>
      </c>
      <c r="L13" s="103">
        <f t="shared" si="11"/>
        <v>-61888.36908957651</v>
      </c>
      <c r="M13" s="103">
        <f t="shared" si="12"/>
        <v>-13386.09941029193</v>
      </c>
      <c r="N13" s="103">
        <f t="shared" si="13"/>
        <v>-16600.371399887437</v>
      </c>
      <c r="O13" s="103">
        <f t="shared" si="14"/>
        <v>-3650.5372652111955</v>
      </c>
      <c r="P13" s="106">
        <f t="shared" si="15"/>
        <v>3895638.8439434799</v>
      </c>
      <c r="Q13" s="106">
        <f t="shared" si="16"/>
        <v>1084445.6127571776</v>
      </c>
      <c r="R13" s="106">
        <f t="shared" si="17"/>
        <v>1237767.3817915302</v>
      </c>
      <c r="S13" s="106">
        <f t="shared" si="18"/>
        <v>267721.9882058386</v>
      </c>
      <c r="T13" s="106">
        <f t="shared" si="19"/>
        <v>332007.42799774872</v>
      </c>
      <c r="U13" s="106">
        <f t="shared" si="20"/>
        <v>73010.745304223907</v>
      </c>
      <c r="V13" s="107">
        <f>P13*'Levy Proposition'!B$5/(1+Assumptions!$D$49)^('Incentive Relocation assumption'!$I13-2022)</f>
        <v>82672182.996916488</v>
      </c>
      <c r="W13" s="107">
        <f>Q13*'Levy Proposition'!C$5/(1+Assumptions!$D$49)^('Incentive Relocation assumption'!$I13-2022)</f>
        <v>58676776.462363809</v>
      </c>
      <c r="X13" s="107">
        <f>R13*'Levy Proposition'!D$5/(1+Assumptions!$D$49)^('Incentive Relocation assumption'!$I13-2022)</f>
        <v>43289487.966651157</v>
      </c>
      <c r="Y13" s="107">
        <f>S13*'Levy Proposition'!E$5/(1+Assumptions!$D$49)^('Incentive Relocation assumption'!$I13-2022)</f>
        <v>15549962.244887112</v>
      </c>
      <c r="Z13" s="107">
        <f>T13*'Levy Proposition'!F$5/(1+Assumptions!$D$49)^('Incentive Relocation assumption'!$I13-2022)</f>
        <v>10939831.759987328</v>
      </c>
      <c r="AA13" s="107">
        <f>U13*'Levy Proposition'!G$5/(1+Assumptions!$D$49)^('Incentive Relocation assumption'!$I13-2022)</f>
        <v>6111735.0638929754</v>
      </c>
      <c r="AB13" s="81">
        <f>P13*'Levy Proposition'!B$33/(1+Assumptions!$D$49)^('Incentive Relocation assumption'!$I13-2022)</f>
        <v>82596247.161542594</v>
      </c>
      <c r="AC13" s="81">
        <f>Q13*'Levy Proposition'!C$33/(1+Assumptions!$D$49)^('Incentive Relocation assumption'!$I13-2022)</f>
        <v>58622880.824481793</v>
      </c>
      <c r="AD13" s="81">
        <f>R13*'Levy Proposition'!D$33/(1+Assumptions!$D$49)^('Incentive Relocation assumption'!$I13-2022)</f>
        <v>43249725.820394799</v>
      </c>
      <c r="AE13" s="81">
        <f>S13*'Levy Proposition'!E$33/(1+Assumptions!$D$49)^('Incentive Relocation assumption'!$I13-2022)</f>
        <v>15535679.334598629</v>
      </c>
      <c r="AF13" s="81">
        <f>T13*'Levy Proposition'!F$33/(1+Assumptions!$D$49)^('Incentive Relocation assumption'!$I13-2022)</f>
        <v>10929783.334586782</v>
      </c>
      <c r="AG13" s="81">
        <f>U13*'Levy Proposition'!G$33/(1+Assumptions!$D$49)^('Incentive Relocation assumption'!$I13-2022)</f>
        <v>6106121.3291295189</v>
      </c>
      <c r="AH13" s="109">
        <f t="shared" si="4"/>
        <v>75935.83537389338</v>
      </c>
      <c r="AI13" s="109">
        <f t="shared" si="5"/>
        <v>53895.637882016599</v>
      </c>
      <c r="AJ13" s="109">
        <f t="shared" si="6"/>
        <v>39762.146256357431</v>
      </c>
      <c r="AK13" s="109">
        <f t="shared" si="7"/>
        <v>14282.910288482904</v>
      </c>
      <c r="AL13" s="109">
        <f t="shared" si="8"/>
        <v>10048.425400545821</v>
      </c>
      <c r="AM13" s="109">
        <f t="shared" si="9"/>
        <v>5613.7347634565085</v>
      </c>
      <c r="AN13" s="106">
        <f>'Levy Proposition'!B$11*'Incentive Relocation assumption'!J13/(1+Assumptions!$D$49)^('Incentive Relocation assumption'!$I13-2022)</f>
        <v>0</v>
      </c>
      <c r="AO13" s="106">
        <f>-'Levy Proposition'!C$11*'Incentive Relocation assumption'!K13/(1+Assumptions!$D$49)^('Incentive Relocation assumption'!$I13-2022)</f>
        <v>24045243.602242883</v>
      </c>
      <c r="AP13" s="106">
        <f>-'Levy Proposition'!D$11*'Incentive Relocation assumption'!L13/(1+Assumptions!$D$49)^('Incentive Relocation assumption'!$I13-2022)</f>
        <v>11476789.511804314</v>
      </c>
      <c r="AQ13" s="106">
        <f>-'Levy Proposition'!E$11*'Incentive Relocation assumption'!M13/(1+Assumptions!$D$49)^('Incentive Relocation assumption'!$I13-2022)</f>
        <v>6653653.4078358077</v>
      </c>
      <c r="AR13" s="106">
        <f>-'Levy Proposition'!F$11*'Incentive Relocation assumption'!N13/(1+Assumptions!$D$49)^('Incentive Relocation assumption'!$I13-2022)</f>
        <v>2625514.5590212354</v>
      </c>
      <c r="AS13" s="106">
        <f>-'Levy Proposition'!G$11*'Incentive Relocation assumption'!O13/(1+Assumptions!$D$49)^('Incentive Relocation assumption'!$I13-2022)</f>
        <v>3076079.3460424663</v>
      </c>
    </row>
    <row r="14" spans="1:45" x14ac:dyDescent="0.35">
      <c r="A14">
        <v>2032</v>
      </c>
      <c r="B14" s="84">
        <f>'Future Expected Cost'!V13</f>
        <v>43181360.458073519</v>
      </c>
      <c r="C14" s="84">
        <f>'Future Expected Cost'!W13</f>
        <v>75734866.840381011</v>
      </c>
      <c r="D14" s="84">
        <f>'Future Expected Cost'!X13</f>
        <v>55819979.306188785</v>
      </c>
      <c r="E14" s="84">
        <f>'Future Expected Cost'!Y13</f>
        <v>19979524.111808177</v>
      </c>
      <c r="F14" s="84">
        <f>'Future Expected Cost'!Z13</f>
        <v>14062980.033794392</v>
      </c>
      <c r="G14" s="84">
        <f>'Future Expected Cost'!AA13</f>
        <v>7859554.6990311733</v>
      </c>
      <c r="H14" s="84"/>
      <c r="I14">
        <v>2032</v>
      </c>
      <c r="J14" s="103">
        <f t="shared" si="1"/>
        <v>142260.27491268466</v>
      </c>
      <c r="K14" s="103">
        <f t="shared" si="10"/>
        <v>-51511.166605965933</v>
      </c>
      <c r="L14" s="103">
        <f t="shared" si="11"/>
        <v>-58793.950635097688</v>
      </c>
      <c r="M14" s="103">
        <f t="shared" si="12"/>
        <v>-12716.794439777334</v>
      </c>
      <c r="N14" s="103">
        <f t="shared" si="13"/>
        <v>-15770.352829893065</v>
      </c>
      <c r="O14" s="103">
        <f t="shared" si="14"/>
        <v>-3468.0104019506357</v>
      </c>
      <c r="P14" s="106">
        <f t="shared" si="15"/>
        <v>4045386.5017463057</v>
      </c>
      <c r="Q14" s="106">
        <f t="shared" si="16"/>
        <v>1030223.3321193187</v>
      </c>
      <c r="R14" s="106">
        <f t="shared" si="17"/>
        <v>1175879.0127019538</v>
      </c>
      <c r="S14" s="106">
        <f t="shared" si="18"/>
        <v>254335.88879554666</v>
      </c>
      <c r="T14" s="106">
        <f t="shared" si="19"/>
        <v>315407.05659786129</v>
      </c>
      <c r="U14" s="106">
        <f t="shared" si="20"/>
        <v>69360.208039012708</v>
      </c>
      <c r="V14" s="107">
        <f>P14*'Levy Proposition'!B$5/(1+Assumptions!$D$49)^('Incentive Relocation assumption'!$I14-2022)</f>
        <v>81331271.445442379</v>
      </c>
      <c r="W14" s="107">
        <f>Q14*'Levy Proposition'!C$5/(1+Assumptions!$D$49)^('Incentive Relocation assumption'!$I14-2022)</f>
        <v>52808845.717110068</v>
      </c>
      <c r="X14" s="107">
        <f>R14*'Levy Proposition'!D$5/(1+Assumptions!$D$49)^('Incentive Relocation assumption'!$I14-2022)</f>
        <v>38960352.443183266</v>
      </c>
      <c r="Y14" s="107">
        <f>S14*'Levy Proposition'!E$5/(1+Assumptions!$D$49)^('Incentive Relocation assumption'!$I14-2022)</f>
        <v>13994898.946499638</v>
      </c>
      <c r="Z14" s="107">
        <f>T14*'Levy Proposition'!F$5/(1+Assumptions!$D$49)^('Incentive Relocation assumption'!$I14-2022)</f>
        <v>9845801.3956317082</v>
      </c>
      <c r="AA14" s="107">
        <f>U14*'Levy Proposition'!G$5/(1+Assumptions!$D$49)^('Incentive Relocation assumption'!$I14-2022)</f>
        <v>5500535.1948738219</v>
      </c>
      <c r="AB14" s="81">
        <f>P14*'Levy Proposition'!B$33/(1+Assumptions!$D$49)^('Incentive Relocation assumption'!$I14-2022)</f>
        <v>81256567.260608405</v>
      </c>
      <c r="AC14" s="81">
        <f>Q14*'Levy Proposition'!C$33/(1+Assumptions!$D$49)^('Incentive Relocation assumption'!$I14-2022)</f>
        <v>52760339.875492103</v>
      </c>
      <c r="AD14" s="81">
        <f>R14*'Levy Proposition'!D$33/(1+Assumptions!$D$49)^('Incentive Relocation assumption'!$I14-2022)</f>
        <v>38924566.683064349</v>
      </c>
      <c r="AE14" s="81">
        <f>S14*'Levy Proposition'!E$33/(1+Assumptions!$D$49)^('Incentive Relocation assumption'!$I14-2022)</f>
        <v>13982044.388848543</v>
      </c>
      <c r="AF14" s="81">
        <f>T14*'Levy Proposition'!F$33/(1+Assumptions!$D$49)^('Incentive Relocation assumption'!$I14-2022)</f>
        <v>9836757.856114544</v>
      </c>
      <c r="AG14" s="81">
        <f>U14*'Levy Proposition'!G$33/(1+Assumptions!$D$49)^('Incentive Relocation assumption'!$I14-2022)</f>
        <v>5495482.8578012437</v>
      </c>
      <c r="AH14" s="109">
        <f t="shared" si="4"/>
        <v>74704.184833973646</v>
      </c>
      <c r="AI14" s="109">
        <f t="shared" si="5"/>
        <v>48505.841617964208</v>
      </c>
      <c r="AJ14" s="109">
        <f t="shared" si="6"/>
        <v>35785.760118916631</v>
      </c>
      <c r="AK14" s="109">
        <f t="shared" si="7"/>
        <v>12854.557651095092</v>
      </c>
      <c r="AL14" s="109">
        <f t="shared" si="8"/>
        <v>9043.5395171642303</v>
      </c>
      <c r="AM14" s="109">
        <f t="shared" si="9"/>
        <v>5052.3370725782588</v>
      </c>
      <c r="AN14" s="106">
        <f>'Levy Proposition'!B$11*'Incentive Relocation assumption'!J14/(1+Assumptions!$D$49)^('Incentive Relocation assumption'!$I14-2022)</f>
        <v>0</v>
      </c>
      <c r="AO14" s="106">
        <f>-'Levy Proposition'!C$11*'Incentive Relocation assumption'!K14/(1+Assumptions!$D$49)^('Incentive Relocation assumption'!$I14-2022)</f>
        <v>21640615.524195377</v>
      </c>
      <c r="AP14" s="106">
        <f>-'Levy Proposition'!D$11*'Incentive Relocation assumption'!L14/(1+Assumptions!$D$49)^('Incentive Relocation assumption'!$I14-2022)</f>
        <v>10329061.056129551</v>
      </c>
      <c r="AQ14" s="106">
        <f>-'Levy Proposition'!E$11*'Incentive Relocation assumption'!M14/(1+Assumptions!$D$49)^('Incentive Relocation assumption'!$I14-2022)</f>
        <v>5988259.366887683</v>
      </c>
      <c r="AR14" s="106">
        <f>-'Levy Proposition'!F$11*'Incentive Relocation assumption'!N14/(1+Assumptions!$D$49)^('Incentive Relocation assumption'!$I14-2022)</f>
        <v>2362951.7781078378</v>
      </c>
      <c r="AS14" s="106">
        <f>-'Levy Proposition'!G$11*'Incentive Relocation assumption'!O14/(1+Assumptions!$D$49)^('Incentive Relocation assumption'!$I14-2022)</f>
        <v>2768458.1429407536</v>
      </c>
    </row>
    <row r="15" spans="1:45" x14ac:dyDescent="0.35">
      <c r="A15">
        <v>2033</v>
      </c>
      <c r="B15" s="84">
        <f>'Future Expected Cost'!V14</f>
        <v>41257036.84230084</v>
      </c>
      <c r="C15" s="84">
        <f>'Future Expected Cost'!W14</f>
        <v>72360067.28885223</v>
      </c>
      <c r="D15" s="84">
        <f>'Future Expected Cost'!X14</f>
        <v>53336111.252750948</v>
      </c>
      <c r="E15" s="84">
        <f>'Future Expected Cost'!Y14</f>
        <v>19095167.148833606</v>
      </c>
      <c r="F15" s="84">
        <f>'Future Expected Cost'!Z14</f>
        <v>13440040.513323184</v>
      </c>
      <c r="G15" s="84">
        <f>'Future Expected Cost'!AA14</f>
        <v>7511192.6327964636</v>
      </c>
      <c r="H15" s="84"/>
      <c r="I15">
        <v>2033</v>
      </c>
      <c r="J15" s="103">
        <f t="shared" si="1"/>
        <v>135147.26116705043</v>
      </c>
      <c r="K15" s="103">
        <f t="shared" si="10"/>
        <v>-48935.608275667641</v>
      </c>
      <c r="L15" s="103">
        <f t="shared" si="11"/>
        <v>-55854.253103342809</v>
      </c>
      <c r="M15" s="103">
        <f t="shared" si="12"/>
        <v>-12080.954717788467</v>
      </c>
      <c r="N15" s="103">
        <f t="shared" si="13"/>
        <v>-14981.835188398412</v>
      </c>
      <c r="O15" s="103">
        <f t="shared" si="14"/>
        <v>-3294.6098818531036</v>
      </c>
      <c r="P15" s="106">
        <f t="shared" si="15"/>
        <v>4187646.7766589904</v>
      </c>
      <c r="Q15" s="106">
        <f t="shared" si="16"/>
        <v>978712.16551335272</v>
      </c>
      <c r="R15" s="106">
        <f t="shared" si="17"/>
        <v>1117085.0620668561</v>
      </c>
      <c r="S15" s="106">
        <f t="shared" si="18"/>
        <v>241619.09435576934</v>
      </c>
      <c r="T15" s="106">
        <f t="shared" si="19"/>
        <v>299636.70376796823</v>
      </c>
      <c r="U15" s="106">
        <f t="shared" si="20"/>
        <v>65892.197637062069</v>
      </c>
      <c r="V15" s="107">
        <f>P15*'Levy Proposition'!B$5/(1+Assumptions!$D$49)^('Incentive Relocation assumption'!$I15-2022)</f>
        <v>79759864.153818801</v>
      </c>
      <c r="W15" s="107">
        <f>Q15*'Levy Proposition'!C$5/(1+Assumptions!$D$49)^('Incentive Relocation assumption'!$I15-2022)</f>
        <v>47527733.35737516</v>
      </c>
      <c r="X15" s="107">
        <f>R15*'Levy Proposition'!D$5/(1+Assumptions!$D$49)^('Incentive Relocation assumption'!$I15-2022)</f>
        <v>35064149.145547867</v>
      </c>
      <c r="Y15" s="107">
        <f>S15*'Levy Proposition'!E$5/(1+Assumptions!$D$49)^('Incentive Relocation assumption'!$I15-2022)</f>
        <v>12595348.685630109</v>
      </c>
      <c r="Z15" s="107">
        <f>T15*'Levy Proposition'!F$5/(1+Assumptions!$D$49)^('Incentive Relocation assumption'!$I15-2022)</f>
        <v>8861178.7867508866</v>
      </c>
      <c r="AA15" s="107">
        <f>U15*'Levy Proposition'!G$5/(1+Assumptions!$D$49)^('Incentive Relocation assumption'!$I15-2022)</f>
        <v>4950457.9491332825</v>
      </c>
      <c r="AB15" s="81">
        <f>P15*'Levy Proposition'!B$33/(1+Assumptions!$D$49)^('Incentive Relocation assumption'!$I15-2022)</f>
        <v>79686603.333863735</v>
      </c>
      <c r="AC15" s="81">
        <f>Q15*'Levy Proposition'!C$33/(1+Assumptions!$D$49)^('Incentive Relocation assumption'!$I15-2022)</f>
        <v>47484078.309146248</v>
      </c>
      <c r="AD15" s="81">
        <f>R15*'Levy Proposition'!D$33/(1+Assumptions!$D$49)^('Incentive Relocation assumption'!$I15-2022)</f>
        <v>35031942.115800738</v>
      </c>
      <c r="AE15" s="81">
        <f>S15*'Levy Proposition'!E$33/(1+Assumptions!$D$49)^('Incentive Relocation assumption'!$I15-2022)</f>
        <v>12583779.639191544</v>
      </c>
      <c r="AF15" s="81">
        <f>T15*'Levy Proposition'!F$33/(1+Assumptions!$D$49)^('Incentive Relocation assumption'!$I15-2022)</f>
        <v>8853039.6401942447</v>
      </c>
      <c r="AG15" s="81">
        <f>U15*'Levy Proposition'!G$33/(1+Assumptions!$D$49)^('Incentive Relocation assumption'!$I15-2022)</f>
        <v>4945910.867560938</v>
      </c>
      <c r="AH15" s="109">
        <f t="shared" si="4"/>
        <v>73260.819955065846</v>
      </c>
      <c r="AI15" s="109">
        <f t="shared" si="5"/>
        <v>43655.048228912055</v>
      </c>
      <c r="AJ15" s="109">
        <f t="shared" si="6"/>
        <v>32207.029747128487</v>
      </c>
      <c r="AK15" s="109">
        <f t="shared" si="7"/>
        <v>11569.046438565478</v>
      </c>
      <c r="AL15" s="109">
        <f t="shared" si="8"/>
        <v>8139.1465566419065</v>
      </c>
      <c r="AM15" s="109">
        <f t="shared" si="9"/>
        <v>4547.0815723445266</v>
      </c>
      <c r="AN15" s="106">
        <f>'Levy Proposition'!B$11*'Incentive Relocation assumption'!J15/(1+Assumptions!$D$49)^('Incentive Relocation assumption'!$I15-2022)</f>
        <v>0</v>
      </c>
      <c r="AO15" s="106">
        <f>-'Levy Proposition'!C$11*'Incentive Relocation assumption'!K15/(1+Assumptions!$D$49)^('Incentive Relocation assumption'!$I15-2022)</f>
        <v>19476460.626182329</v>
      </c>
      <c r="AP15" s="106">
        <f>-'Levy Proposition'!D$11*'Incentive Relocation assumption'!L15/(1+Assumptions!$D$49)^('Incentive Relocation assumption'!$I15-2022)</f>
        <v>9296110.3966852315</v>
      </c>
      <c r="AQ15" s="106">
        <f>-'Levy Proposition'!E$11*'Incentive Relocation assumption'!M15/(1+Assumptions!$D$49)^('Incentive Relocation assumption'!$I15-2022)</f>
        <v>5389407.6001746226</v>
      </c>
      <c r="AR15" s="106">
        <f>-'Levy Proposition'!F$11*'Incentive Relocation assumption'!N15/(1+Assumptions!$D$49)^('Incentive Relocation assumption'!$I15-2022)</f>
        <v>2126646.4078357574</v>
      </c>
      <c r="AS15" s="106">
        <f>-'Levy Proposition'!G$11*'Incentive Relocation assumption'!O15/(1+Assumptions!$D$49)^('Incentive Relocation assumption'!$I15-2022)</f>
        <v>2491600.3870561919</v>
      </c>
    </row>
    <row r="16" spans="1:45" x14ac:dyDescent="0.35">
      <c r="A16">
        <v>2034</v>
      </c>
      <c r="B16" s="84">
        <f>'Future Expected Cost'!V15</f>
        <v>39418599.873305254</v>
      </c>
      <c r="C16" s="84">
        <f>'Future Expected Cost'!W15</f>
        <v>69135882.408254147</v>
      </c>
      <c r="D16" s="84">
        <f>'Future Expected Cost'!X15</f>
        <v>50962959.446556568</v>
      </c>
      <c r="E16" s="84">
        <f>'Future Expected Cost'!Y15</f>
        <v>18250043.823121905</v>
      </c>
      <c r="F16" s="84">
        <f>'Future Expected Cost'!Z15</f>
        <v>12844756.367075214</v>
      </c>
      <c r="G16" s="84">
        <f>'Future Expected Cost'!AA15</f>
        <v>7178305.0825106865</v>
      </c>
      <c r="H16" s="84"/>
      <c r="I16">
        <v>2034</v>
      </c>
      <c r="J16" s="103">
        <f t="shared" si="1"/>
        <v>128389.89810869789</v>
      </c>
      <c r="K16" s="103">
        <f t="shared" si="10"/>
        <v>-46488.82786188426</v>
      </c>
      <c r="L16" s="103">
        <f t="shared" si="11"/>
        <v>-53061.540448175663</v>
      </c>
      <c r="M16" s="103">
        <f t="shared" si="12"/>
        <v>-11476.906981899045</v>
      </c>
      <c r="N16" s="103">
        <f t="shared" si="13"/>
        <v>-14232.743428978491</v>
      </c>
      <c r="O16" s="103">
        <f t="shared" si="14"/>
        <v>-3129.8793877604485</v>
      </c>
      <c r="P16" s="106">
        <f t="shared" si="15"/>
        <v>4322794.0378260408</v>
      </c>
      <c r="Q16" s="106">
        <f t="shared" si="16"/>
        <v>929776.55723768508</v>
      </c>
      <c r="R16" s="106">
        <f t="shared" si="17"/>
        <v>1061230.8089635132</v>
      </c>
      <c r="S16" s="106">
        <f t="shared" si="18"/>
        <v>229538.13963798087</v>
      </c>
      <c r="T16" s="106">
        <f t="shared" si="19"/>
        <v>284654.8685795698</v>
      </c>
      <c r="U16" s="106">
        <f t="shared" si="20"/>
        <v>62597.587755208966</v>
      </c>
      <c r="V16" s="107">
        <f>P16*'Levy Proposition'!B$5/(1+Assumptions!$D$49)^('Incentive Relocation assumption'!$I16-2022)</f>
        <v>78000202.434093878</v>
      </c>
      <c r="W16" s="107">
        <f>Q16*'Levy Proposition'!C$5/(1+Assumptions!$D$49)^('Incentive Relocation assumption'!$I16-2022)</f>
        <v>42774755.013398692</v>
      </c>
      <c r="X16" s="107">
        <f>R16*'Levy Proposition'!D$5/(1+Assumptions!$D$49)^('Incentive Relocation assumption'!$I16-2022)</f>
        <v>31557582.983732607</v>
      </c>
      <c r="Y16" s="107">
        <f>S16*'Levy Proposition'!E$5/(1+Assumptions!$D$49)^('Incentive Relocation assumption'!$I16-2022)</f>
        <v>11335759.487729874</v>
      </c>
      <c r="Z16" s="107">
        <f>T16*'Levy Proposition'!F$5/(1+Assumptions!$D$49)^('Incentive Relocation assumption'!$I16-2022)</f>
        <v>7975022.6858730996</v>
      </c>
      <c r="AA16" s="107">
        <f>U16*'Levy Proposition'!G$5/(1+Assumptions!$D$49)^('Incentive Relocation assumption'!$I16-2022)</f>
        <v>4455390.8006944545</v>
      </c>
      <c r="AB16" s="81">
        <f>P16*'Levy Proposition'!B$33/(1+Assumptions!$D$49)^('Incentive Relocation assumption'!$I16-2022)</f>
        <v>77928557.893978283</v>
      </c>
      <c r="AC16" s="81">
        <f>Q16*'Levy Proposition'!C$33/(1+Assumptions!$D$49)^('Incentive Relocation assumption'!$I16-2022)</f>
        <v>42735465.658296287</v>
      </c>
      <c r="AD16" s="81">
        <f>R16*'Levy Proposition'!D$33/(1+Assumptions!$D$49)^('Incentive Relocation assumption'!$I16-2022)</f>
        <v>31528596.795883425</v>
      </c>
      <c r="AE16" s="81">
        <f>S16*'Levy Proposition'!E$33/(1+Assumptions!$D$49)^('Incentive Relocation assumption'!$I16-2022)</f>
        <v>11325347.395837605</v>
      </c>
      <c r="AF16" s="81">
        <f>T16*'Levy Proposition'!F$33/(1+Assumptions!$D$49)^('Incentive Relocation assumption'!$I16-2022)</f>
        <v>7967697.4890798796</v>
      </c>
      <c r="AG16" s="81">
        <f>U16*'Levy Proposition'!G$33/(1+Assumptions!$D$49)^('Incentive Relocation assumption'!$I16-2022)</f>
        <v>4451298.4468929283</v>
      </c>
      <c r="AH16" s="109">
        <f t="shared" si="4"/>
        <v>71644.540115594864</v>
      </c>
      <c r="AI16" s="109">
        <f t="shared" si="5"/>
        <v>39289.355102404952</v>
      </c>
      <c r="AJ16" s="109">
        <f t="shared" si="6"/>
        <v>28986.187849182636</v>
      </c>
      <c r="AK16" s="109">
        <f t="shared" si="7"/>
        <v>10412.091892268509</v>
      </c>
      <c r="AL16" s="109">
        <f t="shared" si="8"/>
        <v>7325.1967932200059</v>
      </c>
      <c r="AM16" s="109">
        <f t="shared" si="9"/>
        <v>4092.3538015261292</v>
      </c>
      <c r="AN16" s="106">
        <f>'Levy Proposition'!B$11*'Incentive Relocation assumption'!J16/(1+Assumptions!$D$49)^('Incentive Relocation assumption'!$I16-2022)</f>
        <v>0</v>
      </c>
      <c r="AO16" s="106">
        <f>-'Levy Proposition'!C$11*'Incentive Relocation assumption'!K16/(1+Assumptions!$D$49)^('Incentive Relocation assumption'!$I16-2022)</f>
        <v>17528730.552932575</v>
      </c>
      <c r="AP16" s="106">
        <f>-'Levy Proposition'!D$11*'Incentive Relocation assumption'!L16/(1+Assumptions!$D$49)^('Incentive Relocation assumption'!$I16-2022)</f>
        <v>8366459.258760659</v>
      </c>
      <c r="AQ16" s="106">
        <f>-'Levy Proposition'!E$11*'Incentive Relocation assumption'!M16/(1+Assumptions!$D$49)^('Incentive Relocation assumption'!$I16-2022)</f>
        <v>4850443.5932467133</v>
      </c>
      <c r="AR16" s="106">
        <f>-'Levy Proposition'!F$11*'Incentive Relocation assumption'!N16/(1+Assumptions!$D$49)^('Incentive Relocation assumption'!$I16-2022)</f>
        <v>1913972.5938809791</v>
      </c>
      <c r="AS16" s="106">
        <f>-'Levy Proposition'!G$11*'Incentive Relocation assumption'!O16/(1+Assumptions!$D$49)^('Incentive Relocation assumption'!$I16-2022)</f>
        <v>2242429.600970644</v>
      </c>
    </row>
    <row r="17" spans="1:45" x14ac:dyDescent="0.35">
      <c r="A17">
        <v>2035</v>
      </c>
      <c r="B17" s="84">
        <f>'Future Expected Cost'!V16</f>
        <v>37662211.040312663</v>
      </c>
      <c r="C17" s="84">
        <f>'Future Expected Cost'!W16</f>
        <v>66055581.205328144</v>
      </c>
      <c r="D17" s="84">
        <f>'Future Expected Cost'!X16</f>
        <v>48695581.289682597</v>
      </c>
      <c r="E17" s="84">
        <f>'Future Expected Cost'!Y16</f>
        <v>17442410.027489185</v>
      </c>
      <c r="F17" s="84">
        <f>'Future Expected Cost'!Z16</f>
        <v>12275897.404784802</v>
      </c>
      <c r="G17" s="84">
        <f>'Future Expected Cost'!AA16</f>
        <v>6860203.3169672722</v>
      </c>
      <c r="H17" s="84"/>
      <c r="I17">
        <v>2035</v>
      </c>
      <c r="J17" s="103">
        <f t="shared" si="1"/>
        <v>121970.40320326301</v>
      </c>
      <c r="K17" s="103">
        <f t="shared" si="10"/>
        <v>-44164.386468790042</v>
      </c>
      <c r="L17" s="103">
        <f t="shared" si="11"/>
        <v>-50408.46342576688</v>
      </c>
      <c r="M17" s="103">
        <f t="shared" si="12"/>
        <v>-10903.061632804092</v>
      </c>
      <c r="N17" s="103">
        <f t="shared" si="13"/>
        <v>-13521.106257529565</v>
      </c>
      <c r="O17" s="103">
        <f t="shared" si="14"/>
        <v>-2973.3854183724261</v>
      </c>
      <c r="P17" s="106">
        <f t="shared" si="15"/>
        <v>4451183.9359347383</v>
      </c>
      <c r="Q17" s="106">
        <f t="shared" si="16"/>
        <v>883287.72937580082</v>
      </c>
      <c r="R17" s="106">
        <f t="shared" si="17"/>
        <v>1008169.2685153376</v>
      </c>
      <c r="S17" s="106">
        <f t="shared" si="18"/>
        <v>218061.23265608182</v>
      </c>
      <c r="T17" s="106">
        <f t="shared" si="19"/>
        <v>270422.12515059131</v>
      </c>
      <c r="U17" s="106">
        <f t="shared" si="20"/>
        <v>59467.708367448518</v>
      </c>
      <c r="V17" s="107">
        <f>P17*'Levy Proposition'!B$5/(1+Assumptions!$D$49)^('Incentive Relocation assumption'!$I17-2022)</f>
        <v>76089293.158622921</v>
      </c>
      <c r="W17" s="107">
        <f>Q17*'Levy Proposition'!C$5/(1+Assumptions!$D$49)^('Incentive Relocation assumption'!$I17-2022)</f>
        <v>38497095.005528055</v>
      </c>
      <c r="X17" s="107">
        <f>R17*'Levy Proposition'!D$5/(1+Assumptions!$D$49)^('Incentive Relocation assumption'!$I17-2022)</f>
        <v>28401688.563477319</v>
      </c>
      <c r="Y17" s="107">
        <f>S17*'Levy Proposition'!E$5/(1+Assumptions!$D$49)^('Incentive Relocation assumption'!$I17-2022)</f>
        <v>10202134.64278773</v>
      </c>
      <c r="Z17" s="107">
        <f>T17*'Levy Proposition'!F$5/(1+Assumptions!$D$49)^('Incentive Relocation assumption'!$I17-2022)</f>
        <v>7177486.0174682327</v>
      </c>
      <c r="AA17" s="107">
        <f>U17*'Levy Proposition'!G$5/(1+Assumptions!$D$49)^('Incentive Relocation assumption'!$I17-2022)</f>
        <v>4009832.502544167</v>
      </c>
      <c r="AB17" s="81">
        <f>P17*'Levy Proposition'!B$33/(1+Assumptions!$D$49)^('Incentive Relocation assumption'!$I17-2022)</f>
        <v>76019403.82185261</v>
      </c>
      <c r="AC17" s="81">
        <f>Q17*'Levy Proposition'!C$33/(1+Assumptions!$D$49)^('Incentive Relocation assumption'!$I17-2022)</f>
        <v>38461734.755408347</v>
      </c>
      <c r="AD17" s="81">
        <f>R17*'Levy Proposition'!D$33/(1+Assumptions!$D$49)^('Incentive Relocation assumption'!$I17-2022)</f>
        <v>28375601.119443364</v>
      </c>
      <c r="AE17" s="81">
        <f>S17*'Levy Proposition'!E$33/(1+Assumptions!$D$49)^('Incentive Relocation assumption'!$I17-2022)</f>
        <v>10192763.804996667</v>
      </c>
      <c r="AF17" s="81">
        <f>T17*'Levy Proposition'!F$33/(1+Assumptions!$D$49)^('Incentive Relocation assumption'!$I17-2022)</f>
        <v>7170893.3719511628</v>
      </c>
      <c r="AG17" s="81">
        <f>U17*'Levy Proposition'!G$33/(1+Assumptions!$D$49)^('Incentive Relocation assumption'!$I17-2022)</f>
        <v>4006149.4017749345</v>
      </c>
      <c r="AH17" s="109">
        <f t="shared" si="4"/>
        <v>69889.336770310998</v>
      </c>
      <c r="AI17" s="109">
        <f t="shared" si="5"/>
        <v>35360.250119708478</v>
      </c>
      <c r="AJ17" s="109">
        <f t="shared" si="6"/>
        <v>26087.444033954293</v>
      </c>
      <c r="AK17" s="109">
        <f t="shared" si="7"/>
        <v>9370.8377910628915</v>
      </c>
      <c r="AL17" s="109">
        <f t="shared" si="8"/>
        <v>6592.6455170698464</v>
      </c>
      <c r="AM17" s="109">
        <f t="shared" si="9"/>
        <v>3683.1007692324929</v>
      </c>
      <c r="AN17" s="106">
        <f>'Levy Proposition'!B$11*'Incentive Relocation assumption'!J17/(1+Assumptions!$D$49)^('Incentive Relocation assumption'!$I17-2022)</f>
        <v>0</v>
      </c>
      <c r="AO17" s="106">
        <f>-'Levy Proposition'!C$11*'Incentive Relocation assumption'!K17/(1+Assumptions!$D$49)^('Incentive Relocation assumption'!$I17-2022)</f>
        <v>15775781.888433324</v>
      </c>
      <c r="AP17" s="106">
        <f>-'Levy Proposition'!D$11*'Incentive Relocation assumption'!L17/(1+Assumptions!$D$49)^('Incentive Relocation assumption'!$I17-2022)</f>
        <v>7529777.2446271116</v>
      </c>
      <c r="AQ17" s="106">
        <f>-'Levy Proposition'!E$11*'Incentive Relocation assumption'!M17/(1+Assumptions!$D$49)^('Incentive Relocation assumption'!$I17-2022)</f>
        <v>4365378.3118029134</v>
      </c>
      <c r="AR17" s="106">
        <f>-'Levy Proposition'!F$11*'Incentive Relocation assumption'!N17/(1+Assumptions!$D$49)^('Incentive Relocation assumption'!$I17-2022)</f>
        <v>1722567.078678367</v>
      </c>
      <c r="AS17" s="106">
        <f>-'Levy Proposition'!G$11*'Incentive Relocation assumption'!O17/(1+Assumptions!$D$49)^('Incentive Relocation assumption'!$I17-2022)</f>
        <v>2018176.9682780022</v>
      </c>
    </row>
    <row r="18" spans="1:45" x14ac:dyDescent="0.35">
      <c r="A18">
        <v>2036</v>
      </c>
      <c r="B18" s="84">
        <f>'Future Expected Cost'!V17</f>
        <v>35984203.592076346</v>
      </c>
      <c r="C18" s="84">
        <f>'Future Expected Cost'!W17</f>
        <v>63112733.859872237</v>
      </c>
      <c r="D18" s="84">
        <f>'Future Expected Cost'!X17</f>
        <v>46529255.129677147</v>
      </c>
      <c r="E18" s="84">
        <f>'Future Expected Cost'!Y17</f>
        <v>16670599.328607438</v>
      </c>
      <c r="F18" s="84">
        <f>'Future Expected Cost'!Z17</f>
        <v>11732288.254692515</v>
      </c>
      <c r="G18" s="84">
        <f>'Future Expected Cost'!AA17</f>
        <v>6556229.3115525581</v>
      </c>
      <c r="H18" s="84"/>
      <c r="I18">
        <v>2036</v>
      </c>
      <c r="J18" s="103">
        <f t="shared" si="1"/>
        <v>115871.88304309986</v>
      </c>
      <c r="K18" s="103">
        <f t="shared" si="10"/>
        <v>-41956.167145350541</v>
      </c>
      <c r="L18" s="103">
        <f t="shared" si="11"/>
        <v>-47888.040254478539</v>
      </c>
      <c r="M18" s="103">
        <f t="shared" si="12"/>
        <v>-10357.908551163888</v>
      </c>
      <c r="N18" s="103">
        <f t="shared" si="13"/>
        <v>-12845.050944653087</v>
      </c>
      <c r="O18" s="103">
        <f t="shared" si="14"/>
        <v>-2824.7161474538048</v>
      </c>
      <c r="P18" s="106">
        <f t="shared" si="15"/>
        <v>4573154.3391380012</v>
      </c>
      <c r="Q18" s="106">
        <f t="shared" si="16"/>
        <v>839123.34290701081</v>
      </c>
      <c r="R18" s="106">
        <f t="shared" si="17"/>
        <v>957760.8050895707</v>
      </c>
      <c r="S18" s="106">
        <f t="shared" si="18"/>
        <v>207158.17102327774</v>
      </c>
      <c r="T18" s="106">
        <f t="shared" si="19"/>
        <v>256901.01889306173</v>
      </c>
      <c r="U18" s="106">
        <f t="shared" si="20"/>
        <v>56494.322949076093</v>
      </c>
      <c r="V18" s="107">
        <f>P18*'Levy Proposition'!B$5/(1+Assumptions!$D$49)^('Incentive Relocation assumption'!$I18-2022)</f>
        <v>74059485.395743862</v>
      </c>
      <c r="W18" s="107">
        <f>Q18*'Levy Proposition'!C$5/(1+Assumptions!$D$49)^('Incentive Relocation assumption'!$I18-2022)</f>
        <v>34647219.449893415</v>
      </c>
      <c r="X18" s="107">
        <f>R18*'Levy Proposition'!D$5/(1+Assumptions!$D$49)^('Incentive Relocation assumption'!$I18-2022)</f>
        <v>25561397.198022913</v>
      </c>
      <c r="Y18" s="107">
        <f>S18*'Levy Proposition'!E$5/(1+Assumptions!$D$49)^('Incentive Relocation assumption'!$I18-2022)</f>
        <v>9181877.172167629</v>
      </c>
      <c r="Z18" s="107">
        <f>T18*'Levy Proposition'!F$5/(1+Assumptions!$D$49)^('Incentive Relocation assumption'!$I18-2022)</f>
        <v>6459706.4560339879</v>
      </c>
      <c r="AA18" s="107">
        <f>U18*'Levy Proposition'!G$5/(1+Assumptions!$D$49)^('Incentive Relocation assumption'!$I18-2022)</f>
        <v>3608831.9560998888</v>
      </c>
      <c r="AB18" s="81">
        <f>P18*'Levy Proposition'!B$33/(1+Assumptions!$D$49)^('Incentive Relocation assumption'!$I18-2022)</f>
        <v>73991460.472643703</v>
      </c>
      <c r="AC18" s="81">
        <f>Q18*'Levy Proposition'!C$33/(1+Assumptions!$D$49)^('Incentive Relocation assumption'!$I18-2022)</f>
        <v>34615395.377310157</v>
      </c>
      <c r="AD18" s="81">
        <f>R18*'Levy Proposition'!D$33/(1+Assumptions!$D$49)^('Incentive Relocation assumption'!$I18-2022)</f>
        <v>25537918.610919096</v>
      </c>
      <c r="AE18" s="81">
        <f>S18*'Levy Proposition'!E$33/(1+Assumptions!$D$49)^('Incentive Relocation assumption'!$I18-2022)</f>
        <v>9173443.458576262</v>
      </c>
      <c r="AF18" s="81">
        <f>T18*'Levy Proposition'!F$33/(1+Assumptions!$D$49)^('Incentive Relocation assumption'!$I18-2022)</f>
        <v>6453773.1035056356</v>
      </c>
      <c r="AG18" s="81">
        <f>U18*'Levy Proposition'!G$33/(1+Assumptions!$D$49)^('Incentive Relocation assumption'!$I18-2022)</f>
        <v>3605517.18129443</v>
      </c>
      <c r="AH18" s="109">
        <f t="shared" si="4"/>
        <v>68024.923100158572</v>
      </c>
      <c r="AI18" s="109">
        <f t="shared" si="5"/>
        <v>31824.072583258152</v>
      </c>
      <c r="AJ18" s="109">
        <f t="shared" si="6"/>
        <v>23478.587103817612</v>
      </c>
      <c r="AK18" s="109">
        <f t="shared" si="7"/>
        <v>8433.7135913670063</v>
      </c>
      <c r="AL18" s="109">
        <f t="shared" si="8"/>
        <v>5933.3525283522904</v>
      </c>
      <c r="AM18" s="109">
        <f t="shared" si="9"/>
        <v>3314.7748054587282</v>
      </c>
      <c r="AN18" s="106">
        <f>'Levy Proposition'!B$11*'Incentive Relocation assumption'!J18/(1+Assumptions!$D$49)^('Incentive Relocation assumption'!$I18-2022)</f>
        <v>0</v>
      </c>
      <c r="AO18" s="106">
        <f>-'Levy Proposition'!C$11*'Incentive Relocation assumption'!K18/(1+Assumptions!$D$49)^('Incentive Relocation assumption'!$I18-2022)</f>
        <v>14198135.651630737</v>
      </c>
      <c r="AP18" s="106">
        <f>-'Levy Proposition'!D$11*'Incentive Relocation assumption'!L18/(1+Assumptions!$D$49)^('Incentive Relocation assumption'!$I18-2022)</f>
        <v>6776767.0408883318</v>
      </c>
      <c r="AQ18" s="106">
        <f>-'Levy Proposition'!E$11*'Incentive Relocation assumption'!M18/(1+Assumptions!$D$49)^('Incentive Relocation assumption'!$I18-2022)</f>
        <v>3928821.6508056526</v>
      </c>
      <c r="AR18" s="106">
        <f>-'Levy Proposition'!F$11*'Incentive Relocation assumption'!N18/(1+Assumptions!$D$49)^('Incentive Relocation assumption'!$I18-2022)</f>
        <v>1550302.9406130782</v>
      </c>
      <c r="AS18" s="106">
        <f>-'Levy Proposition'!G$11*'Incentive Relocation assumption'!O18/(1+Assumptions!$D$49)^('Incentive Relocation assumption'!$I18-2022)</f>
        <v>1816350.5661559044</v>
      </c>
    </row>
    <row r="19" spans="1:45" x14ac:dyDescent="0.35">
      <c r="A19">
        <v>2037</v>
      </c>
      <c r="B19" s="84">
        <f>'Future Expected Cost'!V18</f>
        <v>34381074.843122169</v>
      </c>
      <c r="C19" s="84">
        <f>'Future Expected Cost'!W18</f>
        <v>60301198.234572291</v>
      </c>
      <c r="D19" s="84">
        <f>'Future Expected Cost'!X18</f>
        <v>44459470.371000864</v>
      </c>
      <c r="E19" s="84">
        <f>'Future Expected Cost'!Y18</f>
        <v>15933019.502225772</v>
      </c>
      <c r="F19" s="84">
        <f>'Future Expected Cost'!Z18</f>
        <v>11212805.916982612</v>
      </c>
      <c r="G19" s="84">
        <f>'Future Expected Cost'!AA18</f>
        <v>6265754.3771281745</v>
      </c>
      <c r="H19" s="84"/>
      <c r="I19">
        <v>2037</v>
      </c>
      <c r="J19" s="103">
        <f t="shared" si="1"/>
        <v>110078.28889094488</v>
      </c>
      <c r="K19" s="103">
        <f t="shared" si="10"/>
        <v>-39858.358788083016</v>
      </c>
      <c r="L19" s="103">
        <f t="shared" si="11"/>
        <v>-45493.638241754612</v>
      </c>
      <c r="M19" s="103">
        <f t="shared" si="12"/>
        <v>-9840.0131236056932</v>
      </c>
      <c r="N19" s="103">
        <f t="shared" si="13"/>
        <v>-12202.798397420433</v>
      </c>
      <c r="O19" s="103">
        <f t="shared" si="14"/>
        <v>-2683.4803400811143</v>
      </c>
      <c r="P19" s="106">
        <f t="shared" si="15"/>
        <v>4689026.2221811013</v>
      </c>
      <c r="Q19" s="106">
        <f t="shared" si="16"/>
        <v>797167.17576166033</v>
      </c>
      <c r="R19" s="106">
        <f t="shared" si="17"/>
        <v>909872.76483509212</v>
      </c>
      <c r="S19" s="106">
        <f t="shared" si="18"/>
        <v>196800.26247211386</v>
      </c>
      <c r="T19" s="106">
        <f t="shared" si="19"/>
        <v>244055.96794840865</v>
      </c>
      <c r="U19" s="106">
        <f t="shared" si="20"/>
        <v>53669.606801622285</v>
      </c>
      <c r="V19" s="107">
        <f>P19*'Levy Proposition'!B$5/(1+Assumptions!$D$49)^('Incentive Relocation assumption'!$I19-2022)</f>
        <v>71938986.580781057</v>
      </c>
      <c r="W19" s="107">
        <f>Q19*'Levy Proposition'!C$5/(1+Assumptions!$D$49)^('Incentive Relocation assumption'!$I19-2022)</f>
        <v>31182348.056046691</v>
      </c>
      <c r="X19" s="107">
        <f>R19*'Levy Proposition'!D$5/(1+Assumptions!$D$49)^('Incentive Relocation assumption'!$I19-2022)</f>
        <v>23005147.220553052</v>
      </c>
      <c r="Y19" s="107">
        <f>S19*'Levy Proposition'!E$5/(1+Assumptions!$D$49)^('Incentive Relocation assumption'!$I19-2022)</f>
        <v>8263649.8494334882</v>
      </c>
      <c r="Z19" s="107">
        <f>T19*'Levy Proposition'!F$5/(1+Assumptions!$D$49)^('Incentive Relocation assumption'!$I19-2022)</f>
        <v>5813707.9468454523</v>
      </c>
      <c r="AA19" s="107">
        <f>U19*'Levy Proposition'!G$5/(1+Assumptions!$D$49)^('Incentive Relocation assumption'!$I19-2022)</f>
        <v>3247933.1939936294</v>
      </c>
      <c r="AB19" s="81">
        <f>P19*'Levy Proposition'!B$33/(1+Assumptions!$D$49)^('Incentive Relocation assumption'!$I19-2022)</f>
        <v>71872909.372656941</v>
      </c>
      <c r="AC19" s="81">
        <f>Q19*'Levy Proposition'!C$33/(1+Assumptions!$D$49)^('Incentive Relocation assumption'!$I19-2022)</f>
        <v>31153706.527993128</v>
      </c>
      <c r="AD19" s="81">
        <f>R19*'Levy Proposition'!D$33/(1+Assumptions!$D$49)^('Incentive Relocation assumption'!$I19-2022)</f>
        <v>22984016.593433194</v>
      </c>
      <c r="AE19" s="81">
        <f>S19*'Levy Proposition'!E$33/(1+Assumptions!$D$49)^('Incentive Relocation assumption'!$I19-2022)</f>
        <v>8256059.5435796138</v>
      </c>
      <c r="AF19" s="81">
        <f>T19*'Levy Proposition'!F$33/(1+Assumptions!$D$49)^('Incentive Relocation assumption'!$I19-2022)</f>
        <v>5808367.9551631222</v>
      </c>
      <c r="AG19" s="81">
        <f>U19*'Levy Proposition'!G$33/(1+Assumptions!$D$49)^('Incentive Relocation assumption'!$I19-2022)</f>
        <v>3244949.9109668136</v>
      </c>
      <c r="AH19" s="109">
        <f t="shared" si="4"/>
        <v>66077.208124116063</v>
      </c>
      <c r="AI19" s="109">
        <f t="shared" si="5"/>
        <v>28641.528053563088</v>
      </c>
      <c r="AJ19" s="109">
        <f t="shared" si="6"/>
        <v>21130.627119857818</v>
      </c>
      <c r="AK19" s="109">
        <f t="shared" si="7"/>
        <v>7590.3058538744226</v>
      </c>
      <c r="AL19" s="109">
        <f t="shared" si="8"/>
        <v>5339.9916823301464</v>
      </c>
      <c r="AM19" s="109">
        <f t="shared" si="9"/>
        <v>2983.2830268158577</v>
      </c>
      <c r="AN19" s="106">
        <f>'Levy Proposition'!B$11*'Incentive Relocation assumption'!J19/(1+Assumptions!$D$49)^('Incentive Relocation assumption'!$I19-2022)</f>
        <v>0</v>
      </c>
      <c r="AO19" s="106">
        <f>-'Levy Proposition'!C$11*'Incentive Relocation assumption'!K19/(1+Assumptions!$D$49)^('Incentive Relocation assumption'!$I19-2022)</f>
        <v>12778260.843597852</v>
      </c>
      <c r="AP19" s="106">
        <f>-'Levy Proposition'!D$11*'Incentive Relocation assumption'!L19/(1+Assumptions!$D$49)^('Incentive Relocation assumption'!$I19-2022)</f>
        <v>6099061.1055911332</v>
      </c>
      <c r="AQ19" s="106">
        <f>-'Levy Proposition'!E$11*'Incentive Relocation assumption'!M19/(1+Assumptions!$D$49)^('Incentive Relocation assumption'!$I19-2022)</f>
        <v>3535922.5389710362</v>
      </c>
      <c r="AR19" s="106">
        <f>-'Levy Proposition'!F$11*'Incentive Relocation assumption'!N19/(1+Assumptions!$D$49)^('Incentive Relocation assumption'!$I19-2022)</f>
        <v>1395265.9594061135</v>
      </c>
      <c r="AS19" s="106">
        <f>-'Levy Proposition'!G$11*'Incentive Relocation assumption'!O19/(1+Assumptions!$D$49)^('Incentive Relocation assumption'!$I19-2022)</f>
        <v>1634707.6748129958</v>
      </c>
    </row>
    <row r="20" spans="1:45" x14ac:dyDescent="0.35">
      <c r="A20">
        <v>2038</v>
      </c>
      <c r="B20" s="84">
        <f>'Future Expected Cost'!V19</f>
        <v>32849478.824947197</v>
      </c>
      <c r="C20" s="84">
        <f>'Future Expected Cost'!W19</f>
        <v>57615106.989656337</v>
      </c>
      <c r="D20" s="84">
        <f>'Future Expected Cost'!X19</f>
        <v>42481918.029503338</v>
      </c>
      <c r="E20" s="84">
        <f>'Future Expected Cost'!Y19</f>
        <v>15228149.223164663</v>
      </c>
      <c r="F20" s="84">
        <f>'Future Expected Cost'!Z19</f>
        <v>10716377.426560771</v>
      </c>
      <c r="G20" s="84">
        <f>'Future Expected Cost'!AA19</f>
        <v>5988177.8502190057</v>
      </c>
      <c r="H20" s="84"/>
      <c r="I20">
        <v>2038</v>
      </c>
      <c r="J20" s="103">
        <f t="shared" si="1"/>
        <v>104574.37444639762</v>
      </c>
      <c r="K20" s="103">
        <f t="shared" si="10"/>
        <v>-37865.440848678867</v>
      </c>
      <c r="L20" s="103">
        <f t="shared" si="11"/>
        <v>-43218.956329666878</v>
      </c>
      <c r="M20" s="103">
        <f t="shared" si="12"/>
        <v>-9348.0124674254093</v>
      </c>
      <c r="N20" s="103">
        <f t="shared" si="13"/>
        <v>-11592.658477549412</v>
      </c>
      <c r="O20" s="103">
        <f t="shared" si="14"/>
        <v>-2549.3063230770586</v>
      </c>
      <c r="P20" s="106">
        <f t="shared" si="15"/>
        <v>4799104.5110720461</v>
      </c>
      <c r="Q20" s="106">
        <f t="shared" si="16"/>
        <v>757308.81697357725</v>
      </c>
      <c r="R20" s="106">
        <f t="shared" si="17"/>
        <v>864379.12659333751</v>
      </c>
      <c r="S20" s="106">
        <f t="shared" si="18"/>
        <v>186960.24934850816</v>
      </c>
      <c r="T20" s="106">
        <f t="shared" si="19"/>
        <v>231853.16955098821</v>
      </c>
      <c r="U20" s="106">
        <f t="shared" si="20"/>
        <v>50986.126461541171</v>
      </c>
      <c r="V20" s="107">
        <f>P20*'Levy Proposition'!B$5/(1+Assumptions!$D$49)^('Incentive Relocation assumption'!$I20-2022)</f>
        <v>69752324.416414395</v>
      </c>
      <c r="W20" s="107">
        <f>Q20*'Levy Proposition'!C$5/(1+Assumptions!$D$49)^('Incentive Relocation assumption'!$I20-2022)</f>
        <v>28063978.74711502</v>
      </c>
      <c r="X20" s="107">
        <f>R20*'Levy Proposition'!D$5/(1+Assumptions!$D$49)^('Incentive Relocation assumption'!$I20-2022)</f>
        <v>20704533.267072525</v>
      </c>
      <c r="Y20" s="107">
        <f>S20*'Levy Proposition'!E$5/(1+Assumptions!$D$49)^('Incentive Relocation assumption'!$I20-2022)</f>
        <v>7437249.219695338</v>
      </c>
      <c r="Z20" s="107">
        <f>T20*'Levy Proposition'!F$5/(1+Assumptions!$D$49)^('Incentive Relocation assumption'!$I20-2022)</f>
        <v>5232312.0750544732</v>
      </c>
      <c r="AA20" s="107">
        <f>U20*'Levy Proposition'!G$5/(1+Assumptions!$D$49)^('Incentive Relocation assumption'!$I20-2022)</f>
        <v>2923125.8648147695</v>
      </c>
      <c r="AB20" s="81">
        <f>P20*'Levy Proposition'!B$33/(1+Assumptions!$D$49)^('Incentive Relocation assumption'!$I20-2022)</f>
        <v>69688255.695451394</v>
      </c>
      <c r="AC20" s="81">
        <f>Q20*'Levy Proposition'!C$33/(1+Assumptions!$D$49)^('Incentive Relocation assumption'!$I20-2022)</f>
        <v>28038201.495410454</v>
      </c>
      <c r="AD20" s="81">
        <f>R20*'Levy Proposition'!D$33/(1+Assumptions!$D$49)^('Incentive Relocation assumption'!$I20-2022)</f>
        <v>20685515.793810446</v>
      </c>
      <c r="AE20" s="81">
        <f>S20*'Levy Proposition'!E$33/(1+Assumptions!$D$49)^('Incentive Relocation assumption'!$I20-2022)</f>
        <v>7430417.9771672124</v>
      </c>
      <c r="AF20" s="81">
        <f>T20*'Levy Proposition'!F$33/(1+Assumptions!$D$49)^('Incentive Relocation assumption'!$I20-2022)</f>
        <v>5227506.1055741338</v>
      </c>
      <c r="AG20" s="81">
        <f>U20*'Levy Proposition'!G$33/(1+Assumptions!$D$49)^('Incentive Relocation assumption'!$I20-2022)</f>
        <v>2920440.9229588611</v>
      </c>
      <c r="AH20" s="109">
        <f t="shared" si="4"/>
        <v>64068.720963001251</v>
      </c>
      <c r="AI20" s="109">
        <f t="shared" si="5"/>
        <v>25777.251704566181</v>
      </c>
      <c r="AJ20" s="109">
        <f t="shared" si="6"/>
        <v>19017.47326207906</v>
      </c>
      <c r="AK20" s="109">
        <f t="shared" si="7"/>
        <v>6831.2425281256437</v>
      </c>
      <c r="AL20" s="109">
        <f t="shared" si="8"/>
        <v>4805.9694803394377</v>
      </c>
      <c r="AM20" s="109">
        <f t="shared" si="9"/>
        <v>2684.9418559083715</v>
      </c>
      <c r="AN20" s="106">
        <f>'Levy Proposition'!B$11*'Incentive Relocation assumption'!J20/(1+Assumptions!$D$49)^('Incentive Relocation assumption'!$I20-2022)</f>
        <v>0</v>
      </c>
      <c r="AO20" s="106">
        <f>-'Levy Proposition'!C$11*'Incentive Relocation assumption'!K20/(1+Assumptions!$D$49)^('Incentive Relocation assumption'!$I20-2022)</f>
        <v>11500379.640919406</v>
      </c>
      <c r="AP20" s="106">
        <f>-'Levy Proposition'!D$11*'Incentive Relocation assumption'!L20/(1+Assumptions!$D$49)^('Incentive Relocation assumption'!$I20-2022)</f>
        <v>5489128.6870705783</v>
      </c>
      <c r="AQ20" s="106">
        <f>-'Levy Proposition'!E$11*'Incentive Relocation assumption'!M20/(1+Assumptions!$D$49)^('Incentive Relocation assumption'!$I20-2022)</f>
        <v>3182315.0330683864</v>
      </c>
      <c r="AR20" s="106">
        <f>-'Levy Proposition'!F$11*'Incentive Relocation assumption'!N20/(1+Assumptions!$D$49)^('Incentive Relocation assumption'!$I20-2022)</f>
        <v>1255733.3450632556</v>
      </c>
      <c r="AS20" s="106">
        <f>-'Levy Proposition'!G$11*'Incentive Relocation assumption'!O20/(1+Assumptions!$D$49)^('Incentive Relocation assumption'!$I20-2022)</f>
        <v>1471229.8561109048</v>
      </c>
    </row>
    <row r="21" spans="1:45" x14ac:dyDescent="0.35">
      <c r="A21">
        <v>2039</v>
      </c>
      <c r="B21" s="84">
        <f>'Future Expected Cost'!V20</f>
        <v>31386219.266692769</v>
      </c>
      <c r="C21" s="84">
        <f>'Future Expected Cost'!W20</f>
        <v>55048855.275232829</v>
      </c>
      <c r="D21" s="84">
        <f>'Future Expected Cost'!X20</f>
        <v>40592481.710066773</v>
      </c>
      <c r="E21" s="84">
        <f>'Future Expected Cost'!Y20</f>
        <v>14554534.903160639</v>
      </c>
      <c r="F21" s="84">
        <f>'Future Expected Cost'!Z20</f>
        <v>10241977.620279703</v>
      </c>
      <c r="G21" s="84">
        <f>'Future Expected Cost'!AA20</f>
        <v>5722925.8417623779</v>
      </c>
      <c r="H21" s="84"/>
      <c r="I21">
        <v>2039</v>
      </c>
      <c r="J21" s="103">
        <f t="shared" si="1"/>
        <v>99345.655724077747</v>
      </c>
      <c r="K21" s="103">
        <f t="shared" si="10"/>
        <v>-35972.168806244925</v>
      </c>
      <c r="L21" s="103">
        <f t="shared" si="11"/>
        <v>-41058.008513183537</v>
      </c>
      <c r="M21" s="103">
        <f t="shared" si="12"/>
        <v>-8880.6118440541377</v>
      </c>
      <c r="N21" s="103">
        <f t="shared" si="13"/>
        <v>-11013.025553671941</v>
      </c>
      <c r="O21" s="103">
        <f t="shared" si="14"/>
        <v>-2421.8410069232059</v>
      </c>
      <c r="P21" s="106">
        <f t="shared" si="15"/>
        <v>4903678.8855184438</v>
      </c>
      <c r="Q21" s="106">
        <f t="shared" si="16"/>
        <v>719443.37612489844</v>
      </c>
      <c r="R21" s="106">
        <f t="shared" si="17"/>
        <v>821160.17026367062</v>
      </c>
      <c r="S21" s="106">
        <f t="shared" si="18"/>
        <v>177612.23688108276</v>
      </c>
      <c r="T21" s="106">
        <f t="shared" si="19"/>
        <v>220260.5110734388</v>
      </c>
      <c r="U21" s="106">
        <f t="shared" si="20"/>
        <v>48436.820138464114</v>
      </c>
      <c r="V21" s="107">
        <f>P21*'Levy Proposition'!B$5/(1+Assumptions!$D$49)^('Incentive Relocation assumption'!$I21-2022)</f>
        <v>67520760.069265112</v>
      </c>
      <c r="W21" s="107">
        <f>Q21*'Levy Proposition'!C$5/(1+Assumptions!$D$49)^('Incentive Relocation assumption'!$I21-2022)</f>
        <v>25257459.819989394</v>
      </c>
      <c r="X21" s="107">
        <f>R21*'Levy Proposition'!D$5/(1+Assumptions!$D$49)^('Incentive Relocation assumption'!$I21-2022)</f>
        <v>18633990.632510606</v>
      </c>
      <c r="Y21" s="107">
        <f>S21*'Levy Proposition'!E$5/(1+Assumptions!$D$49)^('Incentive Relocation assumption'!$I21-2022)</f>
        <v>6693492.2175642336</v>
      </c>
      <c r="Z21" s="107">
        <f>T21*'Levy Proposition'!F$5/(1+Assumptions!$D$49)^('Incentive Relocation assumption'!$I21-2022)</f>
        <v>4709058.298261404</v>
      </c>
      <c r="AA21" s="107">
        <f>U21*'Levy Proposition'!G$5/(1+Assumptions!$D$49)^('Incentive Relocation assumption'!$I21-2022)</f>
        <v>2630800.6695921761</v>
      </c>
      <c r="AB21" s="81">
        <f>P21*'Levy Proposition'!B$33/(1+Assumptions!$D$49)^('Incentive Relocation assumption'!$I21-2022)</f>
        <v>67458741.078897685</v>
      </c>
      <c r="AC21" s="81">
        <f>Q21*'Levy Proposition'!C$33/(1+Assumptions!$D$49)^('Incentive Relocation assumption'!$I21-2022)</f>
        <v>25234260.404644027</v>
      </c>
      <c r="AD21" s="81">
        <f>R21*'Levy Proposition'!D$33/(1+Assumptions!$D$49)^('Incentive Relocation assumption'!$I21-2022)</f>
        <v>18616874.988605544</v>
      </c>
      <c r="AE21" s="81">
        <f>S21*'Levy Proposition'!E$33/(1+Assumptions!$D$49)^('Incentive Relocation assumption'!$I21-2022)</f>
        <v>6687344.1287551066</v>
      </c>
      <c r="AF21" s="81">
        <f>T21*'Levy Proposition'!F$33/(1+Assumptions!$D$49)^('Incentive Relocation assumption'!$I21-2022)</f>
        <v>4704732.9464593809</v>
      </c>
      <c r="AG21" s="81">
        <f>U21*'Levy Proposition'!G$33/(1+Assumptions!$D$49)^('Incentive Relocation assumption'!$I21-2022)</f>
        <v>2628384.2335032057</v>
      </c>
      <c r="AH21" s="109">
        <f t="shared" si="4"/>
        <v>62018.990367427468</v>
      </c>
      <c r="AI21" s="109">
        <f t="shared" si="5"/>
        <v>23199.415345367044</v>
      </c>
      <c r="AJ21" s="109">
        <f t="shared" si="6"/>
        <v>17115.643905062228</v>
      </c>
      <c r="AK21" s="109">
        <f t="shared" si="7"/>
        <v>6148.0888091269881</v>
      </c>
      <c r="AL21" s="109">
        <f t="shared" si="8"/>
        <v>4325.3518020231277</v>
      </c>
      <c r="AM21" s="109">
        <f t="shared" si="9"/>
        <v>2416.4360889703967</v>
      </c>
      <c r="AN21" s="106">
        <f>'Levy Proposition'!B$11*'Incentive Relocation assumption'!J21/(1+Assumptions!$D$49)^('Incentive Relocation assumption'!$I21-2022)</f>
        <v>0</v>
      </c>
      <c r="AO21" s="106">
        <f>-'Levy Proposition'!C$11*'Incentive Relocation assumption'!K21/(1+Assumptions!$D$49)^('Incentive Relocation assumption'!$I21-2022)</f>
        <v>10350292.070578422</v>
      </c>
      <c r="AP21" s="106">
        <f>-'Levy Proposition'!D$11*'Incentive Relocation assumption'!L21/(1+Assumptions!$D$49)^('Incentive Relocation assumption'!$I21-2022)</f>
        <v>4940192.1413117032</v>
      </c>
      <c r="AQ21" s="106">
        <f>-'Levy Proposition'!E$11*'Incentive Relocation assumption'!M21/(1+Assumptions!$D$49)^('Incentive Relocation assumption'!$I21-2022)</f>
        <v>2864069.8030223441</v>
      </c>
      <c r="AR21" s="106">
        <f>-'Levy Proposition'!F$11*'Incentive Relocation assumption'!N21/(1+Assumptions!$D$49)^('Incentive Relocation assumption'!$I21-2022)</f>
        <v>1130154.5940208684</v>
      </c>
      <c r="AS21" s="106">
        <f>-'Levy Proposition'!G$11*'Incentive Relocation assumption'!O21/(1+Assumptions!$D$49)^('Incentive Relocation assumption'!$I21-2022)</f>
        <v>1324100.5244315176</v>
      </c>
    </row>
    <row r="22" spans="1:45" x14ac:dyDescent="0.35">
      <c r="A22">
        <v>2040</v>
      </c>
      <c r="B22" s="84">
        <f>'Future Expected Cost'!V21</f>
        <v>32191180.483836349</v>
      </c>
      <c r="C22" s="84">
        <f>'Future Expected Cost'!W21</f>
        <v>56460873.360044412</v>
      </c>
      <c r="D22" s="84">
        <f>'Future Expected Cost'!X21</f>
        <v>41636540.473333381</v>
      </c>
      <c r="E22" s="84">
        <f>'Future Expected Cost'!Y21</f>
        <v>14932674.721578658</v>
      </c>
      <c r="F22" s="84">
        <f>'Future Expected Cost'!Z21</f>
        <v>10507699.95838937</v>
      </c>
      <c r="G22" s="84">
        <f>'Future Expected Cost'!AA21</f>
        <v>5871236.0736062396</v>
      </c>
      <c r="H22" s="84"/>
      <c r="I22">
        <v>2040</v>
      </c>
      <c r="J22" s="103">
        <f t="shared" si="1"/>
        <v>94378.372937873864</v>
      </c>
      <c r="K22" s="103">
        <f t="shared" si="10"/>
        <v>-34173.560365932673</v>
      </c>
      <c r="L22" s="103">
        <f t="shared" si="11"/>
        <v>-39005.108087524357</v>
      </c>
      <c r="M22" s="103">
        <f t="shared" si="12"/>
        <v>-8436.5812518514322</v>
      </c>
      <c r="N22" s="103">
        <f t="shared" si="13"/>
        <v>-10462.374275988344</v>
      </c>
      <c r="O22" s="103">
        <f t="shared" si="14"/>
        <v>-2300.7489565770456</v>
      </c>
      <c r="P22" s="106">
        <f t="shared" si="15"/>
        <v>5003024.5412425213</v>
      </c>
      <c r="Q22" s="106">
        <f t="shared" si="16"/>
        <v>683471.20731865347</v>
      </c>
      <c r="R22" s="106">
        <f t="shared" si="17"/>
        <v>780102.16175048705</v>
      </c>
      <c r="S22" s="106">
        <f t="shared" si="18"/>
        <v>168731.62503702863</v>
      </c>
      <c r="T22" s="106">
        <f t="shared" si="19"/>
        <v>209247.48551976687</v>
      </c>
      <c r="U22" s="106">
        <f t="shared" si="20"/>
        <v>46014.979131540909</v>
      </c>
      <c r="V22" s="107">
        <f>P22*'Levy Proposition'!B$5/(1+Assumptions!$D$49)^('Incentive Relocation assumption'!$I22-2022)</f>
        <v>65262657.665496208</v>
      </c>
      <c r="W22" s="107">
        <f>Q22*'Levy Proposition'!C$5/(1+Assumptions!$D$49)^('Incentive Relocation assumption'!$I22-2022)</f>
        <v>22731604.891339887</v>
      </c>
      <c r="X22" s="107">
        <f>R22*'Levy Proposition'!D$5/(1+Assumptions!$D$49)^('Incentive Relocation assumption'!$I22-2022)</f>
        <v>16770511.192575563</v>
      </c>
      <c r="Y22" s="107">
        <f>S22*'Levy Proposition'!E$5/(1+Assumptions!$D$49)^('Incentive Relocation assumption'!$I22-2022)</f>
        <v>6024114.1238007713</v>
      </c>
      <c r="Z22" s="107">
        <f>T22*'Levy Proposition'!F$5/(1+Assumptions!$D$49)^('Incentive Relocation assumption'!$I22-2022)</f>
        <v>4238132.1561737545</v>
      </c>
      <c r="AA22" s="107">
        <f>U22*'Levy Proposition'!G$5/(1+Assumptions!$D$49)^('Incentive Relocation assumption'!$I22-2022)</f>
        <v>2367709.2548203398</v>
      </c>
      <c r="AB22" s="81">
        <f>P22*'Levy Proposition'!B$33/(1+Assumptions!$D$49)^('Incentive Relocation assumption'!$I22-2022)</f>
        <v>65202712.781390086</v>
      </c>
      <c r="AC22" s="81">
        <f>Q22*'Levy Proposition'!C$33/(1+Assumptions!$D$49)^('Incentive Relocation assumption'!$I22-2022)</f>
        <v>22710725.517598446</v>
      </c>
      <c r="AD22" s="81">
        <f>R22*'Levy Proposition'!D$33/(1+Assumptions!$D$49)^('Incentive Relocation assumption'!$I22-2022)</f>
        <v>16755107.186888391</v>
      </c>
      <c r="AE22" s="81">
        <f>S22*'Levy Proposition'!E$33/(1+Assumptions!$D$49)^('Incentive Relocation assumption'!$I22-2022)</f>
        <v>6018580.8703919975</v>
      </c>
      <c r="AF22" s="81">
        <f>T22*'Levy Proposition'!F$33/(1+Assumptions!$D$49)^('Incentive Relocation assumption'!$I22-2022)</f>
        <v>4234239.3582090987</v>
      </c>
      <c r="AG22" s="81">
        <f>U22*'Levy Proposition'!G$33/(1+Assumptions!$D$49)^('Incentive Relocation assumption'!$I22-2022)</f>
        <v>2365534.4727634294</v>
      </c>
      <c r="AH22" s="109">
        <f t="shared" si="4"/>
        <v>59944.884106121957</v>
      </c>
      <c r="AI22" s="109">
        <f t="shared" si="5"/>
        <v>20879.373741440475</v>
      </c>
      <c r="AJ22" s="109">
        <f t="shared" si="6"/>
        <v>15404.005687171593</v>
      </c>
      <c r="AK22" s="109">
        <f t="shared" si="7"/>
        <v>5533.2534087738022</v>
      </c>
      <c r="AL22" s="109">
        <f t="shared" si="8"/>
        <v>3892.7979646557942</v>
      </c>
      <c r="AM22" s="109">
        <f t="shared" si="9"/>
        <v>2174.7820569104515</v>
      </c>
      <c r="AN22" s="106">
        <f>'Levy Proposition'!B$11*'Incentive Relocation assumption'!J22/(1+Assumptions!$D$49)^('Incentive Relocation assumption'!$I22-2022)</f>
        <v>0</v>
      </c>
      <c r="AO22" s="106">
        <f>-'Levy Proposition'!C$11*'Incentive Relocation assumption'!K22/(1+Assumptions!$D$49)^('Incentive Relocation assumption'!$I22-2022)</f>
        <v>9315218.2181104086</v>
      </c>
      <c r="AP22" s="106">
        <f>-'Levy Proposition'!D$11*'Incentive Relocation assumption'!L22/(1+Assumptions!$D$49)^('Incentive Relocation assumption'!$I22-2022)</f>
        <v>4446151.6179360244</v>
      </c>
      <c r="AQ22" s="106">
        <f>-'Levy Proposition'!E$11*'Incentive Relocation assumption'!M22/(1+Assumptions!$D$49)^('Incentive Relocation assumption'!$I22-2022)</f>
        <v>2577650.468714036</v>
      </c>
      <c r="AR22" s="106">
        <f>-'Levy Proposition'!F$11*'Incentive Relocation assumption'!N22/(1+Assumptions!$D$49)^('Incentive Relocation assumption'!$I22-2022)</f>
        <v>1017134.2597596897</v>
      </c>
      <c r="AS22" s="106">
        <f>-'Levy Proposition'!G$11*'Incentive Relocation assumption'!O22/(1+Assumptions!$D$49)^('Incentive Relocation assumption'!$I22-2022)</f>
        <v>1191684.7605542715</v>
      </c>
    </row>
    <row r="23" spans="1:45" x14ac:dyDescent="0.35">
      <c r="A23">
        <v>2041</v>
      </c>
      <c r="B23" s="84">
        <f>'Future Expected Cost'!V22</f>
        <v>30757456.642217923</v>
      </c>
      <c r="C23" s="84">
        <f>'Future Expected Cost'!W22</f>
        <v>53946405.391577274</v>
      </c>
      <c r="D23" s="84">
        <f>'Future Expected Cost'!X22</f>
        <v>39785008.887008287</v>
      </c>
      <c r="E23" s="84">
        <f>'Future Expected Cost'!Y22</f>
        <v>14272274.386751208</v>
      </c>
      <c r="F23" s="84">
        <f>'Future Expected Cost'!Z22</f>
        <v>10042637.039416259</v>
      </c>
      <c r="G23" s="84">
        <f>'Future Expected Cost'!AA22</f>
        <v>5611218.8634541892</v>
      </c>
      <c r="H23" s="84"/>
      <c r="I23">
        <v>2041</v>
      </c>
      <c r="J23" s="103">
        <f t="shared" si="1"/>
        <v>89659.454290980168</v>
      </c>
      <c r="K23" s="103">
        <f t="shared" si="10"/>
        <v>-32464.882347636041</v>
      </c>
      <c r="L23" s="103">
        <f t="shared" si="11"/>
        <v>-37054.852683148136</v>
      </c>
      <c r="M23" s="103">
        <f t="shared" si="12"/>
        <v>-8014.7521892588602</v>
      </c>
      <c r="N23" s="103">
        <f t="shared" si="13"/>
        <v>-9939.255562188926</v>
      </c>
      <c r="O23" s="103">
        <f t="shared" si="14"/>
        <v>-2185.7115087481934</v>
      </c>
      <c r="P23" s="106">
        <f t="shared" si="15"/>
        <v>5097402.9141803952</v>
      </c>
      <c r="Q23" s="106">
        <f t="shared" si="16"/>
        <v>649297.64695272082</v>
      </c>
      <c r="R23" s="106">
        <f t="shared" si="17"/>
        <v>741097.05366296275</v>
      </c>
      <c r="S23" s="106">
        <f t="shared" si="18"/>
        <v>160295.0437851772</v>
      </c>
      <c r="T23" s="106">
        <f t="shared" si="19"/>
        <v>198785.11124377852</v>
      </c>
      <c r="U23" s="106">
        <f t="shared" si="20"/>
        <v>43714.230174963865</v>
      </c>
      <c r="V23" s="107">
        <f>P23*'Levy Proposition'!B$5/(1+Assumptions!$D$49)^('Incentive Relocation assumption'!$I23-2022)</f>
        <v>62993814.580964319</v>
      </c>
      <c r="W23" s="107">
        <f>Q23*'Levy Proposition'!C$5/(1+Assumptions!$D$49)^('Incentive Relocation assumption'!$I23-2022)</f>
        <v>20458346.350690328</v>
      </c>
      <c r="X23" s="107">
        <f>R23*'Levy Proposition'!D$5/(1+Assumptions!$D$49)^('Incentive Relocation assumption'!$I23-2022)</f>
        <v>15093387.734649127</v>
      </c>
      <c r="Y23" s="107">
        <f>S23*'Levy Proposition'!E$5/(1+Assumptions!$D$49)^('Incentive Relocation assumption'!$I23-2022)</f>
        <v>5421676.726738899</v>
      </c>
      <c r="Z23" s="107">
        <f>T23*'Levy Proposition'!F$5/(1+Assumptions!$D$49)^('Incentive Relocation assumption'!$I23-2022)</f>
        <v>3814300.6596086374</v>
      </c>
      <c r="AA23" s="107">
        <f>U23*'Levy Proposition'!G$5/(1+Assumptions!$D$49)^('Incentive Relocation assumption'!$I23-2022)</f>
        <v>2130928.1163558974</v>
      </c>
      <c r="AB23" s="81">
        <f>P23*'Levy Proposition'!B$33/(1+Assumptions!$D$49)^('Incentive Relocation assumption'!$I23-2022)</f>
        <v>62935953.668621257</v>
      </c>
      <c r="AC23" s="81">
        <f>Q23*'Levy Proposition'!C$33/(1+Assumptions!$D$49)^('Incentive Relocation assumption'!$I23-2022)</f>
        <v>20439555.004385054</v>
      </c>
      <c r="AD23" s="81">
        <f>R23*'Levy Proposition'!D$33/(1+Assumptions!$D$49)^('Incentive Relocation assumption'!$I23-2022)</f>
        <v>15079524.195974996</v>
      </c>
      <c r="AE23" s="81">
        <f>S23*'Levy Proposition'!E$33/(1+Assumptions!$D$49)^('Incentive Relocation assumption'!$I23-2022)</f>
        <v>5416696.8225383833</v>
      </c>
      <c r="AF23" s="81">
        <f>T23*'Levy Proposition'!F$33/(1+Assumptions!$D$49)^('Incentive Relocation assumption'!$I23-2022)</f>
        <v>3810797.1582318153</v>
      </c>
      <c r="AG23" s="81">
        <f>U23*'Levy Proposition'!G$33/(1+Assumptions!$D$49)^('Incentive Relocation assumption'!$I23-2022)</f>
        <v>2128970.8218854801</v>
      </c>
      <c r="AH23" s="109">
        <f t="shared" si="4"/>
        <v>57860.91234306246</v>
      </c>
      <c r="AI23" s="109">
        <f t="shared" si="5"/>
        <v>18791.346305273473</v>
      </c>
      <c r="AJ23" s="109">
        <f t="shared" si="6"/>
        <v>13863.538674131036</v>
      </c>
      <c r="AK23" s="109">
        <f t="shared" si="7"/>
        <v>4979.9042005157098</v>
      </c>
      <c r="AL23" s="109">
        <f t="shared" si="8"/>
        <v>3503.5013768221252</v>
      </c>
      <c r="AM23" s="109">
        <f t="shared" si="9"/>
        <v>1957.2944704173133</v>
      </c>
      <c r="AN23" s="106">
        <f>'Levy Proposition'!B$11*'Incentive Relocation assumption'!J23/(1+Assumptions!$D$49)^('Incentive Relocation assumption'!$I23-2022)</f>
        <v>0</v>
      </c>
      <c r="AO23" s="106">
        <f>-'Levy Proposition'!C$11*'Incentive Relocation assumption'!K23/(1+Assumptions!$D$49)^('Incentive Relocation assumption'!$I23-2022)</f>
        <v>8383656.215622793</v>
      </c>
      <c r="AP23" s="106">
        <f>-'Levy Proposition'!D$11*'Incentive Relocation assumption'!L23/(1+Assumptions!$D$49)^('Incentive Relocation assumption'!$I23-2022)</f>
        <v>4001517.2779142815</v>
      </c>
      <c r="AQ23" s="106">
        <f>-'Levy Proposition'!E$11*'Incentive Relocation assumption'!M23/(1+Assumptions!$D$49)^('Incentive Relocation assumption'!$I23-2022)</f>
        <v>2319874.3032904547</v>
      </c>
      <c r="AR23" s="106">
        <f>-'Levy Proposition'!F$11*'Incentive Relocation assumption'!N23/(1+Assumptions!$D$49)^('Incentive Relocation assumption'!$I23-2022)</f>
        <v>915416.44643156556</v>
      </c>
      <c r="AS23" s="106">
        <f>-'Levy Proposition'!G$11*'Incentive Relocation assumption'!O23/(1+Assumptions!$D$49)^('Incentive Relocation assumption'!$I23-2022)</f>
        <v>1072511.1442327956</v>
      </c>
    </row>
    <row r="24" spans="1:45" x14ac:dyDescent="0.35">
      <c r="A24">
        <v>2042</v>
      </c>
      <c r="B24" s="84">
        <f>'Future Expected Cost'!V23</f>
        <v>29387689.846431486</v>
      </c>
      <c r="C24" s="84">
        <f>'Future Expected Cost'!W23</f>
        <v>51544097.866116494</v>
      </c>
      <c r="D24" s="84">
        <f>'Future Expected Cost'!X23</f>
        <v>38015959.933213018</v>
      </c>
      <c r="E24" s="84">
        <f>'Future Expected Cost'!Y23</f>
        <v>13641149.534885185</v>
      </c>
      <c r="F24" s="84">
        <f>'Future Expected Cost'!Z23</f>
        <v>9598205.1085901111</v>
      </c>
      <c r="G24" s="84">
        <f>'Future Expected Cost'!AA23</f>
        <v>5362743.2910958016</v>
      </c>
      <c r="H24" s="84"/>
      <c r="I24">
        <v>2042</v>
      </c>
      <c r="J24" s="103">
        <f t="shared" si="1"/>
        <v>85176.48157643115</v>
      </c>
      <c r="K24" s="103">
        <f t="shared" si="10"/>
        <v>-30841.638230254241</v>
      </c>
      <c r="L24" s="103">
        <f t="shared" si="11"/>
        <v>-35202.110048990733</v>
      </c>
      <c r="M24" s="103">
        <f t="shared" si="12"/>
        <v>-7614.0145797959167</v>
      </c>
      <c r="N24" s="103">
        <f t="shared" si="13"/>
        <v>-9442.29278407948</v>
      </c>
      <c r="O24" s="103">
        <f t="shared" si="14"/>
        <v>-2076.4259333107834</v>
      </c>
      <c r="P24" s="106">
        <f t="shared" si="15"/>
        <v>5187062.3684713757</v>
      </c>
      <c r="Q24" s="106">
        <f t="shared" si="16"/>
        <v>616832.76460508478</v>
      </c>
      <c r="R24" s="106">
        <f t="shared" si="17"/>
        <v>704042.20097981463</v>
      </c>
      <c r="S24" s="106">
        <f t="shared" si="18"/>
        <v>152280.29159591833</v>
      </c>
      <c r="T24" s="106">
        <f t="shared" si="19"/>
        <v>188845.8556815896</v>
      </c>
      <c r="U24" s="106">
        <f t="shared" si="20"/>
        <v>41528.51866621567</v>
      </c>
      <c r="V24" s="107">
        <f>P24*'Levy Proposition'!B$5/(1+Assumptions!$D$49)^('Incentive Relocation assumption'!$I24-2022)</f>
        <v>60727756.565294273</v>
      </c>
      <c r="W24" s="107">
        <f>Q24*'Levy Proposition'!C$5/(1+Assumptions!$D$49)^('Incentive Relocation assumption'!$I24-2022)</f>
        <v>18412423.46968022</v>
      </c>
      <c r="X24" s="107">
        <f>R24*'Levy Proposition'!D$5/(1+Assumptions!$D$49)^('Incentive Relocation assumption'!$I24-2022)</f>
        <v>13583983.856694249</v>
      </c>
      <c r="Y24" s="107">
        <f>S24*'Levy Proposition'!E$5/(1+Assumptions!$D$49)^('Incentive Relocation assumption'!$I24-2022)</f>
        <v>4879485.667963475</v>
      </c>
      <c r="Z24" s="107">
        <f>T24*'Levy Proposition'!F$5/(1+Assumptions!$D$49)^('Incentive Relocation assumption'!$I24-2022)</f>
        <v>3432854.1408736599</v>
      </c>
      <c r="AA24" s="107">
        <f>U24*'Levy Proposition'!G$5/(1+Assumptions!$D$49)^('Incentive Relocation assumption'!$I24-2022)</f>
        <v>1917826.1130801931</v>
      </c>
      <c r="AB24" s="81">
        <f>P24*'Levy Proposition'!B$33/(1+Assumptions!$D$49)^('Incentive Relocation assumption'!$I24-2022)</f>
        <v>60671977.066580169</v>
      </c>
      <c r="AC24" s="81">
        <f>Q24*'Levy Proposition'!C$33/(1+Assumptions!$D$49)^('Incentive Relocation assumption'!$I24-2022)</f>
        <v>18395511.339060899</v>
      </c>
      <c r="AD24" s="81">
        <f>R24*'Levy Proposition'!D$33/(1+Assumptions!$D$49)^('Incentive Relocation assumption'!$I24-2022)</f>
        <v>13571506.731687136</v>
      </c>
      <c r="AE24" s="81">
        <f>S24*'Levy Proposition'!E$33/(1+Assumptions!$D$49)^('Incentive Relocation assumption'!$I24-2022)</f>
        <v>4875003.7756635509</v>
      </c>
      <c r="AF24" s="81">
        <f>T24*'Levy Proposition'!F$33/(1+Assumptions!$D$49)^('Incentive Relocation assumption'!$I24-2022)</f>
        <v>3429701.0047466788</v>
      </c>
      <c r="AG24" s="81">
        <f>U24*'Levy Proposition'!G$33/(1+Assumptions!$D$49)^('Incentive Relocation assumption'!$I24-2022)</f>
        <v>1916064.5564994984</v>
      </c>
      <c r="AH24" s="109">
        <f t="shared" si="4"/>
        <v>55779.498714104295</v>
      </c>
      <c r="AI24" s="109">
        <f t="shared" si="5"/>
        <v>16912.130619321018</v>
      </c>
      <c r="AJ24" s="109">
        <f t="shared" si="6"/>
        <v>12477.125007113442</v>
      </c>
      <c r="AK24" s="109">
        <f t="shared" si="7"/>
        <v>4481.8922999240458</v>
      </c>
      <c r="AL24" s="109">
        <f t="shared" si="8"/>
        <v>3153.1361269811168</v>
      </c>
      <c r="AM24" s="109">
        <f t="shared" si="9"/>
        <v>1761.5565806946252</v>
      </c>
      <c r="AN24" s="106">
        <f>'Levy Proposition'!B$11*'Incentive Relocation assumption'!J24/(1+Assumptions!$D$49)^('Incentive Relocation assumption'!$I24-2022)</f>
        <v>0</v>
      </c>
      <c r="AO24" s="106">
        <f>-'Levy Proposition'!C$11*'Incentive Relocation assumption'!K24/(1+Assumptions!$D$49)^('Incentive Relocation assumption'!$I24-2022)</f>
        <v>7545254.4316249136</v>
      </c>
      <c r="AP24" s="106">
        <f>-'Levy Proposition'!D$11*'Incentive Relocation assumption'!L24/(1+Assumptions!$D$49)^('Incentive Relocation assumption'!$I24-2022)</f>
        <v>3601348.2898002518</v>
      </c>
      <c r="AQ24" s="106">
        <f>-'Levy Proposition'!E$11*'Incentive Relocation assumption'!M24/(1+Assumptions!$D$49)^('Incentive Relocation assumption'!$I24-2022)</f>
        <v>2087876.8663124079</v>
      </c>
      <c r="AR24" s="106">
        <f>-'Levy Proposition'!F$11*'Incentive Relocation assumption'!N24/(1+Assumptions!$D$49)^('Incentive Relocation assumption'!$I24-2022)</f>
        <v>823870.85319039389</v>
      </c>
      <c r="AS24" s="106">
        <f>-'Levy Proposition'!G$11*'Incentive Relocation assumption'!O24/(1+Assumptions!$D$49)^('Incentive Relocation assumption'!$I24-2022)</f>
        <v>965255.40359224426</v>
      </c>
    </row>
    <row r="25" spans="1:45" x14ac:dyDescent="0.35">
      <c r="A25">
        <v>2043</v>
      </c>
      <c r="B25" s="84">
        <f>'Future Expected Cost'!V24</f>
        <v>28079022.988368496</v>
      </c>
      <c r="C25" s="84">
        <f>'Future Expected Cost'!W24</f>
        <v>49248940.627407916</v>
      </c>
      <c r="D25" s="84">
        <f>'Future Expected Cost'!X24</f>
        <v>36325713.312437043</v>
      </c>
      <c r="E25" s="84">
        <f>'Future Expected Cost'!Y24</f>
        <v>13037999.636447337</v>
      </c>
      <c r="F25" s="84">
        <f>'Future Expected Cost'!Z24</f>
        <v>9173487.0516937152</v>
      </c>
      <c r="G25" s="84">
        <f>'Future Expected Cost'!AA24</f>
        <v>5125296.0043081501</v>
      </c>
      <c r="H25" s="84"/>
      <c r="I25">
        <v>2043</v>
      </c>
      <c r="J25" s="103">
        <f t="shared" si="1"/>
        <v>80917.657497609602</v>
      </c>
      <c r="K25" s="103">
        <f t="shared" si="10"/>
        <v>-29299.556318741525</v>
      </c>
      <c r="L25" s="103">
        <f t="shared" si="11"/>
        <v>-33442.004546541197</v>
      </c>
      <c r="M25" s="103">
        <f t="shared" si="12"/>
        <v>-7233.3138508061211</v>
      </c>
      <c r="N25" s="103">
        <f t="shared" si="13"/>
        <v>-8970.1781448755064</v>
      </c>
      <c r="O25" s="103">
        <f t="shared" si="14"/>
        <v>-1972.6046366452445</v>
      </c>
      <c r="P25" s="106">
        <f t="shared" si="15"/>
        <v>5272238.8500478072</v>
      </c>
      <c r="Q25" s="106">
        <f t="shared" si="16"/>
        <v>585991.12637483049</v>
      </c>
      <c r="R25" s="106">
        <f t="shared" si="17"/>
        <v>668840.09093082394</v>
      </c>
      <c r="S25" s="106">
        <f t="shared" si="18"/>
        <v>144666.27701612242</v>
      </c>
      <c r="T25" s="106">
        <f t="shared" si="19"/>
        <v>179403.56289751013</v>
      </c>
      <c r="U25" s="106">
        <f t="shared" si="20"/>
        <v>39452.092732904886</v>
      </c>
      <c r="V25" s="107">
        <f>P25*'Levy Proposition'!B$5/(1+Assumptions!$D$49)^('Incentive Relocation assumption'!$I25-2022)</f>
        <v>58476001.329047546</v>
      </c>
      <c r="W25" s="107">
        <f>Q25*'Levy Proposition'!C$5/(1+Assumptions!$D$49)^('Incentive Relocation assumption'!$I25-2022)</f>
        <v>16571101.701745873</v>
      </c>
      <c r="X25" s="107">
        <f>R25*'Levy Proposition'!D$5/(1+Assumptions!$D$49)^('Incentive Relocation assumption'!$I25-2022)</f>
        <v>12225526.877264686</v>
      </c>
      <c r="Y25" s="107">
        <f>S25*'Levy Proposition'!E$5/(1+Assumptions!$D$49)^('Incentive Relocation assumption'!$I25-2022)</f>
        <v>4391516.0537766227</v>
      </c>
      <c r="Z25" s="107">
        <f>T25*'Levy Proposition'!F$5/(1+Assumptions!$D$49)^('Incentive Relocation assumption'!$I25-2022)</f>
        <v>3089553.9193605599</v>
      </c>
      <c r="AA25" s="107">
        <f>U25*'Levy Proposition'!G$5/(1+Assumptions!$D$49)^('Incentive Relocation assumption'!$I25-2022)</f>
        <v>1726035.2293357186</v>
      </c>
      <c r="AB25" s="81">
        <f>P25*'Levy Proposition'!B$33/(1+Assumptions!$D$49)^('Incentive Relocation assumption'!$I25-2022)</f>
        <v>58422290.106611192</v>
      </c>
      <c r="AC25" s="81">
        <f>Q25*'Levy Proposition'!C$33/(1+Assumptions!$D$49)^('Incentive Relocation assumption'!$I25-2022)</f>
        <v>16555880.857138023</v>
      </c>
      <c r="AD25" s="81">
        <f>R25*'Levy Proposition'!D$33/(1+Assumptions!$D$49)^('Incentive Relocation assumption'!$I25-2022)</f>
        <v>12214297.518577667</v>
      </c>
      <c r="AE25" s="81">
        <f>S25*'Levy Proposition'!E$33/(1+Assumptions!$D$49)^('Incentive Relocation assumption'!$I25-2022)</f>
        <v>4387482.3700390849</v>
      </c>
      <c r="AF25" s="81">
        <f>T25*'Levy Proposition'!F$33/(1+Assumptions!$D$49)^('Incentive Relocation assumption'!$I25-2022)</f>
        <v>3086716.1104471544</v>
      </c>
      <c r="AG25" s="81">
        <f>U25*'Levy Proposition'!G$33/(1+Assumptions!$D$49)^('Incentive Relocation assumption'!$I25-2022)</f>
        <v>1724449.8360114701</v>
      </c>
      <c r="AH25" s="109">
        <f t="shared" si="4"/>
        <v>53711.222436353564</v>
      </c>
      <c r="AI25" s="109">
        <f t="shared" si="5"/>
        <v>15220.844607850537</v>
      </c>
      <c r="AJ25" s="109">
        <f t="shared" si="6"/>
        <v>11229.358687018976</v>
      </c>
      <c r="AK25" s="109">
        <f t="shared" si="7"/>
        <v>4033.6837375378236</v>
      </c>
      <c r="AL25" s="109">
        <f t="shared" si="8"/>
        <v>2837.808913405519</v>
      </c>
      <c r="AM25" s="109">
        <f t="shared" si="9"/>
        <v>1585.3933242484927</v>
      </c>
      <c r="AN25" s="106">
        <f>'Levy Proposition'!B$11*'Incentive Relocation assumption'!J25/(1+Assumptions!$D$49)^('Incentive Relocation assumption'!$I25-2022)</f>
        <v>0</v>
      </c>
      <c r="AO25" s="106">
        <f>-'Levy Proposition'!C$11*'Incentive Relocation assumption'!K25/(1+Assumptions!$D$49)^('Incentive Relocation assumption'!$I25-2022)</f>
        <v>6790696.4424263667</v>
      </c>
      <c r="AP25" s="106">
        <f>-'Levy Proposition'!D$11*'Incentive Relocation assumption'!L25/(1+Assumptions!$D$49)^('Incentive Relocation assumption'!$I25-2022)</f>
        <v>3241197.9266043366</v>
      </c>
      <c r="AQ25" s="106">
        <f>-'Levy Proposition'!E$11*'Incentive Relocation assumption'!M25/(1+Assumptions!$D$49)^('Incentive Relocation assumption'!$I25-2022)</f>
        <v>1879080.1737402298</v>
      </c>
      <c r="AR25" s="106">
        <f>-'Levy Proposition'!F$11*'Incentive Relocation assumption'!N25/(1+Assumptions!$D$49)^('Incentive Relocation assumption'!$I25-2022)</f>
        <v>741480.21415017312</v>
      </c>
      <c r="AS25" s="106">
        <f>-'Levy Proposition'!G$11*'Incentive Relocation assumption'!O25/(1+Assumptions!$D$49)^('Incentive Relocation assumption'!$I25-2022)</f>
        <v>868725.69965743052</v>
      </c>
    </row>
    <row r="26" spans="1:45" x14ac:dyDescent="0.35">
      <c r="A26">
        <v>2044</v>
      </c>
      <c r="B26" s="84">
        <f>'Future Expected Cost'!V25</f>
        <v>26828726.753527563</v>
      </c>
      <c r="C26" s="84">
        <f>'Future Expected Cost'!W25</f>
        <v>47056147.603184931</v>
      </c>
      <c r="D26" s="84">
        <f>'Future Expected Cost'!X25</f>
        <v>34710753.168106206</v>
      </c>
      <c r="E26" s="84">
        <f>'Future Expected Cost'!Y25</f>
        <v>12461582.045604164</v>
      </c>
      <c r="F26" s="84">
        <f>'Future Expected Cost'!Z25</f>
        <v>8767606.5979027376</v>
      </c>
      <c r="G26" s="84">
        <f>'Future Expected Cost'!AA25</f>
        <v>4898386.5250476962</v>
      </c>
      <c r="H26" s="84"/>
      <c r="I26">
        <v>2044</v>
      </c>
      <c r="J26" s="103">
        <f t="shared" si="1"/>
        <v>76871.774622729121</v>
      </c>
      <c r="K26" s="103">
        <f t="shared" si="10"/>
        <v>-27834.578502804448</v>
      </c>
      <c r="L26" s="103">
        <f t="shared" si="11"/>
        <v>-31769.904319214136</v>
      </c>
      <c r="M26" s="103">
        <f t="shared" si="12"/>
        <v>-6871.6481582658153</v>
      </c>
      <c r="N26" s="103">
        <f t="shared" si="13"/>
        <v>-8521.6692376317314</v>
      </c>
      <c r="O26" s="103">
        <f t="shared" si="14"/>
        <v>-1873.9744048129824</v>
      </c>
      <c r="P26" s="106">
        <f t="shared" si="15"/>
        <v>5353156.5075454172</v>
      </c>
      <c r="Q26" s="106">
        <f t="shared" si="16"/>
        <v>556691.57005608897</v>
      </c>
      <c r="R26" s="106">
        <f t="shared" si="17"/>
        <v>635398.08638428268</v>
      </c>
      <c r="S26" s="106">
        <f t="shared" si="18"/>
        <v>137432.96316531629</v>
      </c>
      <c r="T26" s="106">
        <f t="shared" si="19"/>
        <v>170433.38475263462</v>
      </c>
      <c r="U26" s="106">
        <f t="shared" si="20"/>
        <v>37479.488096259643</v>
      </c>
      <c r="V26" s="107">
        <f>P26*'Levy Proposition'!B$5/(1+Assumptions!$D$49)^('Incentive Relocation assumption'!$I26-2022)</f>
        <v>56248293.854305863</v>
      </c>
      <c r="W26" s="107">
        <f>Q26*'Levy Proposition'!C$5/(1+Assumptions!$D$49)^('Incentive Relocation assumption'!$I26-2022)</f>
        <v>14913920.053044172</v>
      </c>
      <c r="X26" s="107">
        <f>R26*'Levy Proposition'!D$5/(1+Assumptions!$D$49)^('Incentive Relocation assumption'!$I26-2022)</f>
        <v>11002921.455406828</v>
      </c>
      <c r="Y26" s="107">
        <f>S26*'Levy Proposition'!E$5/(1+Assumptions!$D$49)^('Incentive Relocation assumption'!$I26-2022)</f>
        <v>3952345.5058382927</v>
      </c>
      <c r="Z26" s="107">
        <f>T26*'Levy Proposition'!F$5/(1+Assumptions!$D$49)^('Incentive Relocation assumption'!$I26-2022)</f>
        <v>2780585.2008052138</v>
      </c>
      <c r="AA26" s="107">
        <f>U26*'Levy Proposition'!G$5/(1+Assumptions!$D$49)^('Incentive Relocation assumption'!$I26-2022)</f>
        <v>1553424.2612450195</v>
      </c>
      <c r="AB26" s="81">
        <f>P26*'Levy Proposition'!B$33/(1+Assumptions!$D$49)^('Incentive Relocation assumption'!$I26-2022)</f>
        <v>56196628.819860809</v>
      </c>
      <c r="AC26" s="81">
        <f>Q26*'Levy Proposition'!C$33/(1+Assumptions!$D$49)^('Incentive Relocation assumption'!$I26-2022)</f>
        <v>14900221.358551374</v>
      </c>
      <c r="AD26" s="81">
        <f>R26*'Levy Proposition'!D$33/(1+Assumptions!$D$49)^('Incentive Relocation assumption'!$I26-2022)</f>
        <v>10992815.081025729</v>
      </c>
      <c r="AE26" s="81">
        <f>S26*'Levy Proposition'!E$33/(1+Assumptions!$D$49)^('Incentive Relocation assumption'!$I26-2022)</f>
        <v>3948715.2078735791</v>
      </c>
      <c r="AF26" s="81">
        <f>T26*'Levy Proposition'!F$33/(1+Assumptions!$D$49)^('Incentive Relocation assumption'!$I26-2022)</f>
        <v>2778031.1850238801</v>
      </c>
      <c r="AG26" s="81">
        <f>U26*'Levy Proposition'!G$33/(1+Assumptions!$D$49)^('Incentive Relocation assumption'!$I26-2022)</f>
        <v>1551997.4140917019</v>
      </c>
      <c r="AH26" s="109">
        <f t="shared" si="4"/>
        <v>51665.034445054829</v>
      </c>
      <c r="AI26" s="109">
        <f t="shared" si="5"/>
        <v>13698.694492798299</v>
      </c>
      <c r="AJ26" s="109">
        <f t="shared" si="6"/>
        <v>10106.374381098896</v>
      </c>
      <c r="AK26" s="109">
        <f t="shared" si="7"/>
        <v>3630.2979647135362</v>
      </c>
      <c r="AL26" s="109">
        <f t="shared" si="8"/>
        <v>2554.01578133367</v>
      </c>
      <c r="AM26" s="109">
        <f t="shared" si="9"/>
        <v>1426.8471533176489</v>
      </c>
      <c r="AN26" s="106">
        <f>'Levy Proposition'!B$11*'Incentive Relocation assumption'!J26/(1+Assumptions!$D$49)^('Incentive Relocation assumption'!$I26-2022)</f>
        <v>0</v>
      </c>
      <c r="AO26" s="106">
        <f>-'Levy Proposition'!C$11*'Incentive Relocation assumption'!K26/(1+Assumptions!$D$49)^('Incentive Relocation assumption'!$I26-2022)</f>
        <v>6111597.506891665</v>
      </c>
      <c r="AP26" s="106">
        <f>-'Levy Proposition'!D$11*'Incentive Relocation assumption'!L26/(1+Assumptions!$D$49)^('Incentive Relocation assumption'!$I26-2022)</f>
        <v>2917064.1532166069</v>
      </c>
      <c r="AQ26" s="106">
        <f>-'Levy Proposition'!E$11*'Incentive Relocation assumption'!M26/(1+Assumptions!$D$49)^('Incentive Relocation assumption'!$I26-2022)</f>
        <v>1691164.0510582095</v>
      </c>
      <c r="AR26" s="106">
        <f>-'Levy Proposition'!F$11*'Incentive Relocation assumption'!N26/(1+Assumptions!$D$49)^('Incentive Relocation assumption'!$I26-2022)</f>
        <v>667328.9944014214</v>
      </c>
      <c r="AS26" s="106">
        <f>-'Levy Proposition'!G$11*'Incentive Relocation assumption'!O26/(1+Assumptions!$D$49)^('Incentive Relocation assumption'!$I26-2022)</f>
        <v>781849.38249161618</v>
      </c>
    </row>
    <row r="27" spans="1:45" x14ac:dyDescent="0.35">
      <c r="A27">
        <v>2045</v>
      </c>
      <c r="B27" s="84">
        <f>'Future Expected Cost'!V26</f>
        <v>25634193.898698866</v>
      </c>
      <c r="C27" s="84">
        <f>'Future Expected Cost'!W26</f>
        <v>44961146.771602921</v>
      </c>
      <c r="D27" s="84">
        <f>'Future Expected Cost'!X26</f>
        <v>33167720.729793195</v>
      </c>
      <c r="E27" s="84">
        <f>'Future Expected Cost'!Y26</f>
        <v>11910709.419618879</v>
      </c>
      <c r="F27" s="84">
        <f>'Future Expected Cost'!Z26</f>
        <v>8379726.4978873627</v>
      </c>
      <c r="G27" s="84">
        <f>'Future Expected Cost'!AA26</f>
        <v>4681546.2285895674</v>
      </c>
      <c r="H27" s="84"/>
      <c r="I27">
        <v>2045</v>
      </c>
      <c r="J27" s="103">
        <f t="shared" si="1"/>
        <v>73028.185891592657</v>
      </c>
      <c r="K27" s="103">
        <f t="shared" si="10"/>
        <v>-26442.849577664223</v>
      </c>
      <c r="L27" s="103">
        <f t="shared" si="11"/>
        <v>-30181.409103253427</v>
      </c>
      <c r="M27" s="103">
        <f t="shared" si="12"/>
        <v>-6528.0657503525244</v>
      </c>
      <c r="N27" s="103">
        <f t="shared" si="13"/>
        <v>-8095.5857757501453</v>
      </c>
      <c r="O27" s="103">
        <f t="shared" si="14"/>
        <v>-1780.2756845723334</v>
      </c>
      <c r="P27" s="106">
        <f t="shared" si="15"/>
        <v>5430028.2821681462</v>
      </c>
      <c r="Q27" s="106">
        <f t="shared" si="16"/>
        <v>528856.99155328446</v>
      </c>
      <c r="R27" s="106">
        <f t="shared" si="17"/>
        <v>603628.18206506851</v>
      </c>
      <c r="S27" s="106">
        <f t="shared" si="18"/>
        <v>130561.31500705048</v>
      </c>
      <c r="T27" s="106">
        <f t="shared" si="19"/>
        <v>161911.7155150029</v>
      </c>
      <c r="U27" s="106">
        <f t="shared" si="20"/>
        <v>35605.513691446664</v>
      </c>
      <c r="V27" s="107">
        <f>P27*'Levy Proposition'!B$5/(1+Assumptions!$D$49)^('Incentive Relocation assumption'!$I27-2022)</f>
        <v>54052816.357339911</v>
      </c>
      <c r="W27" s="107">
        <f>Q27*'Levy Proposition'!C$5/(1+Assumptions!$D$49)^('Incentive Relocation assumption'!$I27-2022)</f>
        <v>13422463.717373667</v>
      </c>
      <c r="X27" s="107">
        <f>R27*'Levy Proposition'!D$5/(1+Assumptions!$D$49)^('Incentive Relocation assumption'!$I27-2022)</f>
        <v>9902581.8493753597</v>
      </c>
      <c r="Y27" s="107">
        <f>S27*'Levy Proposition'!E$5/(1+Assumptions!$D$49)^('Incentive Relocation assumption'!$I27-2022)</f>
        <v>3557093.9070315692</v>
      </c>
      <c r="Z27" s="107">
        <f>T27*'Levy Proposition'!F$5/(1+Assumptions!$D$49)^('Incentive Relocation assumption'!$I27-2022)</f>
        <v>2502514.6868248153</v>
      </c>
      <c r="AA27" s="107">
        <f>U27*'Levy Proposition'!G$5/(1+Assumptions!$D$49)^('Incentive Relocation assumption'!$I27-2022)</f>
        <v>1398075.1345112175</v>
      </c>
      <c r="AB27" s="81">
        <f>P27*'Levy Proposition'!B$33/(1+Assumptions!$D$49)^('Incentive Relocation assumption'!$I27-2022)</f>
        <v>54003167.907092027</v>
      </c>
      <c r="AC27" s="81">
        <f>Q27*'Levy Proposition'!C$33/(1+Assumptions!$D$49)^('Incentive Relocation assumption'!$I27-2022)</f>
        <v>13410134.951418709</v>
      </c>
      <c r="AD27" s="81">
        <f>R27*'Levy Proposition'!D$33/(1+Assumptions!$D$49)^('Incentive Relocation assumption'!$I27-2022)</f>
        <v>9893486.1560256537</v>
      </c>
      <c r="AE27" s="81">
        <f>S27*'Levy Proposition'!E$33/(1+Assumptions!$D$49)^('Incentive Relocation assumption'!$I27-2022)</f>
        <v>3553826.6545224162</v>
      </c>
      <c r="AF27" s="81">
        <f>T27*'Levy Proposition'!F$33/(1+Assumptions!$D$49)^('Incentive Relocation assumption'!$I27-2022)</f>
        <v>2500216.0836382196</v>
      </c>
      <c r="AG27" s="81">
        <f>U27*'Levy Proposition'!G$33/(1+Assumptions!$D$49)^('Incentive Relocation assumption'!$I27-2022)</f>
        <v>1396790.9782278575</v>
      </c>
      <c r="AH27" s="109">
        <f t="shared" si="4"/>
        <v>49648.450247883797</v>
      </c>
      <c r="AI27" s="109">
        <f t="shared" si="5"/>
        <v>12328.765954958275</v>
      </c>
      <c r="AJ27" s="109">
        <f t="shared" si="6"/>
        <v>9095.693349706009</v>
      </c>
      <c r="AK27" s="109">
        <f t="shared" si="7"/>
        <v>3267.2525091529824</v>
      </c>
      <c r="AL27" s="109">
        <f t="shared" si="8"/>
        <v>2298.6031865957193</v>
      </c>
      <c r="AM27" s="109">
        <f t="shared" si="9"/>
        <v>1284.1562833599746</v>
      </c>
      <c r="AN27" s="106">
        <f>'Levy Proposition'!B$11*'Incentive Relocation assumption'!J27/(1+Assumptions!$D$49)^('Incentive Relocation assumption'!$I27-2022)</f>
        <v>0</v>
      </c>
      <c r="AO27" s="106">
        <f>-'Levy Proposition'!C$11*'Incentive Relocation assumption'!K27/(1+Assumptions!$D$49)^('Incentive Relocation assumption'!$I27-2022)</f>
        <v>5500411.3941659853</v>
      </c>
      <c r="AP27" s="106">
        <f>-'Levy Proposition'!D$11*'Incentive Relocation assumption'!L27/(1+Assumptions!$D$49)^('Incentive Relocation assumption'!$I27-2022)</f>
        <v>2625345.1553006847</v>
      </c>
      <c r="AQ27" s="106">
        <f>-'Levy Proposition'!E$11*'Incentive Relocation assumption'!M27/(1+Assumptions!$D$49)^('Incentive Relocation assumption'!$I27-2022)</f>
        <v>1522040.3512101525</v>
      </c>
      <c r="AR27" s="106">
        <f>-'Levy Proposition'!F$11*'Incentive Relocation assumption'!N27/(1+Assumptions!$D$49)^('Incentive Relocation assumption'!$I27-2022)</f>
        <v>600593.21647471387</v>
      </c>
      <c r="AS27" s="106">
        <f>-'Levy Proposition'!G$11*'Incentive Relocation assumption'!O27/(1+Assumptions!$D$49)^('Incentive Relocation assumption'!$I27-2022)</f>
        <v>703661.07177855377</v>
      </c>
    </row>
    <row r="28" spans="1:45" x14ac:dyDescent="0.35">
      <c r="A28">
        <v>2046</v>
      </c>
      <c r="B28" s="84">
        <f>'Future Expected Cost'!V27</f>
        <v>24492933.786130868</v>
      </c>
      <c r="C28" s="84">
        <f>'Future Expected Cost'!W27</f>
        <v>42959570.5773791</v>
      </c>
      <c r="D28" s="84">
        <f>'Future Expected Cost'!X27</f>
        <v>31693407.285915729</v>
      </c>
      <c r="E28" s="84">
        <f>'Future Expected Cost'!Y27</f>
        <v>11384247.253469551</v>
      </c>
      <c r="F28" s="84">
        <f>'Future Expected Cost'!Z27</f>
        <v>8009046.7832996268</v>
      </c>
      <c r="G28" s="84">
        <f>'Future Expected Cost'!AA27</f>
        <v>4474327.3682911536</v>
      </c>
      <c r="H28" s="84"/>
      <c r="I28">
        <v>2046</v>
      </c>
      <c r="J28" s="103">
        <f t="shared" si="1"/>
        <v>69376.776597013028</v>
      </c>
      <c r="K28" s="103">
        <f t="shared" si="10"/>
        <v>-25120.707098781015</v>
      </c>
      <c r="L28" s="103">
        <f t="shared" si="11"/>
        <v>-28672.338648090757</v>
      </c>
      <c r="M28" s="103">
        <f t="shared" si="12"/>
        <v>-6201.6624628348982</v>
      </c>
      <c r="N28" s="103">
        <f t="shared" si="13"/>
        <v>-7690.8064869626387</v>
      </c>
      <c r="O28" s="103">
        <f t="shared" si="14"/>
        <v>-1691.2619003437167</v>
      </c>
      <c r="P28" s="106">
        <f t="shared" si="15"/>
        <v>5503056.4680597391</v>
      </c>
      <c r="Q28" s="106">
        <f t="shared" si="16"/>
        <v>502414.14197562024</v>
      </c>
      <c r="R28" s="106">
        <f t="shared" si="17"/>
        <v>573446.77296181512</v>
      </c>
      <c r="S28" s="106">
        <f t="shared" si="18"/>
        <v>124033.24925669795</v>
      </c>
      <c r="T28" s="106">
        <f t="shared" si="19"/>
        <v>153816.12973925276</v>
      </c>
      <c r="U28" s="106">
        <f t="shared" si="20"/>
        <v>33825.23800687433</v>
      </c>
      <c r="V28" s="107">
        <f>P28*'Levy Proposition'!B$5/(1+Assumptions!$D$49)^('Incentive Relocation assumption'!$I28-2022)</f>
        <v>51896375.533842571</v>
      </c>
      <c r="W28" s="107">
        <f>Q28*'Levy Proposition'!C$5/(1+Assumptions!$D$49)^('Incentive Relocation assumption'!$I28-2022)</f>
        <v>12080159.448584313</v>
      </c>
      <c r="X28" s="107">
        <f>R28*'Levy Proposition'!D$5/(1+Assumptions!$D$49)^('Incentive Relocation assumption'!$I28-2022)</f>
        <v>8912280.950200839</v>
      </c>
      <c r="Y28" s="107">
        <f>S28*'Levy Proposition'!E$5/(1+Assumptions!$D$49)^('Incentive Relocation assumption'!$I28-2022)</f>
        <v>3201369.1730013452</v>
      </c>
      <c r="Z28" s="107">
        <f>T28*'Levy Proposition'!F$5/(1+Assumptions!$D$49)^('Incentive Relocation assumption'!$I28-2022)</f>
        <v>2252252.4236841793</v>
      </c>
      <c r="AA28" s="107">
        <f>U28*'Levy Proposition'!G$5/(1+Assumptions!$D$49)^('Incentive Relocation assumption'!$I28-2022)</f>
        <v>1258261.5905406284</v>
      </c>
      <c r="AB28" s="81">
        <f>P28*'Levy Proposition'!B$33/(1+Assumptions!$D$49)^('Incentive Relocation assumption'!$I28-2022)</f>
        <v>51848707.811929546</v>
      </c>
      <c r="AC28" s="81">
        <f>Q28*'Levy Proposition'!C$33/(1+Assumptions!$D$49)^('Incentive Relocation assumption'!$I28-2022)</f>
        <v>12069063.612404296</v>
      </c>
      <c r="AD28" s="81">
        <f>R28*'Levy Proposition'!D$33/(1+Assumptions!$D$49)^('Incentive Relocation assumption'!$I28-2022)</f>
        <v>8904094.8654198721</v>
      </c>
      <c r="AE28" s="81">
        <f>S28*'Levy Proposition'!E$33/(1+Assumptions!$D$49)^('Incentive Relocation assumption'!$I28-2022)</f>
        <v>3198428.6598362192</v>
      </c>
      <c r="AF28" s="81">
        <f>T28*'Levy Proposition'!F$33/(1+Assumptions!$D$49)^('Incentive Relocation assumption'!$I28-2022)</f>
        <v>2250183.6907311408</v>
      </c>
      <c r="AG28" s="81">
        <f>U28*'Levy Proposition'!G$33/(1+Assumptions!$D$49)^('Incentive Relocation assumption'!$I28-2022)</f>
        <v>1257105.8554247411</v>
      </c>
      <c r="AH28" s="109">
        <f t="shared" si="4"/>
        <v>47667.721913024783</v>
      </c>
      <c r="AI28" s="109">
        <f t="shared" si="5"/>
        <v>11095.836180016398</v>
      </c>
      <c r="AJ28" s="109">
        <f t="shared" si="6"/>
        <v>8186.084780966863</v>
      </c>
      <c r="AK28" s="109">
        <f t="shared" si="7"/>
        <v>2940.513165126089</v>
      </c>
      <c r="AL28" s="109">
        <f t="shared" si="8"/>
        <v>2068.7329530385323</v>
      </c>
      <c r="AM28" s="109">
        <f t="shared" si="9"/>
        <v>1155.7351158873644</v>
      </c>
      <c r="AN28" s="106">
        <f>'Levy Proposition'!B$11*'Incentive Relocation assumption'!J28/(1+Assumptions!$D$49)^('Incentive Relocation assumption'!$I28-2022)</f>
        <v>0</v>
      </c>
      <c r="AO28" s="106">
        <f>-'Levy Proposition'!C$11*'Incentive Relocation assumption'!K28/(1+Assumptions!$D$49)^('Incentive Relocation assumption'!$I28-2022)</f>
        <v>4950346.5290302373</v>
      </c>
      <c r="AP28" s="106">
        <f>-'Levy Proposition'!D$11*'Incentive Relocation assumption'!L28/(1+Assumptions!$D$49)^('Incentive Relocation assumption'!$I28-2022)</f>
        <v>2362799.3154900563</v>
      </c>
      <c r="AQ28" s="106">
        <f>-'Levy Proposition'!E$11*'Incentive Relocation assumption'!M28/(1+Assumptions!$D$49)^('Incentive Relocation assumption'!$I28-2022)</f>
        <v>1369829.7508525907</v>
      </c>
      <c r="AR28" s="106">
        <f>-'Levy Proposition'!F$11*'Incentive Relocation assumption'!N28/(1+Assumptions!$D$49)^('Incentive Relocation assumption'!$I28-2022)</f>
        <v>540531.30420174997</v>
      </c>
      <c r="AS28" s="106">
        <f>-'Levy Proposition'!G$11*'Incentive Relocation assumption'!O28/(1+Assumptions!$D$49)^('Incentive Relocation assumption'!$I28-2022)</f>
        <v>633291.9293977347</v>
      </c>
    </row>
    <row r="29" spans="1:45" x14ac:dyDescent="0.35">
      <c r="A29">
        <v>2047</v>
      </c>
      <c r="B29" s="84">
        <f>'Future Expected Cost'!V28</f>
        <v>23402567.162673701</v>
      </c>
      <c r="C29" s="84">
        <f>'Future Expected Cost'!W28</f>
        <v>41047246.777464315</v>
      </c>
      <c r="D29" s="84">
        <f>'Future Expected Cost'!X28</f>
        <v>30284747.471151385</v>
      </c>
      <c r="E29" s="84">
        <f>'Future Expected Cost'!Y28</f>
        <v>10881111.524537075</v>
      </c>
      <c r="F29" s="84">
        <f>'Future Expected Cost'!Z28</f>
        <v>7654803.1040063221</v>
      </c>
      <c r="G29" s="84">
        <f>'Future Expected Cost'!AA28</f>
        <v>4276302.1439384287</v>
      </c>
      <c r="H29" s="84"/>
      <c r="I29">
        <v>2047</v>
      </c>
      <c r="J29" s="103">
        <f t="shared" si="1"/>
        <v>65907.937767162381</v>
      </c>
      <c r="K29" s="103">
        <f t="shared" si="10"/>
        <v>-23864.671743841962</v>
      </c>
      <c r="L29" s="103">
        <f t="shared" si="11"/>
        <v>-27238.721715686221</v>
      </c>
      <c r="M29" s="103">
        <f t="shared" si="12"/>
        <v>-5891.5793396931531</v>
      </c>
      <c r="N29" s="103">
        <f t="shared" si="13"/>
        <v>-7306.2661626145073</v>
      </c>
      <c r="O29" s="103">
        <f t="shared" si="14"/>
        <v>-1606.6988053265306</v>
      </c>
      <c r="P29" s="106">
        <f t="shared" si="15"/>
        <v>5572433.2446567519</v>
      </c>
      <c r="Q29" s="106">
        <f t="shared" si="16"/>
        <v>477293.43487683922</v>
      </c>
      <c r="R29" s="106">
        <f t="shared" si="17"/>
        <v>544774.4343137244</v>
      </c>
      <c r="S29" s="106">
        <f t="shared" si="18"/>
        <v>117831.58679386305</v>
      </c>
      <c r="T29" s="106">
        <f t="shared" si="19"/>
        <v>146125.32325229014</v>
      </c>
      <c r="U29" s="106">
        <f t="shared" si="20"/>
        <v>32133.976106530612</v>
      </c>
      <c r="V29" s="107">
        <f>P29*'Levy Proposition'!B$5/(1+Assumptions!$D$49)^('Incentive Relocation assumption'!$I29-2022)</f>
        <v>49784569.449116312</v>
      </c>
      <c r="W29" s="107">
        <f>Q29*'Levy Proposition'!C$5/(1+Assumptions!$D$49)^('Incentive Relocation assumption'!$I29-2022)</f>
        <v>10872091.396628829</v>
      </c>
      <c r="X29" s="107">
        <f>R29*'Levy Proposition'!D$5/(1+Assumptions!$D$49)^('Incentive Relocation assumption'!$I29-2022)</f>
        <v>8021014.4125517141</v>
      </c>
      <c r="Y29" s="107">
        <f>S29*'Levy Proposition'!E$5/(1+Assumptions!$D$49)^('Incentive Relocation assumption'!$I29-2022)</f>
        <v>2881218.4467730327</v>
      </c>
      <c r="Z29" s="107">
        <f>T29*'Levy Proposition'!F$5/(1+Assumptions!$D$49)^('Incentive Relocation assumption'!$I29-2022)</f>
        <v>2027017.4663499841</v>
      </c>
      <c r="AA29" s="107">
        <f>U29*'Levy Proposition'!G$5/(1+Assumptions!$D$49)^('Incentive Relocation assumption'!$I29-2022)</f>
        <v>1132430.0040450573</v>
      </c>
      <c r="AB29" s="81">
        <f>P29*'Levy Proposition'!B$33/(1+Assumptions!$D$49)^('Incentive Relocation assumption'!$I29-2022)</f>
        <v>49738841.45775567</v>
      </c>
      <c r="AC29" s="81">
        <f>Q29*'Levy Proposition'!C$33/(1+Assumptions!$D$49)^('Incentive Relocation assumption'!$I29-2022)</f>
        <v>10862105.191928085</v>
      </c>
      <c r="AD29" s="81">
        <f>R29*'Levy Proposition'!D$33/(1+Assumptions!$D$49)^('Incentive Relocation assumption'!$I29-2022)</f>
        <v>8013646.9715590663</v>
      </c>
      <c r="AE29" s="81">
        <f>S29*'Levy Proposition'!E$33/(1+Assumptions!$D$49)^('Incentive Relocation assumption'!$I29-2022)</f>
        <v>2878571.9976081601</v>
      </c>
      <c r="AF29" s="81">
        <f>T29*'Levy Proposition'!F$33/(1+Assumptions!$D$49)^('Incentive Relocation assumption'!$I29-2022)</f>
        <v>2025155.6156156142</v>
      </c>
      <c r="AG29" s="81">
        <f>U29*'Levy Proposition'!G$33/(1+Assumptions!$D$49)^('Incentive Relocation assumption'!$I29-2022)</f>
        <v>1131389.8474259581</v>
      </c>
      <c r="AH29" s="109">
        <f t="shared" si="4"/>
        <v>45727.991360642016</v>
      </c>
      <c r="AI29" s="109">
        <f t="shared" si="5"/>
        <v>9986.2047007437795</v>
      </c>
      <c r="AJ29" s="109">
        <f t="shared" si="6"/>
        <v>7367.440992647782</v>
      </c>
      <c r="AK29" s="109">
        <f t="shared" si="7"/>
        <v>2646.4491648725234</v>
      </c>
      <c r="AL29" s="109">
        <f t="shared" si="8"/>
        <v>1861.8507343698293</v>
      </c>
      <c r="AM29" s="109">
        <f t="shared" si="9"/>
        <v>1040.1566190992016</v>
      </c>
      <c r="AN29" s="106">
        <f>'Levy Proposition'!B$11*'Incentive Relocation assumption'!J29/(1+Assumptions!$D$49)^('Incentive Relocation assumption'!$I29-2022)</f>
        <v>0</v>
      </c>
      <c r="AO29" s="106">
        <f>-'Levy Proposition'!C$11*'Incentive Relocation assumption'!K29/(1+Assumptions!$D$49)^('Incentive Relocation assumption'!$I29-2022)</f>
        <v>4455290.5230823196</v>
      </c>
      <c r="AP29" s="106">
        <f>-'Levy Proposition'!D$11*'Incentive Relocation assumption'!L29/(1+Assumptions!$D$49)^('Incentive Relocation assumption'!$I29-2022)</f>
        <v>2126509.1921373936</v>
      </c>
      <c r="AQ29" s="106">
        <f>-'Levy Proposition'!E$11*'Incentive Relocation assumption'!M29/(1+Assumptions!$D$49)^('Incentive Relocation assumption'!$I29-2022)</f>
        <v>1232840.8670827586</v>
      </c>
      <c r="AR29" s="106">
        <f>-'Levy Proposition'!F$11*'Incentive Relocation assumption'!N29/(1+Assumptions!$D$49)^('Incentive Relocation assumption'!$I29-2022)</f>
        <v>486475.84222980635</v>
      </c>
      <c r="AS29" s="106">
        <f>-'Levy Proposition'!G$11*'Incentive Relocation assumption'!O29/(1+Assumptions!$D$49)^('Incentive Relocation assumption'!$I29-2022)</f>
        <v>569960.00478838605</v>
      </c>
    </row>
    <row r="30" spans="1:45" x14ac:dyDescent="0.35">
      <c r="A30">
        <v>2048</v>
      </c>
      <c r="B30" s="84">
        <f>'Future Expected Cost'!V29</f>
        <v>22360821.172909897</v>
      </c>
      <c r="C30" s="84">
        <f>'Future Expected Cost'!W29</f>
        <v>39220189.696978942</v>
      </c>
      <c r="D30" s="84">
        <f>'Future Expected Cost'!X29</f>
        <v>28938812.854460843</v>
      </c>
      <c r="E30" s="84">
        <f>'Future Expected Cost'!Y29</f>
        <v>10400266.442442376</v>
      </c>
      <c r="F30" s="84">
        <f>'Future Expected Cost'!Z29</f>
        <v>7316265.1395902932</v>
      </c>
      <c r="G30" s="84">
        <f>'Future Expected Cost'!AA29</f>
        <v>4087061.8117249403</v>
      </c>
      <c r="H30" s="84"/>
      <c r="I30">
        <v>2048</v>
      </c>
      <c r="J30" s="103">
        <f t="shared" si="1"/>
        <v>62612.540878804255</v>
      </c>
      <c r="K30" s="103">
        <f t="shared" si="10"/>
        <v>-22671.438156649863</v>
      </c>
      <c r="L30" s="103">
        <f t="shared" si="11"/>
        <v>-25876.785629901911</v>
      </c>
      <c r="M30" s="103">
        <f t="shared" si="12"/>
        <v>-5597.000372708495</v>
      </c>
      <c r="N30" s="103">
        <f t="shared" si="13"/>
        <v>-6940.9528544837813</v>
      </c>
      <c r="O30" s="103">
        <f t="shared" si="14"/>
        <v>-1526.3638650602043</v>
      </c>
      <c r="P30" s="106">
        <f t="shared" si="15"/>
        <v>5638341.1824239139</v>
      </c>
      <c r="Q30" s="106">
        <f t="shared" si="16"/>
        <v>453428.76313299726</v>
      </c>
      <c r="R30" s="106">
        <f t="shared" si="17"/>
        <v>517535.7125980382</v>
      </c>
      <c r="S30" s="106">
        <f t="shared" si="18"/>
        <v>111940.0074541699</v>
      </c>
      <c r="T30" s="106">
        <f t="shared" si="19"/>
        <v>138819.05708967563</v>
      </c>
      <c r="U30" s="106">
        <f t="shared" si="20"/>
        <v>30527.277301204082</v>
      </c>
      <c r="V30" s="107">
        <f>P30*'Levy Proposition'!B$5/(1+Assumptions!$D$49)^('Incentive Relocation assumption'!$I30-2022)</f>
        <v>47721936.194589011</v>
      </c>
      <c r="W30" s="107">
        <f>Q30*'Levy Proposition'!C$5/(1+Assumptions!$D$49)^('Incentive Relocation assumption'!$I30-2022)</f>
        <v>9784835.3608033545</v>
      </c>
      <c r="X30" s="107">
        <f>R30*'Levy Proposition'!D$5/(1+Assumptions!$D$49)^('Incentive Relocation assumption'!$I30-2022)</f>
        <v>7218878.3730962249</v>
      </c>
      <c r="Y30" s="107">
        <f>S30*'Levy Proposition'!E$5/(1+Assumptions!$D$49)^('Incentive Relocation assumption'!$I30-2022)</f>
        <v>2593084.174119933</v>
      </c>
      <c r="Z30" s="107">
        <f>T30*'Levy Proposition'!F$5/(1+Assumptions!$D$49)^('Incentive Relocation assumption'!$I30-2022)</f>
        <v>1824306.97628769</v>
      </c>
      <c r="AA30" s="107">
        <f>U30*'Levy Proposition'!G$5/(1+Assumptions!$D$49)^('Incentive Relocation assumption'!$I30-2022)</f>
        <v>1019182.1189666047</v>
      </c>
      <c r="AB30" s="81">
        <f>P30*'Levy Proposition'!B$33/(1+Assumptions!$D$49)^('Incentive Relocation assumption'!$I30-2022)</f>
        <v>47678102.767682523</v>
      </c>
      <c r="AC30" s="81">
        <f>Q30*'Levy Proposition'!C$33/(1+Assumptions!$D$49)^('Incentive Relocation assumption'!$I30-2022)</f>
        <v>9775847.819647627</v>
      </c>
      <c r="AD30" s="81">
        <f>R30*'Levy Proposition'!D$33/(1+Assumptions!$D$49)^('Incentive Relocation assumption'!$I30-2022)</f>
        <v>7212247.7079818891</v>
      </c>
      <c r="AE30" s="81">
        <f>S30*'Levy Proposition'!E$33/(1+Assumptions!$D$49)^('Incentive Relocation assumption'!$I30-2022)</f>
        <v>2590702.381286859</v>
      </c>
      <c r="AF30" s="81">
        <f>T30*'Levy Proposition'!F$33/(1+Assumptions!$D$49)^('Incentive Relocation assumption'!$I30-2022)</f>
        <v>1822631.318657747</v>
      </c>
      <c r="AG30" s="81">
        <f>U30*'Levy Proposition'!G$33/(1+Assumptions!$D$49)^('Incentive Relocation assumption'!$I30-2022)</f>
        <v>1018245.9824960734</v>
      </c>
      <c r="AH30" s="109">
        <f t="shared" si="4"/>
        <v>43833.426906488836</v>
      </c>
      <c r="AI30" s="109">
        <f t="shared" si="5"/>
        <v>8987.5411557275802</v>
      </c>
      <c r="AJ30" s="109">
        <f t="shared" si="6"/>
        <v>6630.6651143357158</v>
      </c>
      <c r="AK30" s="109">
        <f t="shared" si="7"/>
        <v>2381.792833073996</v>
      </c>
      <c r="AL30" s="109">
        <f t="shared" si="8"/>
        <v>1675.6576299429871</v>
      </c>
      <c r="AM30" s="109">
        <f t="shared" si="9"/>
        <v>936.13647053134628</v>
      </c>
      <c r="AN30" s="106">
        <f>'Levy Proposition'!B$11*'Incentive Relocation assumption'!J30/(1+Assumptions!$D$49)^('Incentive Relocation assumption'!$I30-2022)</f>
        <v>0</v>
      </c>
      <c r="AO30" s="106">
        <f>-'Levy Proposition'!C$11*'Incentive Relocation assumption'!K30/(1+Assumptions!$D$49)^('Incentive Relocation assumption'!$I30-2022)</f>
        <v>4009742.2531257863</v>
      </c>
      <c r="AP30" s="106">
        <f>-'Levy Proposition'!D$11*'Incentive Relocation assumption'!L30/(1+Assumptions!$D$49)^('Incentive Relocation assumption'!$I30-2022)</f>
        <v>1913849.1003443238</v>
      </c>
      <c r="AQ30" s="106">
        <f>-'Levy Proposition'!E$11*'Incentive Relocation assumption'!M30/(1+Assumptions!$D$49)^('Incentive Relocation assumption'!$I30-2022)</f>
        <v>1109551.4625838532</v>
      </c>
      <c r="AR30" s="106">
        <f>-'Levy Proposition'!F$11*'Incentive Relocation assumption'!N30/(1+Assumptions!$D$49)^('Incentive Relocation assumption'!$I30-2022)</f>
        <v>437826.15962029074</v>
      </c>
      <c r="AS30" s="106">
        <f>-'Levy Proposition'!G$11*'Incentive Relocation assumption'!O30/(1+Assumptions!$D$49)^('Incentive Relocation assumption'!$I30-2022)</f>
        <v>512961.54581871262</v>
      </c>
    </row>
    <row r="31" spans="1:45" x14ac:dyDescent="0.35">
      <c r="A31">
        <v>2049</v>
      </c>
      <c r="B31" s="84">
        <f>'Future Expected Cost'!V30</f>
        <v>21365524.595776677</v>
      </c>
      <c r="C31" s="84">
        <f>'Future Expected Cost'!W30</f>
        <v>37474591.877010569</v>
      </c>
      <c r="D31" s="84">
        <f>'Future Expected Cost'!X30</f>
        <v>27652805.814244226</v>
      </c>
      <c r="E31" s="84">
        <f>'Future Expected Cost'!Y30</f>
        <v>9940722.2993322928</v>
      </c>
      <c r="F31" s="84">
        <f>'Future Expected Cost'!Z30</f>
        <v>6992735.0817986634</v>
      </c>
      <c r="G31" s="84">
        <f>'Future Expected Cost'!AA30</f>
        <v>3906215.8340006778</v>
      </c>
      <c r="H31" s="84"/>
      <c r="I31">
        <v>2049</v>
      </c>
      <c r="J31" s="103">
        <f t="shared" si="1"/>
        <v>59481.913834864041</v>
      </c>
      <c r="K31" s="103">
        <f t="shared" si="10"/>
        <v>-21537.866248817372</v>
      </c>
      <c r="L31" s="103">
        <f t="shared" si="11"/>
        <v>-24582.946348406815</v>
      </c>
      <c r="M31" s="103">
        <f t="shared" si="12"/>
        <v>-5317.15035407307</v>
      </c>
      <c r="N31" s="103">
        <f t="shared" si="13"/>
        <v>-6593.905211759592</v>
      </c>
      <c r="O31" s="103">
        <f t="shared" si="14"/>
        <v>-1450.0456718071939</v>
      </c>
      <c r="P31" s="106">
        <f t="shared" si="15"/>
        <v>5700953.7233027183</v>
      </c>
      <c r="Q31" s="106">
        <f t="shared" si="16"/>
        <v>430757.32497634739</v>
      </c>
      <c r="R31" s="106">
        <f t="shared" si="17"/>
        <v>491658.92696813628</v>
      </c>
      <c r="S31" s="106">
        <f t="shared" si="18"/>
        <v>106343.0070814614</v>
      </c>
      <c r="T31" s="106">
        <f t="shared" si="19"/>
        <v>131878.10423519183</v>
      </c>
      <c r="U31" s="106">
        <f t="shared" si="20"/>
        <v>29000.913436143877</v>
      </c>
      <c r="V31" s="107">
        <f>P31*'Levy Proposition'!B$5/(1+Assumptions!$D$49)^('Incentive Relocation assumption'!$I31-2022)</f>
        <v>45712086.2153707</v>
      </c>
      <c r="W31" s="107">
        <f>Q31*'Levy Proposition'!C$5/(1+Assumptions!$D$49)^('Incentive Relocation assumption'!$I31-2022)</f>
        <v>8806309.6183789745</v>
      </c>
      <c r="X31" s="107">
        <f>R31*'Levy Proposition'!D$5/(1+Assumptions!$D$49)^('Incentive Relocation assumption'!$I31-2022)</f>
        <v>6496959.3975555543</v>
      </c>
      <c r="Y31" s="107">
        <f>S31*'Levy Proposition'!E$5/(1+Assumptions!$D$49)^('Incentive Relocation assumption'!$I31-2022)</f>
        <v>2333764.5715833302</v>
      </c>
      <c r="Z31" s="107">
        <f>T31*'Levy Proposition'!F$5/(1+Assumptions!$D$49)^('Incentive Relocation assumption'!$I31-2022)</f>
        <v>1641868.4096120701</v>
      </c>
      <c r="AA31" s="107">
        <f>U31*'Levy Proposition'!G$5/(1+Assumptions!$D$49)^('Incentive Relocation assumption'!$I31-2022)</f>
        <v>917259.51088446227</v>
      </c>
      <c r="AB31" s="81">
        <f>P31*'Levy Proposition'!B$33/(1+Assumptions!$D$49)^('Incentive Relocation assumption'!$I31-2022)</f>
        <v>45670098.870563589</v>
      </c>
      <c r="AC31" s="81">
        <f>Q31*'Levy Proposition'!C$33/(1+Assumptions!$D$49)^('Incentive Relocation assumption'!$I31-2022)</f>
        <v>8798220.8701060805</v>
      </c>
      <c r="AD31" s="81">
        <f>R31*'Levy Proposition'!D$33/(1+Assumptions!$D$49)^('Incentive Relocation assumption'!$I31-2022)</f>
        <v>6490991.8275536578</v>
      </c>
      <c r="AE31" s="81">
        <f>S31*'Levy Proposition'!E$33/(1+Assumptions!$D$49)^('Incentive Relocation assumption'!$I31-2022)</f>
        <v>2331620.9683072949</v>
      </c>
      <c r="AF31" s="81">
        <f>T31*'Levy Proposition'!F$33/(1+Assumptions!$D$49)^('Incentive Relocation assumption'!$I31-2022)</f>
        <v>1640360.3249729774</v>
      </c>
      <c r="AG31" s="81">
        <f>U31*'Levy Proposition'!G$33/(1+Assumptions!$D$49)^('Incentive Relocation assumption'!$I31-2022)</f>
        <v>916416.99209895672</v>
      </c>
      <c r="AH31" s="109">
        <f t="shared" si="4"/>
        <v>41987.344807110727</v>
      </c>
      <c r="AI31" s="109">
        <f t="shared" si="5"/>
        <v>8088.7482728939503</v>
      </c>
      <c r="AJ31" s="109">
        <f t="shared" si="6"/>
        <v>5967.5700018964708</v>
      </c>
      <c r="AK31" s="109">
        <f t="shared" si="7"/>
        <v>2143.6032760352828</v>
      </c>
      <c r="AL31" s="109">
        <f t="shared" si="8"/>
        <v>1508.0846390926745</v>
      </c>
      <c r="AM31" s="109">
        <f t="shared" si="9"/>
        <v>842.51878550555557</v>
      </c>
      <c r="AN31" s="106">
        <f>'Levy Proposition'!B$11*'Incentive Relocation assumption'!J31/(1+Assumptions!$D$49)^('Incentive Relocation assumption'!$I31-2022)</f>
        <v>0</v>
      </c>
      <c r="AO31" s="106">
        <f>-'Levy Proposition'!C$11*'Incentive Relocation assumption'!K31/(1+Assumptions!$D$49)^('Incentive Relocation assumption'!$I31-2022)</f>
        <v>3608750.7320126332</v>
      </c>
      <c r="AP31" s="106">
        <f>-'Levy Proposition'!D$11*'Incentive Relocation assumption'!L31/(1+Assumptions!$D$49)^('Incentive Relocation assumption'!$I31-2022)</f>
        <v>1722455.9350280599</v>
      </c>
      <c r="AQ31" s="106">
        <f>-'Levy Proposition'!E$11*'Incentive Relocation assumption'!M31/(1+Assumptions!$D$49)^('Incentive Relocation assumption'!$I31-2022)</f>
        <v>998591.53033683973</v>
      </c>
      <c r="AR31" s="106">
        <f>-'Levy Proposition'!F$11*'Incentive Relocation assumption'!N31/(1+Assumptions!$D$49)^('Incentive Relocation assumption'!$I31-2022)</f>
        <v>394041.65511943167</v>
      </c>
      <c r="AS31" s="106">
        <f>-'Levy Proposition'!G$11*'Incentive Relocation assumption'!O31/(1+Assumptions!$D$49)^('Incentive Relocation assumption'!$I31-2022)</f>
        <v>461663.17860569467</v>
      </c>
    </row>
    <row r="32" spans="1:45" x14ac:dyDescent="0.35">
      <c r="A32">
        <v>2050</v>
      </c>
      <c r="B32" s="84">
        <f>'Future Expected Cost'!V31</f>
        <v>21179931.155186418</v>
      </c>
      <c r="C32" s="84">
        <f>'Future Expected Cost'!W31</f>
        <v>37149186.240273967</v>
      </c>
      <c r="D32" s="84">
        <f>'Future Expected Cost'!X31</f>
        <v>27414671.246354017</v>
      </c>
      <c r="E32" s="84">
        <f>'Future Expected Cost'!Y31</f>
        <v>9857738.6353082266</v>
      </c>
      <c r="F32" s="84">
        <f>'Future Expected Cost'!Z31</f>
        <v>6934107.2183802491</v>
      </c>
      <c r="G32" s="84">
        <f>'Future Expected Cost'!AA31</f>
        <v>3873353.0421037078</v>
      </c>
      <c r="H32" s="84"/>
      <c r="I32">
        <v>2050</v>
      </c>
      <c r="J32" s="103">
        <f t="shared" si="1"/>
        <v>56507.818143120843</v>
      </c>
      <c r="K32" s="103">
        <f t="shared" si="10"/>
        <v>-20460.972936376504</v>
      </c>
      <c r="L32" s="103">
        <f t="shared" si="11"/>
        <v>-23353.799030986473</v>
      </c>
      <c r="M32" s="103">
        <f t="shared" si="12"/>
        <v>-5051.2928363694173</v>
      </c>
      <c r="N32" s="103">
        <f t="shared" si="13"/>
        <v>-6264.2099511716124</v>
      </c>
      <c r="O32" s="103">
        <f t="shared" si="14"/>
        <v>-1377.5433882168343</v>
      </c>
      <c r="P32" s="106">
        <f t="shared" si="15"/>
        <v>5760435.6371375825</v>
      </c>
      <c r="Q32" s="106">
        <f t="shared" si="16"/>
        <v>409219.45872753003</v>
      </c>
      <c r="R32" s="106">
        <f t="shared" si="17"/>
        <v>467075.98061972944</v>
      </c>
      <c r="S32" s="106">
        <f t="shared" si="18"/>
        <v>101025.85672738834</v>
      </c>
      <c r="T32" s="106">
        <f t="shared" si="19"/>
        <v>125284.19902343224</v>
      </c>
      <c r="U32" s="106">
        <f t="shared" si="20"/>
        <v>27550.867764336683</v>
      </c>
      <c r="V32" s="107">
        <f>P32*'Levy Proposition'!B$5/(1+Assumptions!$D$49)^('Incentive Relocation assumption'!$I32-2022)</f>
        <v>43757820.018806331</v>
      </c>
      <c r="W32" s="107">
        <f>Q32*'Levy Proposition'!C$5/(1+Assumptions!$D$49)^('Incentive Relocation assumption'!$I32-2022)</f>
        <v>7925640.6710134922</v>
      </c>
      <c r="X32" s="107">
        <f>R32*'Levy Proposition'!D$5/(1+Assumptions!$D$49)^('Incentive Relocation assumption'!$I32-2022)</f>
        <v>5847235.4335263679</v>
      </c>
      <c r="Y32" s="107">
        <f>S32*'Levy Proposition'!E$5/(1+Assumptions!$D$49)^('Incentive Relocation assumption'!$I32-2022)</f>
        <v>2100378.0478610955</v>
      </c>
      <c r="Z32" s="107">
        <f>T32*'Levy Proposition'!F$5/(1+Assumptions!$D$49)^('Incentive Relocation assumption'!$I32-2022)</f>
        <v>1477674.4865426398</v>
      </c>
      <c r="AA32" s="107">
        <f>U32*'Levy Proposition'!G$5/(1+Assumptions!$D$49)^('Incentive Relocation assumption'!$I32-2022)</f>
        <v>825529.60324804485</v>
      </c>
      <c r="AB32" s="81">
        <f>P32*'Levy Proposition'!B$33/(1+Assumptions!$D$49)^('Incentive Relocation assumption'!$I32-2022)</f>
        <v>43717627.701429248</v>
      </c>
      <c r="AC32" s="81">
        <f>Q32*'Levy Proposition'!C$33/(1+Assumptions!$D$49)^('Incentive Relocation assumption'!$I32-2022)</f>
        <v>7918360.832458253</v>
      </c>
      <c r="AD32" s="81">
        <f>R32*'Levy Proposition'!D$33/(1+Assumptions!$D$49)^('Incentive Relocation assumption'!$I32-2022)</f>
        <v>5841864.6462654434</v>
      </c>
      <c r="AE32" s="81">
        <f>S32*'Levy Proposition'!E$33/(1+Assumptions!$D$49)^('Incentive Relocation assumption'!$I32-2022)</f>
        <v>2098448.8141589779</v>
      </c>
      <c r="AF32" s="81">
        <f>T32*'Levy Proposition'!F$33/(1+Assumptions!$D$49)^('Incentive Relocation assumption'!$I32-2022)</f>
        <v>1476317.2168724956</v>
      </c>
      <c r="AG32" s="81">
        <f>U32*'Levy Proposition'!G$33/(1+Assumptions!$D$49)^('Incentive Relocation assumption'!$I32-2022)</f>
        <v>824771.33997524774</v>
      </c>
      <c r="AH32" s="109">
        <f t="shared" si="4"/>
        <v>40192.317377083004</v>
      </c>
      <c r="AI32" s="109">
        <f t="shared" si="5"/>
        <v>7279.838555239141</v>
      </c>
      <c r="AJ32" s="109">
        <f t="shared" si="6"/>
        <v>5370.787260924466</v>
      </c>
      <c r="AK32" s="109">
        <f t="shared" si="7"/>
        <v>1929.2337021175772</v>
      </c>
      <c r="AL32" s="109">
        <f t="shared" si="8"/>
        <v>1357.2696701441891</v>
      </c>
      <c r="AM32" s="109">
        <f t="shared" si="9"/>
        <v>758.26327279710677</v>
      </c>
      <c r="AN32" s="106">
        <f>'Levy Proposition'!B$11*'Incentive Relocation assumption'!J32/(1+Assumptions!$D$49)^('Incentive Relocation assumption'!$I32-2022)</f>
        <v>0</v>
      </c>
      <c r="AO32" s="106">
        <f>-'Levy Proposition'!C$11*'Incentive Relocation assumption'!K32/(1+Assumptions!$D$49)^('Incentive Relocation assumption'!$I32-2022)</f>
        <v>3247860.0926654558</v>
      </c>
      <c r="AP32" s="106">
        <f>-'Levy Proposition'!D$11*'Incentive Relocation assumption'!L32/(1+Assumptions!$D$49)^('Incentive Relocation assumption'!$I32-2022)</f>
        <v>1550202.9118072139</v>
      </c>
      <c r="AQ32" s="106">
        <f>-'Levy Proposition'!E$11*'Incentive Relocation assumption'!M32/(1+Assumptions!$D$49)^('Incentive Relocation assumption'!$I32-2022)</f>
        <v>898728.0699340346</v>
      </c>
      <c r="AR32" s="106">
        <f>-'Levy Proposition'!F$11*'Incentive Relocation assumption'!N32/(1+Assumptions!$D$49)^('Incentive Relocation assumption'!$I32-2022)</f>
        <v>354635.78993068746</v>
      </c>
      <c r="AS32" s="106">
        <f>-'Levy Proposition'!G$11*'Incentive Relocation assumption'!O32/(1+Assumptions!$D$49)^('Incentive Relocation assumption'!$I32-2022)</f>
        <v>415494.86938663723</v>
      </c>
    </row>
    <row r="33" spans="1:45" x14ac:dyDescent="0.35">
      <c r="A33">
        <v>2051</v>
      </c>
      <c r="B33" s="84">
        <f>'Future Expected Cost'!V32</f>
        <v>20237343.733797364</v>
      </c>
      <c r="C33" s="84">
        <f>'Future Expected Cost'!W32</f>
        <v>35496021.486725345</v>
      </c>
      <c r="D33" s="84">
        <f>'Future Expected Cost'!X32</f>
        <v>26196606.485801838</v>
      </c>
      <c r="E33" s="84">
        <f>'Future Expected Cost'!Y32</f>
        <v>9422265.7717320193</v>
      </c>
      <c r="F33" s="84">
        <f>'Future Expected Cost'!Z32</f>
        <v>6627544.9143028948</v>
      </c>
      <c r="G33" s="84">
        <f>'Future Expected Cost'!AA32</f>
        <v>3702001.234890555</v>
      </c>
      <c r="H33" s="84"/>
      <c r="I33">
        <v>2051</v>
      </c>
      <c r="J33" s="103">
        <f t="shared" si="1"/>
        <v>53682.427235964795</v>
      </c>
      <c r="K33" s="103">
        <f t="shared" si="10"/>
        <v>-19437.924289557675</v>
      </c>
      <c r="L33" s="103">
        <f t="shared" si="11"/>
        <v>-22186.109079437148</v>
      </c>
      <c r="M33" s="103">
        <f t="shared" si="12"/>
        <v>-4798.7281945509458</v>
      </c>
      <c r="N33" s="103">
        <f t="shared" si="13"/>
        <v>-5950.9994536130325</v>
      </c>
      <c r="O33" s="103">
        <f t="shared" si="14"/>
        <v>-1308.6662188059927</v>
      </c>
      <c r="P33" s="106">
        <f t="shared" si="15"/>
        <v>5816943.4552807035</v>
      </c>
      <c r="Q33" s="106">
        <f t="shared" si="16"/>
        <v>388758.48579115351</v>
      </c>
      <c r="R33" s="106">
        <f t="shared" si="17"/>
        <v>443722.18158874294</v>
      </c>
      <c r="S33" s="106">
        <f t="shared" si="18"/>
        <v>95974.563891018915</v>
      </c>
      <c r="T33" s="106">
        <f t="shared" si="19"/>
        <v>119019.98907226064</v>
      </c>
      <c r="U33" s="106">
        <f t="shared" si="20"/>
        <v>26173.32437611985</v>
      </c>
      <c r="V33" s="107">
        <f>P33*'Levy Proposition'!B$5/(1+Assumptions!$D$49)^('Incentive Relocation assumption'!$I33-2022)</f>
        <v>41861232.798925251</v>
      </c>
      <c r="W33" s="107">
        <f>Q33*'Levy Proposition'!C$5/(1+Assumptions!$D$49)^('Incentive Relocation assumption'!$I33-2022)</f>
        <v>7133042.4171011625</v>
      </c>
      <c r="X33" s="107">
        <f>R33*'Levy Proposition'!D$5/(1+Assumptions!$D$49)^('Incentive Relocation assumption'!$I33-2022)</f>
        <v>5262486.6684483439</v>
      </c>
      <c r="Y33" s="107">
        <f>S33*'Levy Proposition'!E$5/(1+Assumptions!$D$49)^('Incentive Relocation assumption'!$I33-2022)</f>
        <v>1890331.1832108956</v>
      </c>
      <c r="Z33" s="107">
        <f>T33*'Levy Proposition'!F$5/(1+Assumptions!$D$49)^('Incentive Relocation assumption'!$I33-2022)</f>
        <v>1329900.6640215227</v>
      </c>
      <c r="AA33" s="107">
        <f>U33*'Levy Proposition'!G$5/(1+Assumptions!$D$49)^('Incentive Relocation assumption'!$I33-2022)</f>
        <v>742973.08204713266</v>
      </c>
      <c r="AB33" s="81">
        <f>P33*'Levy Proposition'!B$33/(1+Assumptions!$D$49)^('Incentive Relocation assumption'!$I33-2022)</f>
        <v>41822782.529836722</v>
      </c>
      <c r="AC33" s="81">
        <f>Q33*'Levy Proposition'!C$33/(1+Assumptions!$D$49)^('Incentive Relocation assumption'!$I33-2022)</f>
        <v>7126490.5938026262</v>
      </c>
      <c r="AD33" s="81">
        <f>R33*'Levy Proposition'!D$33/(1+Assumptions!$D$49)^('Incentive Relocation assumption'!$I33-2022)</f>
        <v>5257652.9830801049</v>
      </c>
      <c r="AE33" s="81">
        <f>S33*'Levy Proposition'!E$33/(1+Assumptions!$D$49)^('Incentive Relocation assumption'!$I33-2022)</f>
        <v>1888594.8812006321</v>
      </c>
      <c r="AF33" s="81">
        <f>T33*'Levy Proposition'!F$33/(1+Assumptions!$D$49)^('Incentive Relocation assumption'!$I33-2022)</f>
        <v>1328679.1271729006</v>
      </c>
      <c r="AG33" s="81">
        <f>U33*'Levy Proposition'!G$33/(1+Assumptions!$D$49)^('Incentive Relocation assumption'!$I33-2022)</f>
        <v>742290.64837234176</v>
      </c>
      <c r="AH33" s="109">
        <f t="shared" si="4"/>
        <v>38450.26908852905</v>
      </c>
      <c r="AI33" s="109">
        <f t="shared" si="5"/>
        <v>6551.8232985362411</v>
      </c>
      <c r="AJ33" s="109">
        <f t="shared" si="6"/>
        <v>4833.6853682389483</v>
      </c>
      <c r="AK33" s="109">
        <f t="shared" si="7"/>
        <v>1736.3020102635492</v>
      </c>
      <c r="AL33" s="109">
        <f t="shared" si="8"/>
        <v>1221.5368486221414</v>
      </c>
      <c r="AM33" s="109">
        <f t="shared" si="9"/>
        <v>682.43367479089648</v>
      </c>
      <c r="AN33" s="106">
        <f>'Levy Proposition'!B$11*'Incentive Relocation assumption'!J33/(1+Assumptions!$D$49)^('Incentive Relocation assumption'!$I33-2022)</f>
        <v>0</v>
      </c>
      <c r="AO33" s="106">
        <f>-'Levy Proposition'!C$11*'Incentive Relocation assumption'!K33/(1+Assumptions!$D$49)^('Incentive Relocation assumption'!$I33-2022)</f>
        <v>2923060.0739347306</v>
      </c>
      <c r="AP33" s="106">
        <f>-'Levy Proposition'!D$11*'Incentive Relocation assumption'!L33/(1+Assumptions!$D$49)^('Incentive Relocation assumption'!$I33-2022)</f>
        <v>1395175.9339123042</v>
      </c>
      <c r="AQ33" s="106">
        <f>-'Levy Proposition'!E$11*'Incentive Relocation assumption'!M33/(1+Assumptions!$D$49)^('Incentive Relocation assumption'!$I33-2022)</f>
        <v>808851.38632700138</v>
      </c>
      <c r="AR33" s="106">
        <f>-'Levy Proposition'!F$11*'Incentive Relocation assumption'!N33/(1+Assumptions!$D$49)^('Incentive Relocation assumption'!$I33-2022)</f>
        <v>319170.68123582937</v>
      </c>
      <c r="AS33" s="106">
        <f>-'Levy Proposition'!G$11*'Incentive Relocation assumption'!O33/(1+Assumptions!$D$49)^('Incentive Relocation assumption'!$I33-2022)</f>
        <v>373943.59023392393</v>
      </c>
    </row>
    <row r="34" spans="1:45" x14ac:dyDescent="0.35">
      <c r="A34">
        <v>2052</v>
      </c>
      <c r="B34" s="84">
        <f>'Future Expected Cost'!V33</f>
        <v>19336775.733194619</v>
      </c>
      <c r="C34" s="84">
        <f>'Future Expected Cost'!W33</f>
        <v>33916547.696861975</v>
      </c>
      <c r="D34" s="84">
        <f>'Future Expected Cost'!X33</f>
        <v>25032763.361769494</v>
      </c>
      <c r="E34" s="84">
        <f>'Future Expected Cost'!Y33</f>
        <v>9006077.9938522205</v>
      </c>
      <c r="F34" s="84">
        <f>'Future Expected Cost'!Z33</f>
        <v>6334568.9238225585</v>
      </c>
      <c r="G34" s="84">
        <f>'Future Expected Cost'!AA33</f>
        <v>3538248.0358767547</v>
      </c>
      <c r="H34" s="84"/>
      <c r="I34">
        <v>2052</v>
      </c>
      <c r="J34" s="103">
        <f t="shared" si="1"/>
        <v>50998.305874166552</v>
      </c>
      <c r="K34" s="103">
        <f t="shared" si="10"/>
        <v>-18466.028075079794</v>
      </c>
      <c r="L34" s="103">
        <f t="shared" si="11"/>
        <v>-21076.803625465291</v>
      </c>
      <c r="M34" s="103">
        <f t="shared" si="12"/>
        <v>-4558.7917848233983</v>
      </c>
      <c r="N34" s="103">
        <f t="shared" si="13"/>
        <v>-5653.4494809323805</v>
      </c>
      <c r="O34" s="103">
        <f t="shared" si="14"/>
        <v>-1243.2329078656931</v>
      </c>
      <c r="P34" s="106">
        <f t="shared" si="15"/>
        <v>5870625.8825166682</v>
      </c>
      <c r="Q34" s="106">
        <f t="shared" si="16"/>
        <v>369320.56150159583</v>
      </c>
      <c r="R34" s="106">
        <f t="shared" si="17"/>
        <v>421536.07250930578</v>
      </c>
      <c r="S34" s="106">
        <f t="shared" si="18"/>
        <v>91175.83569646797</v>
      </c>
      <c r="T34" s="106">
        <f t="shared" si="19"/>
        <v>113068.98961864761</v>
      </c>
      <c r="U34" s="106">
        <f t="shared" si="20"/>
        <v>24864.658157313857</v>
      </c>
      <c r="V34" s="107">
        <f>P34*'Levy Proposition'!B$5/(1+Assumptions!$D$49)^('Incentive Relocation assumption'!$I34-2022)</f>
        <v>40023807.354351185</v>
      </c>
      <c r="W34" s="107">
        <f>Q34*'Levy Proposition'!C$5/(1+Assumptions!$D$49)^('Incentive Relocation assumption'!$I34-2022)</f>
        <v>6419707.4074086277</v>
      </c>
      <c r="X34" s="107">
        <f>R34*'Levy Proposition'!D$5/(1+Assumptions!$D$49)^('Incentive Relocation assumption'!$I34-2022)</f>
        <v>4736215.3021594537</v>
      </c>
      <c r="Y34" s="107">
        <f>S34*'Levy Proposition'!E$5/(1+Assumptions!$D$49)^('Incentive Relocation assumption'!$I34-2022)</f>
        <v>1701289.911051204</v>
      </c>
      <c r="Z34" s="107">
        <f>T34*'Levy Proposition'!F$5/(1+Assumptions!$D$49)^('Incentive Relocation assumption'!$I34-2022)</f>
        <v>1196904.8611666963</v>
      </c>
      <c r="AA34" s="107">
        <f>U34*'Levy Proposition'!G$5/(1+Assumptions!$D$49)^('Incentive Relocation assumption'!$I34-2022)</f>
        <v>668672.56906928204</v>
      </c>
      <c r="AB34" s="81">
        <f>P34*'Levy Proposition'!B$33/(1+Assumptions!$D$49)^('Incentive Relocation assumption'!$I34-2022)</f>
        <v>39987044.79243347</v>
      </c>
      <c r="AC34" s="81">
        <f>Q34*'Levy Proposition'!C$33/(1+Assumptions!$D$49)^('Incentive Relocation assumption'!$I34-2022)</f>
        <v>6413810.7947008703</v>
      </c>
      <c r="AD34" s="81">
        <f>R34*'Levy Proposition'!D$33/(1+Assumptions!$D$49)^('Incentive Relocation assumption'!$I34-2022)</f>
        <v>4731865.0061778706</v>
      </c>
      <c r="AE34" s="81">
        <f>S34*'Levy Proposition'!E$33/(1+Assumptions!$D$49)^('Incentive Relocation assumption'!$I34-2022)</f>
        <v>1699727.2467314089</v>
      </c>
      <c r="AF34" s="81">
        <f>T34*'Levy Proposition'!F$33/(1+Assumptions!$D$49)^('Incentive Relocation assumption'!$I34-2022)</f>
        <v>1195805.4832719676</v>
      </c>
      <c r="AG34" s="81">
        <f>U34*'Levy Proposition'!G$33/(1+Assumptions!$D$49)^('Incentive Relocation assumption'!$I34-2022)</f>
        <v>668058.38170560997</v>
      </c>
      <c r="AH34" s="109">
        <f t="shared" si="4"/>
        <v>36762.561917714775</v>
      </c>
      <c r="AI34" s="109">
        <f t="shared" si="5"/>
        <v>5896.612707757391</v>
      </c>
      <c r="AJ34" s="109">
        <f t="shared" si="6"/>
        <v>4350.2959815831855</v>
      </c>
      <c r="AK34" s="109">
        <f t="shared" si="7"/>
        <v>1562.6643197950907</v>
      </c>
      <c r="AL34" s="109">
        <f t="shared" si="8"/>
        <v>1099.3778947286773</v>
      </c>
      <c r="AM34" s="109">
        <f t="shared" si="9"/>
        <v>614.18736367207021</v>
      </c>
      <c r="AN34" s="106">
        <f>'Levy Proposition'!B$11*'Incentive Relocation assumption'!J34/(1+Assumptions!$D$49)^('Incentive Relocation assumption'!$I34-2022)</f>
        <v>0</v>
      </c>
      <c r="AO34" s="106">
        <f>-'Levy Proposition'!C$11*'Incentive Relocation assumption'!K34/(1+Assumptions!$D$49)^('Incentive Relocation assumption'!$I34-2022)</f>
        <v>2630741.4580839258</v>
      </c>
      <c r="AP34" s="106">
        <f>-'Levy Proposition'!D$11*'Incentive Relocation assumption'!L34/(1+Assumptions!$D$49)^('Incentive Relocation assumption'!$I34-2022)</f>
        <v>1255652.3225071472</v>
      </c>
      <c r="AQ34" s="106">
        <f>-'Levy Proposition'!E$11*'Incentive Relocation assumption'!M34/(1+Assumptions!$D$49)^('Incentive Relocation assumption'!$I34-2022)</f>
        <v>727962.7587587561</v>
      </c>
      <c r="AR34" s="106">
        <f>-'Levy Proposition'!F$11*'Incentive Relocation assumption'!N34/(1+Assumptions!$D$49)^('Incentive Relocation assumption'!$I34-2022)</f>
        <v>287252.23638723412</v>
      </c>
      <c r="AS34" s="106">
        <f>-'Levy Proposition'!G$11*'Incentive Relocation assumption'!O34/(1+Assumptions!$D$49)^('Incentive Relocation assumption'!$I34-2022)</f>
        <v>336547.61822561751</v>
      </c>
    </row>
    <row r="35" spans="1:45" x14ac:dyDescent="0.35">
      <c r="A35">
        <v>2053</v>
      </c>
      <c r="B35" s="84">
        <f>'Future Expected Cost'!V34</f>
        <v>18476351.176602773</v>
      </c>
      <c r="C35" s="84">
        <f>'Future Expected Cost'!W34</f>
        <v>32407475.118168455</v>
      </c>
      <c r="D35" s="84">
        <f>'Future Expected Cost'!X34</f>
        <v>23920724.183890637</v>
      </c>
      <c r="E35" s="84">
        <f>'Future Expected Cost'!Y34</f>
        <v>8608319.3534283731</v>
      </c>
      <c r="F35" s="84">
        <f>'Future Expected Cost'!Z34</f>
        <v>6054575.8180068247</v>
      </c>
      <c r="G35" s="84">
        <f>'Future Expected Cost'!AA34</f>
        <v>3381755.7622724674</v>
      </c>
      <c r="H35" s="84"/>
      <c r="I35">
        <v>2053</v>
      </c>
      <c r="J35" s="103">
        <f t="shared" si="1"/>
        <v>48448.390580458232</v>
      </c>
      <c r="K35" s="103">
        <f t="shared" si="10"/>
        <v>-17542.726671325803</v>
      </c>
      <c r="L35" s="103">
        <f t="shared" si="11"/>
        <v>-20022.963444192024</v>
      </c>
      <c r="M35" s="103">
        <f t="shared" si="12"/>
        <v>-4330.8521955822289</v>
      </c>
      <c r="N35" s="103">
        <f t="shared" si="13"/>
        <v>-5370.7770068857617</v>
      </c>
      <c r="O35" s="103">
        <f t="shared" si="14"/>
        <v>-1181.0712624724081</v>
      </c>
      <c r="P35" s="106">
        <f t="shared" si="15"/>
        <v>5921624.1883908352</v>
      </c>
      <c r="Q35" s="106">
        <f t="shared" si="16"/>
        <v>350854.53342651605</v>
      </c>
      <c r="R35" s="106">
        <f t="shared" si="17"/>
        <v>400459.26888384047</v>
      </c>
      <c r="S35" s="106">
        <f t="shared" si="18"/>
        <v>86617.043911644578</v>
      </c>
      <c r="T35" s="106">
        <f t="shared" si="19"/>
        <v>107415.54013771523</v>
      </c>
      <c r="U35" s="106">
        <f t="shared" si="20"/>
        <v>23621.425249448163</v>
      </c>
      <c r="V35" s="107">
        <f>P35*'Levy Proposition'!B$5/(1+Assumptions!$D$49)^('Incentive Relocation assumption'!$I35-2022)</f>
        <v>38246496.535838053</v>
      </c>
      <c r="W35" s="107">
        <f>Q35*'Levy Proposition'!C$5/(1+Assumptions!$D$49)^('Incentive Relocation assumption'!$I35-2022)</f>
        <v>5777708.9756163042</v>
      </c>
      <c r="X35" s="107">
        <f>R35*'Levy Proposition'!D$5/(1+Assumptions!$D$49)^('Incentive Relocation assumption'!$I35-2022)</f>
        <v>4262573.342541771</v>
      </c>
      <c r="Y35" s="107">
        <f>S35*'Levy Proposition'!E$5/(1+Assumptions!$D$49)^('Incentive Relocation assumption'!$I35-2022)</f>
        <v>1531153.5815265132</v>
      </c>
      <c r="Z35" s="107">
        <f>T35*'Levy Proposition'!F$5/(1+Assumptions!$D$49)^('Incentive Relocation assumption'!$I35-2022)</f>
        <v>1077209.2122673639</v>
      </c>
      <c r="AA35" s="107">
        <f>U35*'Levy Proposition'!G$5/(1+Assumptions!$D$49)^('Incentive Relocation assumption'!$I35-2022)</f>
        <v>601802.42788035376</v>
      </c>
      <c r="AB35" s="81">
        <f>P35*'Levy Proposition'!B$33/(1+Assumptions!$D$49)^('Incentive Relocation assumption'!$I35-2022)</f>
        <v>38211366.464763455</v>
      </c>
      <c r="AC35" s="81">
        <f>Q35*'Levy Proposition'!C$33/(1+Assumptions!$D$49)^('Incentive Relocation assumption'!$I35-2022)</f>
        <v>5772402.0496140355</v>
      </c>
      <c r="AD35" s="81">
        <f>R35*'Levy Proposition'!D$33/(1+Assumptions!$D$49)^('Incentive Relocation assumption'!$I35-2022)</f>
        <v>4258658.094923107</v>
      </c>
      <c r="AE35" s="81">
        <f>S35*'Levy Proposition'!E$33/(1+Assumptions!$D$49)^('Incentive Relocation assumption'!$I35-2022)</f>
        <v>1529747.1903791633</v>
      </c>
      <c r="AF35" s="81">
        <f>T35*'Levy Proposition'!F$33/(1+Assumptions!$D$49)^('Incentive Relocation assumption'!$I35-2022)</f>
        <v>1076219.7769042135</v>
      </c>
      <c r="AG35" s="81">
        <f>U35*'Levy Proposition'!G$33/(1+Assumptions!$D$49)^('Incentive Relocation assumption'!$I35-2022)</f>
        <v>601249.66190231207</v>
      </c>
      <c r="AH35" s="109">
        <f t="shared" si="4"/>
        <v>35130.071074597538</v>
      </c>
      <c r="AI35" s="109">
        <f t="shared" si="5"/>
        <v>5306.9260022686794</v>
      </c>
      <c r="AJ35" s="109">
        <f t="shared" si="6"/>
        <v>3915.2476186640561</v>
      </c>
      <c r="AK35" s="109">
        <f t="shared" si="7"/>
        <v>1406.3911473499611</v>
      </c>
      <c r="AL35" s="109">
        <f t="shared" si="8"/>
        <v>989.43536315043457</v>
      </c>
      <c r="AM35" s="109">
        <f t="shared" si="9"/>
        <v>552.76597804168705</v>
      </c>
      <c r="AN35" s="106">
        <f>'Levy Proposition'!B$11*'Incentive Relocation assumption'!J35/(1+Assumptions!$D$49)^('Incentive Relocation assumption'!$I35-2022)</f>
        <v>0</v>
      </c>
      <c r="AO35" s="106">
        <f>-'Levy Proposition'!C$11*'Incentive Relocation assumption'!K35/(1+Assumptions!$D$49)^('Incentive Relocation assumption'!$I35-2022)</f>
        <v>2367655.9647183204</v>
      </c>
      <c r="AP35" s="106">
        <f>-'Levy Proposition'!D$11*'Incentive Relocation assumption'!L35/(1+Assumptions!$D$49)^('Incentive Relocation assumption'!$I35-2022)</f>
        <v>1130081.6740698568</v>
      </c>
      <c r="AQ35" s="106">
        <f>-'Levy Proposition'!E$11*'Incentive Relocation assumption'!M35/(1+Assumptions!$D$49)^('Incentive Relocation assumption'!$I35-2022)</f>
        <v>655163.34285593929</v>
      </c>
      <c r="AR35" s="106">
        <f>-'Levy Proposition'!F$11*'Incentive Relocation assumption'!N35/(1+Assumptions!$D$49)^('Incentive Relocation assumption'!$I35-2022)</f>
        <v>258525.77370193819</v>
      </c>
      <c r="AS35" s="106">
        <f>-'Levy Proposition'!G$11*'Incentive Relocation assumption'!O35/(1+Assumptions!$D$49)^('Incentive Relocation assumption'!$I35-2022)</f>
        <v>302891.40472359059</v>
      </c>
    </row>
    <row r="36" spans="1:45" x14ac:dyDescent="0.35">
      <c r="A36">
        <v>2054</v>
      </c>
      <c r="B36" s="84">
        <f>'Future Expected Cost'!V35</f>
        <v>17654277.951967616</v>
      </c>
      <c r="C36" s="84">
        <f>'Future Expected Cost'!W35</f>
        <v>30965661.056601744</v>
      </c>
      <c r="D36" s="84">
        <f>'Future Expected Cost'!X35</f>
        <v>22858179.224397603</v>
      </c>
      <c r="E36" s="84">
        <f>'Future Expected Cost'!Y35</f>
        <v>8228171.9680938171</v>
      </c>
      <c r="F36" s="84">
        <f>'Future Expected Cost'!Z35</f>
        <v>5786989.020637311</v>
      </c>
      <c r="G36" s="84">
        <f>'Future Expected Cost'!AA35</f>
        <v>3232201.7664662274</v>
      </c>
      <c r="H36" s="84"/>
      <c r="I36">
        <v>2054</v>
      </c>
      <c r="J36" s="103">
        <f t="shared" si="1"/>
        <v>46025.971051435321</v>
      </c>
      <c r="K36" s="103">
        <f t="shared" si="10"/>
        <v>-16665.590337759513</v>
      </c>
      <c r="L36" s="103">
        <f t="shared" si="11"/>
        <v>-19021.815271982425</v>
      </c>
      <c r="M36" s="103">
        <f t="shared" si="12"/>
        <v>-4114.3095858031174</v>
      </c>
      <c r="N36" s="103">
        <f t="shared" si="13"/>
        <v>-5102.2381565414735</v>
      </c>
      <c r="O36" s="103">
        <f t="shared" si="14"/>
        <v>-1122.0176993487878</v>
      </c>
      <c r="P36" s="106">
        <f t="shared" si="15"/>
        <v>5970072.5789712938</v>
      </c>
      <c r="Q36" s="106">
        <f t="shared" si="16"/>
        <v>333311.80675519025</v>
      </c>
      <c r="R36" s="106">
        <f t="shared" si="17"/>
        <v>380436.30543964845</v>
      </c>
      <c r="S36" s="106">
        <f t="shared" si="18"/>
        <v>82286.191716062342</v>
      </c>
      <c r="T36" s="106">
        <f t="shared" si="19"/>
        <v>102044.76313082947</v>
      </c>
      <c r="U36" s="106">
        <f t="shared" si="20"/>
        <v>22440.353986975755</v>
      </c>
      <c r="V36" s="107">
        <f>P36*'Levy Proposition'!B$5/(1+Assumptions!$D$49)^('Incentive Relocation assumption'!$I36-2022)</f>
        <v>36529796.332528964</v>
      </c>
      <c r="W36" s="107">
        <f>Q36*'Levy Proposition'!C$5/(1+Assumptions!$D$49)^('Incentive Relocation assumption'!$I36-2022)</f>
        <v>5199913.1562278029</v>
      </c>
      <c r="X36" s="107">
        <f>R36*'Levy Proposition'!D$5/(1+Assumptions!$D$49)^('Incentive Relocation assumption'!$I36-2022)</f>
        <v>3836297.6219141511</v>
      </c>
      <c r="Y36" s="107">
        <f>S36*'Levy Proposition'!E$5/(1+Assumptions!$D$49)^('Incentive Relocation assumption'!$I36-2022)</f>
        <v>1378031.6188279018</v>
      </c>
      <c r="Z36" s="107">
        <f>T36*'Levy Proposition'!F$5/(1+Assumptions!$D$49)^('Incentive Relocation assumption'!$I36-2022)</f>
        <v>969483.64455850003</v>
      </c>
      <c r="AA36" s="107">
        <f>U36*'Levy Proposition'!G$5/(1+Assumptions!$D$49)^('Incentive Relocation assumption'!$I36-2022)</f>
        <v>541619.58925095957</v>
      </c>
      <c r="AB36" s="81">
        <f>P36*'Levy Proposition'!B$33/(1+Assumptions!$D$49)^('Incentive Relocation assumption'!$I36-2022)</f>
        <v>36496243.080395147</v>
      </c>
      <c r="AC36" s="81">
        <f>Q36*'Levy Proposition'!C$33/(1+Assumptions!$D$49)^('Incentive Relocation assumption'!$I36-2022)</f>
        <v>5195136.9457168914</v>
      </c>
      <c r="AD36" s="81">
        <f>R36*'Levy Proposition'!D$33/(1+Assumptions!$D$49)^('Incentive Relocation assumption'!$I36-2022)</f>
        <v>3832773.9159455569</v>
      </c>
      <c r="AE36" s="81">
        <f>S36*'Levy Proposition'!E$33/(1+Assumptions!$D$49)^('Incentive Relocation assumption'!$I36-2022)</f>
        <v>1376765.8728616773</v>
      </c>
      <c r="AF36" s="81">
        <f>T36*'Levy Proposition'!F$33/(1+Assumptions!$D$49)^('Incentive Relocation assumption'!$I36-2022)</f>
        <v>968593.15699953923</v>
      </c>
      <c r="AG36" s="81">
        <f>U36*'Levy Proposition'!G$33/(1+Assumptions!$D$49)^('Incentive Relocation assumption'!$I36-2022)</f>
        <v>541122.10225504742</v>
      </c>
      <c r="AH36" s="109">
        <f t="shared" si="4"/>
        <v>33553.252133816481</v>
      </c>
      <c r="AI36" s="109">
        <f t="shared" si="5"/>
        <v>4776.21051091142</v>
      </c>
      <c r="AJ36" s="109">
        <f t="shared" si="6"/>
        <v>3523.7059685941786</v>
      </c>
      <c r="AK36" s="109">
        <f t="shared" si="7"/>
        <v>1265.7459662244655</v>
      </c>
      <c r="AL36" s="109">
        <f t="shared" si="8"/>
        <v>890.4875589607982</v>
      </c>
      <c r="AM36" s="109">
        <f t="shared" si="9"/>
        <v>497.486995912157</v>
      </c>
      <c r="AN36" s="106">
        <f>'Levy Proposition'!B$11*'Incentive Relocation assumption'!J36/(1+Assumptions!$D$49)^('Incentive Relocation assumption'!$I36-2022)</f>
        <v>0</v>
      </c>
      <c r="AO36" s="106">
        <f>-'Levy Proposition'!C$11*'Incentive Relocation assumption'!K36/(1+Assumptions!$D$49)^('Incentive Relocation assumption'!$I36-2022)</f>
        <v>2130880.1554939435</v>
      </c>
      <c r="AP36" s="106">
        <f>-'Levy Proposition'!D$11*'Incentive Relocation assumption'!L36/(1+Assumptions!$D$49)^('Incentive Relocation assumption'!$I36-2022)</f>
        <v>1017068.6321183154</v>
      </c>
      <c r="AQ36" s="106">
        <f>-'Levy Proposition'!E$11*'Incentive Relocation assumption'!M36/(1+Assumptions!$D$49)^('Incentive Relocation assumption'!$I36-2022)</f>
        <v>589644.18255964259</v>
      </c>
      <c r="AR36" s="106">
        <f>-'Levy Proposition'!F$11*'Incentive Relocation assumption'!N36/(1+Assumptions!$D$49)^('Incentive Relocation assumption'!$I36-2022)</f>
        <v>232672.08119517361</v>
      </c>
      <c r="AS36" s="106">
        <f>-'Levy Proposition'!G$11*'Incentive Relocation assumption'!O36/(1+Assumptions!$D$49)^('Incentive Relocation assumption'!$I36-2022)</f>
        <v>272600.95774597471</v>
      </c>
    </row>
    <row r="37" spans="1:45" x14ac:dyDescent="0.35">
      <c r="A37">
        <v>2055</v>
      </c>
      <c r="B37" s="84">
        <f>'Future Expected Cost'!V36</f>
        <v>16868844.058437806</v>
      </c>
      <c r="C37" s="84">
        <f>'Future Expected Cost'!W36</f>
        <v>29588103.295033947</v>
      </c>
      <c r="D37" s="84">
        <f>'Future Expected Cost'!X36</f>
        <v>21842921.890680403</v>
      </c>
      <c r="E37" s="84">
        <f>'Future Expected Cost'!Y36</f>
        <v>7864854.3254887974</v>
      </c>
      <c r="F37" s="84">
        <f>'Future Expected Cost'!Z36</f>
        <v>5531257.6112132417</v>
      </c>
      <c r="G37" s="84">
        <f>'Future Expected Cost'!AA36</f>
        <v>3089277.7654647105</v>
      </c>
      <c r="H37" s="84"/>
      <c r="I37">
        <v>2055</v>
      </c>
      <c r="J37" s="103">
        <f t="shared" si="1"/>
        <v>43724.672498863547</v>
      </c>
      <c r="K37" s="103">
        <f t="shared" si="10"/>
        <v>-15832.310820871537</v>
      </c>
      <c r="L37" s="103">
        <f t="shared" si="11"/>
        <v>-18070.724508383304</v>
      </c>
      <c r="M37" s="103">
        <f t="shared" si="12"/>
        <v>-3908.5941065129614</v>
      </c>
      <c r="N37" s="103">
        <f t="shared" si="13"/>
        <v>-4847.1262487144004</v>
      </c>
      <c r="O37" s="103">
        <f t="shared" si="14"/>
        <v>-1065.9168143813483</v>
      </c>
      <c r="P37" s="106">
        <f t="shared" si="15"/>
        <v>6016098.5500227287</v>
      </c>
      <c r="Q37" s="106">
        <f t="shared" si="16"/>
        <v>316646.21641743073</v>
      </c>
      <c r="R37" s="106">
        <f t="shared" si="17"/>
        <v>361414.49016766605</v>
      </c>
      <c r="S37" s="106">
        <f t="shared" si="18"/>
        <v>78171.882130259226</v>
      </c>
      <c r="T37" s="106">
        <f t="shared" si="19"/>
        <v>96942.524974287997</v>
      </c>
      <c r="U37" s="106">
        <f t="shared" si="20"/>
        <v>21318.336287626968</v>
      </c>
      <c r="V37" s="107">
        <f>P37*'Levy Proposition'!B$5/(1+Assumptions!$D$49)^('Incentive Relocation assumption'!$I37-2022)</f>
        <v>34873810.591857351</v>
      </c>
      <c r="W37" s="107">
        <f>Q37*'Levy Proposition'!C$5/(1+Assumptions!$D$49)^('Incentive Relocation assumption'!$I37-2022)</f>
        <v>4679899.411068338</v>
      </c>
      <c r="X37" s="107">
        <f>R37*'Levy Proposition'!D$5/(1+Assumptions!$D$49)^('Incentive Relocation assumption'!$I37-2022)</f>
        <v>3452651.3120659473</v>
      </c>
      <c r="Y37" s="107">
        <f>S37*'Levy Proposition'!E$5/(1+Assumptions!$D$49)^('Incentive Relocation assumption'!$I37-2022)</f>
        <v>1240222.5128822364</v>
      </c>
      <c r="Z37" s="107">
        <f>T37*'Levy Proposition'!F$5/(1+Assumptions!$D$49)^('Incentive Relocation assumption'!$I37-2022)</f>
        <v>872531.09828877798</v>
      </c>
      <c r="AA37" s="107">
        <f>U37*'Levy Proposition'!G$5/(1+Assumptions!$D$49)^('Incentive Relocation assumption'!$I37-2022)</f>
        <v>487455.29407983774</v>
      </c>
      <c r="AB37" s="81">
        <f>P37*'Levy Proposition'!B$33/(1+Assumptions!$D$49)^('Incentive Relocation assumption'!$I37-2022)</f>
        <v>34841778.391376302</v>
      </c>
      <c r="AC37" s="81">
        <f>Q37*'Levy Proposition'!C$33/(1+Assumptions!$D$49)^('Incentive Relocation assumption'!$I37-2022)</f>
        <v>4675600.8422104362</v>
      </c>
      <c r="AD37" s="81">
        <f>R37*'Levy Proposition'!D$33/(1+Assumptions!$D$49)^('Incentive Relocation assumption'!$I37-2022)</f>
        <v>3449479.9918935224</v>
      </c>
      <c r="AE37" s="81">
        <f>S37*'Levy Proposition'!E$33/(1+Assumptions!$D$49)^('Incentive Relocation assumption'!$I37-2022)</f>
        <v>1239083.3469723591</v>
      </c>
      <c r="AF37" s="81">
        <f>T37*'Levy Proposition'!F$33/(1+Assumptions!$D$49)^('Incentive Relocation assumption'!$I37-2022)</f>
        <v>871729.66332678194</v>
      </c>
      <c r="AG37" s="81">
        <f>U37*'Levy Proposition'!G$33/(1+Assumptions!$D$49)^('Incentive Relocation assumption'!$I37-2022)</f>
        <v>487007.55792939931</v>
      </c>
      <c r="AH37" s="109">
        <f t="shared" si="4"/>
        <v>32032.200481049716</v>
      </c>
      <c r="AI37" s="109">
        <f t="shared" si="5"/>
        <v>4298.5688579017296</v>
      </c>
      <c r="AJ37" s="109">
        <f t="shared" si="6"/>
        <v>3171.3201724248938</v>
      </c>
      <c r="AK37" s="109">
        <f t="shared" si="7"/>
        <v>1139.1659098772798</v>
      </c>
      <c r="AL37" s="109">
        <f t="shared" si="8"/>
        <v>801.43496199604124</v>
      </c>
      <c r="AM37" s="109">
        <f t="shared" si="9"/>
        <v>447.73615043843165</v>
      </c>
      <c r="AN37" s="106">
        <f>'Levy Proposition'!B$11*'Incentive Relocation assumption'!J37/(1+Assumptions!$D$49)^('Incentive Relocation assumption'!$I37-2022)</f>
        <v>0</v>
      </c>
      <c r="AO37" s="106">
        <f>-'Levy Proposition'!C$11*'Incentive Relocation assumption'!K37/(1+Assumptions!$D$49)^('Incentive Relocation assumption'!$I37-2022)</f>
        <v>1917782.9485113113</v>
      </c>
      <c r="AP37" s="106">
        <f>-'Levy Proposition'!D$11*'Incentive Relocation assumption'!L37/(1+Assumptions!$D$49)^('Incentive Relocation assumption'!$I37-2022)</f>
        <v>915357.38183741004</v>
      </c>
      <c r="AQ37" s="106">
        <f>-'Levy Proposition'!E$11*'Incentive Relocation assumption'!M37/(1+Assumptions!$D$49)^('Incentive Relocation assumption'!$I37-2022)</f>
        <v>530677.22090623563</v>
      </c>
      <c r="AR37" s="106">
        <f>-'Levy Proposition'!F$11*'Incentive Relocation assumption'!N37/(1+Assumptions!$D$49)^('Incentive Relocation assumption'!$I37-2022)</f>
        <v>209403.8694575527</v>
      </c>
      <c r="AS37" s="106">
        <f>-'Levy Proposition'!G$11*'Incentive Relocation assumption'!O37/(1+Assumptions!$D$49)^('Incentive Relocation assumption'!$I37-2022)</f>
        <v>245339.68612228159</v>
      </c>
    </row>
    <row r="38" spans="1:45" x14ac:dyDescent="0.35">
      <c r="A38">
        <v>2056</v>
      </c>
      <c r="B38" s="84">
        <f>'Future Expected Cost'!V37</f>
        <v>16118414.021015156</v>
      </c>
      <c r="C38" s="84">
        <f>'Future Expected Cost'!W37</f>
        <v>28271933.806557696</v>
      </c>
      <c r="D38" s="84">
        <f>'Future Expected Cost'!X37</f>
        <v>20872844.113950893</v>
      </c>
      <c r="E38" s="84">
        <f>'Future Expected Cost'!Y37</f>
        <v>7517619.6630644752</v>
      </c>
      <c r="F38" s="84">
        <f>'Future Expected Cost'!Z37</f>
        <v>5286855.1813935013</v>
      </c>
      <c r="G38" s="84">
        <f>'Future Expected Cost'!AA37</f>
        <v>2952689.2002834603</v>
      </c>
      <c r="H38" s="84"/>
      <c r="I38">
        <v>2056</v>
      </c>
      <c r="J38" s="103">
        <f t="shared" si="1"/>
        <v>41538.438873920371</v>
      </c>
      <c r="K38" s="103">
        <f t="shared" si="10"/>
        <v>-15040.69527982796</v>
      </c>
      <c r="L38" s="103">
        <f t="shared" si="11"/>
        <v>-17167.188282964136</v>
      </c>
      <c r="M38" s="103">
        <f t="shared" si="12"/>
        <v>-3713.1644011873136</v>
      </c>
      <c r="N38" s="103">
        <f t="shared" si="13"/>
        <v>-4604.7699362786798</v>
      </c>
      <c r="O38" s="103">
        <f t="shared" si="14"/>
        <v>-1012.620973662281</v>
      </c>
      <c r="P38" s="106">
        <f t="shared" si="15"/>
        <v>6059823.2225215919</v>
      </c>
      <c r="Q38" s="106">
        <f t="shared" si="16"/>
        <v>300813.90559655917</v>
      </c>
      <c r="R38" s="106">
        <f t="shared" si="17"/>
        <v>343343.76565928274</v>
      </c>
      <c r="S38" s="106">
        <f t="shared" si="18"/>
        <v>74263.288023746267</v>
      </c>
      <c r="T38" s="106">
        <f t="shared" si="19"/>
        <v>92095.398725573599</v>
      </c>
      <c r="U38" s="106">
        <f t="shared" si="20"/>
        <v>20252.41947324562</v>
      </c>
      <c r="V38" s="107">
        <f>P38*'Levy Proposition'!B$5/(1+Assumptions!$D$49)^('Incentive Relocation assumption'!$I38-2022)</f>
        <v>33278308.265420277</v>
      </c>
      <c r="W38" s="107">
        <f>Q38*'Levy Proposition'!C$5/(1+Assumptions!$D$49)^('Incentive Relocation assumption'!$I38-2022)</f>
        <v>4211889.283475236</v>
      </c>
      <c r="X38" s="107">
        <f>R38*'Levy Proposition'!D$5/(1+Assumptions!$D$49)^('Incentive Relocation assumption'!$I38-2022)</f>
        <v>3107371.2880396196</v>
      </c>
      <c r="Y38" s="107">
        <f>S38*'Levy Proposition'!E$5/(1+Assumptions!$D$49)^('Incentive Relocation assumption'!$I38-2022)</f>
        <v>1116194.9119630645</v>
      </c>
      <c r="Z38" s="107">
        <f>T38*'Levy Proposition'!F$5/(1+Assumptions!$D$49)^('Incentive Relocation assumption'!$I38-2022)</f>
        <v>785274.22484545328</v>
      </c>
      <c r="AA38" s="107">
        <f>U38*'Levy Proposition'!G$5/(1+Assumptions!$D$49)^('Incentive Relocation assumption'!$I38-2022)</f>
        <v>438707.66206050798</v>
      </c>
      <c r="AB38" s="81">
        <f>P38*'Levy Proposition'!B$33/(1+Assumptions!$D$49)^('Incentive Relocation assumption'!$I38-2022)</f>
        <v>33247741.561525945</v>
      </c>
      <c r="AC38" s="81">
        <f>Q38*'Levy Proposition'!C$33/(1+Assumptions!$D$49)^('Incentive Relocation assumption'!$I38-2022)</f>
        <v>4208020.5900447629</v>
      </c>
      <c r="AD38" s="81">
        <f>R38*'Levy Proposition'!D$33/(1+Assumptions!$D$49)^('Incentive Relocation assumption'!$I38-2022)</f>
        <v>3104517.1135637504</v>
      </c>
      <c r="AE38" s="81">
        <f>S38*'Levy Proposition'!E$33/(1+Assumptions!$D$49)^('Incentive Relocation assumption'!$I38-2022)</f>
        <v>1115169.6675579036</v>
      </c>
      <c r="AF38" s="81">
        <f>T38*'Levy Proposition'!F$33/(1+Assumptions!$D$49)^('Incentive Relocation assumption'!$I38-2022)</f>
        <v>784552.93683660205</v>
      </c>
      <c r="AG38" s="81">
        <f>U38*'Levy Proposition'!G$33/(1+Assumptions!$D$49)^('Incentive Relocation assumption'!$I38-2022)</f>
        <v>438304.70145639835</v>
      </c>
      <c r="AH38" s="109">
        <f t="shared" si="4"/>
        <v>30566.703894332051</v>
      </c>
      <c r="AI38" s="109">
        <f t="shared" si="5"/>
        <v>3868.6934304730967</v>
      </c>
      <c r="AJ38" s="109">
        <f t="shared" si="6"/>
        <v>2854.1744758691639</v>
      </c>
      <c r="AK38" s="109">
        <f t="shared" si="7"/>
        <v>1025.2444051608909</v>
      </c>
      <c r="AL38" s="109">
        <f t="shared" si="8"/>
        <v>721.28800885123201</v>
      </c>
      <c r="AM38" s="109">
        <f t="shared" si="9"/>
        <v>402.96060410962673</v>
      </c>
      <c r="AN38" s="106">
        <f>'Levy Proposition'!B$11*'Incentive Relocation assumption'!J38/(1+Assumptions!$D$49)^('Incentive Relocation assumption'!$I38-2022)</f>
        <v>0</v>
      </c>
      <c r="AO38" s="106">
        <f>-'Levy Proposition'!C$11*'Incentive Relocation assumption'!K38/(1+Assumptions!$D$49)^('Incentive Relocation assumption'!$I38-2022)</f>
        <v>1725996.3814099131</v>
      </c>
      <c r="AP38" s="106">
        <f>-'Levy Proposition'!D$11*'Incentive Relocation assumption'!L38/(1+Assumptions!$D$49)^('Incentive Relocation assumption'!$I38-2022)</f>
        <v>823817.69531042571</v>
      </c>
      <c r="AQ38" s="106">
        <f>-'Levy Proposition'!E$11*'Incentive Relocation assumption'!M38/(1+Assumptions!$D$49)^('Incentive Relocation assumption'!$I38-2022)</f>
        <v>477607.20976888452</v>
      </c>
      <c r="AR38" s="106">
        <f>-'Levy Proposition'!F$11*'Incentive Relocation assumption'!N38/(1+Assumptions!$D$49)^('Incentive Relocation assumption'!$I38-2022)</f>
        <v>188462.57925983323</v>
      </c>
      <c r="AS38" s="106">
        <f>-'Levy Proposition'!G$11*'Incentive Relocation assumption'!O38/(1+Assumptions!$D$49)^('Incentive Relocation assumption'!$I38-2022)</f>
        <v>220804.65925093938</v>
      </c>
    </row>
    <row r="39" spans="1:45" x14ac:dyDescent="0.35">
      <c r="A39">
        <v>2057</v>
      </c>
      <c r="B39" s="84">
        <f>'Future Expected Cost'!V38</f>
        <v>15401425.465832358</v>
      </c>
      <c r="C39" s="84">
        <f>'Future Expected Cost'!W38</f>
        <v>27014412.749431677</v>
      </c>
      <c r="D39" s="84">
        <f>'Future Expected Cost'!X38</f>
        <v>19945931.944328159</v>
      </c>
      <c r="E39" s="84">
        <f>'Future Expected Cost'!Y38</f>
        <v>7185754.4201767016</v>
      </c>
      <c r="F39" s="84">
        <f>'Future Expected Cost'!Z38</f>
        <v>5053278.7424882846</v>
      </c>
      <c r="G39" s="84">
        <f>'Future Expected Cost'!AA38</f>
        <v>2822154.623949022</v>
      </c>
      <c r="H39" s="84"/>
      <c r="I39">
        <v>2057</v>
      </c>
      <c r="J39" s="103">
        <f t="shared" si="1"/>
        <v>39461.516930224345</v>
      </c>
      <c r="K39" s="103">
        <f t="shared" si="10"/>
        <v>-14288.66051583656</v>
      </c>
      <c r="L39" s="103">
        <f t="shared" si="11"/>
        <v>-16308.828868815932</v>
      </c>
      <c r="M39" s="103">
        <f t="shared" si="12"/>
        <v>-3527.5061811279479</v>
      </c>
      <c r="N39" s="103">
        <f t="shared" si="13"/>
        <v>-4374.5314394647457</v>
      </c>
      <c r="O39" s="103">
        <f t="shared" si="14"/>
        <v>-961.98992497916697</v>
      </c>
      <c r="P39" s="106">
        <f t="shared" si="15"/>
        <v>6101361.6613955125</v>
      </c>
      <c r="Q39" s="106">
        <f t="shared" si="16"/>
        <v>285773.21031673119</v>
      </c>
      <c r="R39" s="106">
        <f t="shared" si="17"/>
        <v>326176.57737631863</v>
      </c>
      <c r="S39" s="106">
        <f t="shared" si="18"/>
        <v>70550.123622558953</v>
      </c>
      <c r="T39" s="106">
        <f t="shared" si="19"/>
        <v>87490.628789294919</v>
      </c>
      <c r="U39" s="106">
        <f t="shared" si="20"/>
        <v>19239.798499583339</v>
      </c>
      <c r="V39" s="107">
        <f>P39*'Levy Proposition'!B$5/(1+Assumptions!$D$49)^('Incentive Relocation assumption'!$I39-2022)</f>
        <v>31742773.980987661</v>
      </c>
      <c r="W39" s="107">
        <f>Q39*'Levy Proposition'!C$5/(1+Assumptions!$D$49)^('Incentive Relocation assumption'!$I39-2022)</f>
        <v>3790682.1873771441</v>
      </c>
      <c r="X39" s="107">
        <f>R39*'Levy Proposition'!D$5/(1+Assumptions!$D$49)^('Incentive Relocation assumption'!$I39-2022)</f>
        <v>2796620.755762137</v>
      </c>
      <c r="Y39" s="107">
        <f>S39*'Levy Proposition'!E$5/(1+Assumptions!$D$49)^('Incentive Relocation assumption'!$I39-2022)</f>
        <v>1004570.6061219795</v>
      </c>
      <c r="Z39" s="107">
        <f>T39*'Levy Proposition'!F$5/(1+Assumptions!$D$49)^('Incentive Relocation assumption'!$I39-2022)</f>
        <v>706743.41512413986</v>
      </c>
      <c r="AA39" s="107">
        <f>U39*'Levy Proposition'!G$5/(1+Assumptions!$D$49)^('Incentive Relocation assumption'!$I39-2022)</f>
        <v>394835.00351331523</v>
      </c>
      <c r="AB39" s="81">
        <f>P39*'Levy Proposition'!B$33/(1+Assumptions!$D$49)^('Incentive Relocation assumption'!$I39-2022)</f>
        <v>31713617.691992354</v>
      </c>
      <c r="AC39" s="81">
        <f>Q39*'Levy Proposition'!C$33/(1+Assumptions!$D$49)^('Incentive Relocation assumption'!$I39-2022)</f>
        <v>3787200.3799771126</v>
      </c>
      <c r="AD39" s="81">
        <f>R39*'Levy Proposition'!D$33/(1+Assumptions!$D$49)^('Incentive Relocation assumption'!$I39-2022)</f>
        <v>2794052.0110451784</v>
      </c>
      <c r="AE39" s="81">
        <f>S39*'Levy Proposition'!E$33/(1+Assumptions!$D$49)^('Incentive Relocation assumption'!$I39-2022)</f>
        <v>1003647.8905796697</v>
      </c>
      <c r="AF39" s="81">
        <f>T39*'Levy Proposition'!F$33/(1+Assumptions!$D$49)^('Incentive Relocation assumption'!$I39-2022)</f>
        <v>706094.25902740948</v>
      </c>
      <c r="AG39" s="81">
        <f>U39*'Levy Proposition'!G$33/(1+Assumptions!$D$49)^('Incentive Relocation assumption'!$I39-2022)</f>
        <v>394472.34070776479</v>
      </c>
      <c r="AH39" s="109">
        <f t="shared" si="4"/>
        <v>29156.288995306939</v>
      </c>
      <c r="AI39" s="109">
        <f t="shared" si="5"/>
        <v>3481.8074000314809</v>
      </c>
      <c r="AJ39" s="109">
        <f t="shared" si="6"/>
        <v>2568.7447169586085</v>
      </c>
      <c r="AK39" s="109">
        <f t="shared" si="7"/>
        <v>922.71554230980109</v>
      </c>
      <c r="AL39" s="109">
        <f t="shared" si="8"/>
        <v>649.15609673038125</v>
      </c>
      <c r="AM39" s="109">
        <f t="shared" si="9"/>
        <v>362.66280555044068</v>
      </c>
      <c r="AN39" s="106">
        <f>'Levy Proposition'!B$11*'Incentive Relocation assumption'!J39/(1+Assumptions!$D$49)^('Incentive Relocation assumption'!$I39-2022)</f>
        <v>0</v>
      </c>
      <c r="AO39" s="106">
        <f>-'Levy Proposition'!C$11*'Incentive Relocation assumption'!K39/(1+Assumptions!$D$49)^('Incentive Relocation assumption'!$I39-2022)</f>
        <v>1553389.2982793627</v>
      </c>
      <c r="AP39" s="106">
        <f>-'Levy Proposition'!D$11*'Incentive Relocation assumption'!L39/(1+Assumptions!$D$49)^('Incentive Relocation assumption'!$I39-2022)</f>
        <v>741432.37228749541</v>
      </c>
      <c r="AQ39" s="106">
        <f>-'Levy Proposition'!E$11*'Incentive Relocation assumption'!M39/(1+Assumptions!$D$49)^('Incentive Relocation assumption'!$I39-2022)</f>
        <v>429844.42865981488</v>
      </c>
      <c r="AR39" s="106">
        <f>-'Levy Proposition'!F$11*'Incentive Relocation assumption'!N39/(1+Assumptions!$D$49)^('Incentive Relocation assumption'!$I39-2022)</f>
        <v>169615.50841097828</v>
      </c>
      <c r="AS39" s="106">
        <f>-'Levy Proposition'!G$11*'Incentive Relocation assumption'!O39/(1+Assumptions!$D$49)^('Incentive Relocation assumption'!$I39-2022)</f>
        <v>198723.24089720746</v>
      </c>
    </row>
    <row r="40" spans="1:45" x14ac:dyDescent="0.35">
      <c r="A40">
        <v>2058</v>
      </c>
      <c r="B40" s="84">
        <f>'Future Expected Cost'!V39</f>
        <v>14716385.848855203</v>
      </c>
      <c r="C40" s="84">
        <f>'Future Expected Cost'!W39</f>
        <v>25812922.731037423</v>
      </c>
      <c r="D40" s="84">
        <f>'Future Expected Cost'!X39</f>
        <v>19060261.343095265</v>
      </c>
      <c r="E40" s="84">
        <f>'Future Expected Cost'!Y39</f>
        <v>6868576.7592395777</v>
      </c>
      <c r="F40" s="84">
        <f>'Future Expected Cost'!Z39</f>
        <v>4830047.6817183737</v>
      </c>
      <c r="G40" s="84">
        <f>'Future Expected Cost'!AA39</f>
        <v>2697405.1168329744</v>
      </c>
      <c r="H40" s="84"/>
      <c r="I40">
        <v>2058</v>
      </c>
      <c r="J40" s="103">
        <f t="shared" si="1"/>
        <v>37488.441083713136</v>
      </c>
      <c r="K40" s="103">
        <f t="shared" si="10"/>
        <v>-13574.227490044732</v>
      </c>
      <c r="L40" s="103">
        <f t="shared" si="11"/>
        <v>-15493.387425375136</v>
      </c>
      <c r="M40" s="103">
        <f t="shared" si="12"/>
        <v>-3351.1308720715506</v>
      </c>
      <c r="N40" s="103">
        <f t="shared" si="13"/>
        <v>-4155.804867491509</v>
      </c>
      <c r="O40" s="103">
        <f t="shared" si="14"/>
        <v>-913.89042873020867</v>
      </c>
      <c r="P40" s="106">
        <f t="shared" si="15"/>
        <v>6140823.1783257369</v>
      </c>
      <c r="Q40" s="106">
        <f t="shared" si="16"/>
        <v>271484.54980089463</v>
      </c>
      <c r="R40" s="106">
        <f t="shared" si="17"/>
        <v>309867.74850750272</v>
      </c>
      <c r="S40" s="106">
        <f t="shared" si="18"/>
        <v>67022.617441431008</v>
      </c>
      <c r="T40" s="106">
        <f t="shared" si="19"/>
        <v>83116.097349830176</v>
      </c>
      <c r="U40" s="106">
        <f t="shared" si="20"/>
        <v>18277.808574604172</v>
      </c>
      <c r="V40" s="107">
        <f>P40*'Levy Proposition'!B$5/(1+Assumptions!$D$49)^('Incentive Relocation assumption'!$I40-2022)</f>
        <v>30266452.658015966</v>
      </c>
      <c r="W40" s="107">
        <f>Q40*'Levy Proposition'!C$5/(1+Assumptions!$D$49)^('Incentive Relocation assumption'!$I40-2022)</f>
        <v>3411597.6177422847</v>
      </c>
      <c r="X40" s="107">
        <f>R40*'Levy Proposition'!D$5/(1+Assumptions!$D$49)^('Incentive Relocation assumption'!$I40-2022)</f>
        <v>2516946.6171175702</v>
      </c>
      <c r="Y40" s="107">
        <f>S40*'Levy Proposition'!E$5/(1+Assumptions!$D$49)^('Incentive Relocation assumption'!$I40-2022)</f>
        <v>904109.21235024882</v>
      </c>
      <c r="Z40" s="107">
        <f>T40*'Levy Proposition'!F$5/(1+Assumptions!$D$49)^('Incentive Relocation assumption'!$I40-2022)</f>
        <v>636066.02511324524</v>
      </c>
      <c r="AA40" s="107">
        <f>U40*'Levy Proposition'!G$5/(1+Assumptions!$D$49)^('Incentive Relocation assumption'!$I40-2022)</f>
        <v>355349.80006311846</v>
      </c>
      <c r="AB40" s="81">
        <f>P40*'Levy Proposition'!B$33/(1+Assumptions!$D$49)^('Incentive Relocation assumption'!$I40-2022)</f>
        <v>30238652.395786572</v>
      </c>
      <c r="AC40" s="81">
        <f>Q40*'Levy Proposition'!C$33/(1+Assumptions!$D$49)^('Incentive Relocation assumption'!$I40-2022)</f>
        <v>3408464.006100839</v>
      </c>
      <c r="AD40" s="81">
        <f>R40*'Levy Proposition'!D$33/(1+Assumptions!$D$49)^('Incentive Relocation assumption'!$I40-2022)</f>
        <v>2514634.7579524452</v>
      </c>
      <c r="AE40" s="81">
        <f>S40*'Levy Proposition'!E$33/(1+Assumptions!$D$49)^('Incentive Relocation assumption'!$I40-2022)</f>
        <v>903278.77234225231</v>
      </c>
      <c r="AF40" s="81">
        <f>T40*'Levy Proposition'!F$33/(1+Assumptions!$D$49)^('Incentive Relocation assumption'!$I40-2022)</f>
        <v>635481.78742628673</v>
      </c>
      <c r="AG40" s="81">
        <f>U40*'Levy Proposition'!G$33/(1+Assumptions!$D$49)^('Incentive Relocation assumption'!$I40-2022)</f>
        <v>355023.40510244895</v>
      </c>
      <c r="AH40" s="109">
        <f t="shared" si="4"/>
        <v>27800.262229394168</v>
      </c>
      <c r="AI40" s="109">
        <f t="shared" si="5"/>
        <v>3133.6116414456628</v>
      </c>
      <c r="AJ40" s="109">
        <f t="shared" si="6"/>
        <v>2311.8591651250608</v>
      </c>
      <c r="AK40" s="109">
        <f t="shared" si="7"/>
        <v>830.44000799651258</v>
      </c>
      <c r="AL40" s="109">
        <f t="shared" si="8"/>
        <v>584.23768695851322</v>
      </c>
      <c r="AM40" s="109">
        <f t="shared" si="9"/>
        <v>326.3949606695096</v>
      </c>
      <c r="AN40" s="106">
        <f>'Levy Proposition'!B$11*'Incentive Relocation assumption'!J40/(1+Assumptions!$D$49)^('Incentive Relocation assumption'!$I40-2022)</f>
        <v>0</v>
      </c>
      <c r="AO40" s="106">
        <f>-'Levy Proposition'!C$11*'Incentive Relocation assumption'!K40/(1+Assumptions!$D$49)^('Incentive Relocation assumption'!$I40-2022)</f>
        <v>1398043.6679929369</v>
      </c>
      <c r="AP40" s="106">
        <f>-'Levy Proposition'!D$11*'Incentive Relocation assumption'!L40/(1+Assumptions!$D$49)^('Incentive Relocation assumption'!$I40-2022)</f>
        <v>667285.9369313746</v>
      </c>
      <c r="AQ40" s="106">
        <f>-'Levy Proposition'!E$11*'Incentive Relocation assumption'!M40/(1+Assumptions!$D$49)^('Incentive Relocation assumption'!$I40-2022)</f>
        <v>386858.13168375666</v>
      </c>
      <c r="AR40" s="106">
        <f>-'Levy Proposition'!F$11*'Incentive Relocation assumption'!N40/(1+Assumptions!$D$49)^('Incentive Relocation assumption'!$I40-2022)</f>
        <v>152653.22594280247</v>
      </c>
      <c r="AS40" s="106">
        <f>-'Levy Proposition'!G$11*'Incentive Relocation assumption'!O40/(1+Assumptions!$D$49)^('Incentive Relocation assumption'!$I40-2022)</f>
        <v>178850.05962582084</v>
      </c>
    </row>
    <row r="41" spans="1:45" x14ac:dyDescent="0.35">
      <c r="A41">
        <v>2059</v>
      </c>
      <c r="B41" s="84">
        <f>'Future Expected Cost'!V40</f>
        <v>14061869.331129808</v>
      </c>
      <c r="C41" s="84">
        <f>'Future Expected Cost'!W40</f>
        <v>24664963.328785043</v>
      </c>
      <c r="D41" s="84">
        <f>'Future Expected Cost'!X40</f>
        <v>18213994.163292613</v>
      </c>
      <c r="E41" s="84">
        <f>'Future Expected Cost'!Y40</f>
        <v>6565435.1528534135</v>
      </c>
      <c r="F41" s="84">
        <f>'Future Expected Cost'!Z40</f>
        <v>4616702.7650622409</v>
      </c>
      <c r="G41" s="84">
        <f>'Future Expected Cost'!AA40</f>
        <v>2578183.7280955743</v>
      </c>
      <c r="H41" s="84"/>
      <c r="I41">
        <v>2059</v>
      </c>
      <c r="J41" s="103">
        <f t="shared" si="1"/>
        <v>35614.019029527481</v>
      </c>
      <c r="K41" s="103">
        <f t="shared" si="10"/>
        <v>-12895.516115542496</v>
      </c>
      <c r="L41" s="103">
        <f t="shared" si="11"/>
        <v>-14718.718054106381</v>
      </c>
      <c r="M41" s="103">
        <f t="shared" si="12"/>
        <v>-3183.5743284679729</v>
      </c>
      <c r="N41" s="103">
        <f t="shared" si="13"/>
        <v>-3948.0146241169336</v>
      </c>
      <c r="O41" s="103">
        <f t="shared" si="14"/>
        <v>-868.19590729369816</v>
      </c>
      <c r="P41" s="106">
        <f t="shared" si="15"/>
        <v>6178311.6194094503</v>
      </c>
      <c r="Q41" s="106">
        <f t="shared" si="16"/>
        <v>257910.32231084991</v>
      </c>
      <c r="R41" s="106">
        <f t="shared" si="17"/>
        <v>294374.36108212761</v>
      </c>
      <c r="S41" s="106">
        <f t="shared" si="18"/>
        <v>63671.486569359455</v>
      </c>
      <c r="T41" s="106">
        <f t="shared" si="19"/>
        <v>78960.292482338671</v>
      </c>
      <c r="U41" s="106">
        <f t="shared" si="20"/>
        <v>17363.918145873962</v>
      </c>
      <c r="V41" s="107">
        <f>P41*'Levy Proposition'!B$5/(1+Assumptions!$D$49)^('Incentive Relocation assumption'!$I41-2022)</f>
        <v>28848388.80966533</v>
      </c>
      <c r="W41" s="107">
        <f>Q41*'Levy Proposition'!C$5/(1+Assumptions!$D$49)^('Incentive Relocation assumption'!$I41-2022)</f>
        <v>3070423.1402311544</v>
      </c>
      <c r="X41" s="107">
        <f>R41*'Levy Proposition'!D$5/(1+Assumptions!$D$49)^('Incentive Relocation assumption'!$I41-2022)</f>
        <v>2265241.0986963292</v>
      </c>
      <c r="Y41" s="107">
        <f>S41*'Levy Proposition'!E$5/(1+Assumptions!$D$49)^('Incentive Relocation assumption'!$I41-2022)</f>
        <v>813694.39129033557</v>
      </c>
      <c r="Z41" s="107">
        <f>T41*'Levy Proposition'!F$5/(1+Assumptions!$D$49)^('Incentive Relocation assumption'!$I41-2022)</f>
        <v>572456.6789664377</v>
      </c>
      <c r="AA41" s="107">
        <f>U41*'Levy Proposition'!G$5/(1+Assumptions!$D$49)^('Incentive Relocation assumption'!$I41-2022)</f>
        <v>319813.28727517417</v>
      </c>
      <c r="AB41" s="81">
        <f>P41*'Levy Proposition'!B$33/(1+Assumptions!$D$49)^('Incentive Relocation assumption'!$I41-2022)</f>
        <v>28821891.063699987</v>
      </c>
      <c r="AC41" s="81">
        <f>Q41*'Levy Proposition'!C$33/(1+Assumptions!$D$49)^('Incentive Relocation assumption'!$I41-2022)</f>
        <v>3067602.9032705138</v>
      </c>
      <c r="AD41" s="81">
        <f>R41*'Levy Proposition'!D$33/(1+Assumptions!$D$49)^('Incentive Relocation assumption'!$I41-2022)</f>
        <v>2263160.4354197928</v>
      </c>
      <c r="AE41" s="81">
        <f>S41*'Levy Proposition'!E$33/(1+Assumptions!$D$49)^('Incentive Relocation assumption'!$I41-2022)</f>
        <v>812946.99886519543</v>
      </c>
      <c r="AF41" s="81">
        <f>T41*'Levy Proposition'!F$33/(1+Assumptions!$D$49)^('Incentive Relocation assumption'!$I41-2022)</f>
        <v>571930.86756825191</v>
      </c>
      <c r="AG41" s="81">
        <f>U41*'Levy Proposition'!G$33/(1+Assumptions!$D$49)^('Incentive Relocation assumption'!$I41-2022)</f>
        <v>319519.53321845812</v>
      </c>
      <c r="AH41" s="109">
        <f t="shared" si="4"/>
        <v>26497.745965342969</v>
      </c>
      <c r="AI41" s="109">
        <f t="shared" si="5"/>
        <v>2820.2369606406428</v>
      </c>
      <c r="AJ41" s="109">
        <f t="shared" si="6"/>
        <v>2080.6632765363902</v>
      </c>
      <c r="AK41" s="109">
        <f t="shared" si="7"/>
        <v>747.39242514013313</v>
      </c>
      <c r="AL41" s="109">
        <f t="shared" si="8"/>
        <v>525.81139818578959</v>
      </c>
      <c r="AM41" s="109">
        <f t="shared" si="9"/>
        <v>293.75405671604676</v>
      </c>
      <c r="AN41" s="106">
        <f>'Levy Proposition'!B$11*'Incentive Relocation assumption'!J41/(1+Assumptions!$D$49)^('Incentive Relocation assumption'!$I41-2022)</f>
        <v>0</v>
      </c>
      <c r="AO41" s="106">
        <f>-'Levy Proposition'!C$11*'Incentive Relocation assumption'!K41/(1+Assumptions!$D$49)^('Incentive Relocation assumption'!$I41-2022)</f>
        <v>1258233.2708099054</v>
      </c>
      <c r="AP41" s="106">
        <f>-'Levy Proposition'!D$11*'Incentive Relocation assumption'!L41/(1+Assumptions!$D$49)^('Incentive Relocation assumption'!$I41-2022)</f>
        <v>600554.46493739798</v>
      </c>
      <c r="AQ41" s="106">
        <f>-'Levy Proposition'!E$11*'Incentive Relocation assumption'!M41/(1+Assumptions!$D$49)^('Incentive Relocation assumption'!$I41-2022)</f>
        <v>348170.64982430945</v>
      </c>
      <c r="AR41" s="106">
        <f>-'Levy Proposition'!F$11*'Incentive Relocation assumption'!N41/(1+Assumptions!$D$49)^('Incentive Relocation assumption'!$I41-2022)</f>
        <v>137387.2448873079</v>
      </c>
      <c r="AS41" s="106">
        <f>-'Levy Proposition'!G$11*'Incentive Relocation assumption'!O41/(1+Assumptions!$D$49)^('Incentive Relocation assumption'!$I41-2022)</f>
        <v>160964.28220343686</v>
      </c>
    </row>
    <row r="42" spans="1:45" x14ac:dyDescent="0.35">
      <c r="A42">
        <v>2060</v>
      </c>
      <c r="B42" s="84">
        <f>'Future Expected Cost'!V41</f>
        <v>13565737.004710099</v>
      </c>
      <c r="C42" s="84">
        <f>'Future Expected Cost'!W41</f>
        <v>23794808.183048513</v>
      </c>
      <c r="D42" s="84">
        <f>'Future Expected Cost'!X41</f>
        <v>17572767.310089201</v>
      </c>
      <c r="E42" s="84">
        <f>'Future Expected Cost'!Y41</f>
        <v>6336062.4970516814</v>
      </c>
      <c r="F42" s="84">
        <f>'Future Expected Cost'!Z41</f>
        <v>4455244.5303286826</v>
      </c>
      <c r="G42" s="84">
        <f>'Future Expected Cost'!AA41</f>
        <v>2487944.3665102329</v>
      </c>
      <c r="H42" s="84"/>
      <c r="I42">
        <v>2060</v>
      </c>
      <c r="J42" s="103">
        <f t="shared" si="1"/>
        <v>33833.318078051103</v>
      </c>
      <c r="K42" s="103">
        <f t="shared" si="10"/>
        <v>-12250.740309765371</v>
      </c>
      <c r="L42" s="103">
        <f t="shared" si="11"/>
        <v>-13982.782151401061</v>
      </c>
      <c r="M42" s="103">
        <f t="shared" si="12"/>
        <v>-3024.3956120445746</v>
      </c>
      <c r="N42" s="103">
        <f t="shared" si="13"/>
        <v>-3750.6138929110875</v>
      </c>
      <c r="O42" s="103">
        <f t="shared" si="14"/>
        <v>-824.78611192901326</v>
      </c>
      <c r="P42" s="106">
        <f t="shared" si="15"/>
        <v>6213925.6384389782</v>
      </c>
      <c r="Q42" s="106">
        <f t="shared" si="16"/>
        <v>245014.80619530741</v>
      </c>
      <c r="R42" s="106">
        <f t="shared" si="17"/>
        <v>279655.64302802121</v>
      </c>
      <c r="S42" s="106">
        <f t="shared" si="18"/>
        <v>60487.912240891485</v>
      </c>
      <c r="T42" s="106">
        <f t="shared" si="19"/>
        <v>75012.277858221743</v>
      </c>
      <c r="U42" s="106">
        <f t="shared" si="20"/>
        <v>16495.722238580263</v>
      </c>
      <c r="V42" s="107">
        <f>P42*'Levy Proposition'!B$5/(1+Assumptions!$D$49)^('Incentive Relocation assumption'!$I42-2022)</f>
        <v>27487461.107525785</v>
      </c>
      <c r="W42" s="107">
        <f>Q42*'Levy Proposition'!C$5/(1+Assumptions!$D$49)^('Incentive Relocation assumption'!$I42-2022)</f>
        <v>2763367.582108303</v>
      </c>
      <c r="X42" s="107">
        <f>R42*'Levy Proposition'!D$5/(1+Assumptions!$D$49)^('Incentive Relocation assumption'!$I42-2022)</f>
        <v>2038707.2178349898</v>
      </c>
      <c r="Y42" s="107">
        <f>S42*'Levy Proposition'!E$5/(1+Assumptions!$D$49)^('Incentive Relocation assumption'!$I42-2022)</f>
        <v>732321.4423357239</v>
      </c>
      <c r="Z42" s="107">
        <f>T42*'Levy Proposition'!F$5/(1+Assumptions!$D$49)^('Incentive Relocation assumption'!$I42-2022)</f>
        <v>515208.54180969379</v>
      </c>
      <c r="AA42" s="107">
        <f>U42*'Levy Proposition'!G$5/(1+Assumptions!$D$49)^('Incentive Relocation assumption'!$I42-2022)</f>
        <v>287830.57905079902</v>
      </c>
      <c r="AB42" s="81">
        <f>P42*'Levy Proposition'!B$33/(1+Assumptions!$D$49)^('Incentive Relocation assumption'!$I42-2022)</f>
        <v>27462213.397282239</v>
      </c>
      <c r="AC42" s="81">
        <f>Q42*'Levy Proposition'!C$33/(1+Assumptions!$D$49)^('Incentive Relocation assumption'!$I42-2022)</f>
        <v>2760829.3810086614</v>
      </c>
      <c r="AD42" s="81">
        <f>R42*'Levy Proposition'!D$33/(1+Assumptions!$D$49)^('Incentive Relocation assumption'!$I42-2022)</f>
        <v>2036834.6298609325</v>
      </c>
      <c r="AE42" s="81">
        <f>S42*'Levy Proposition'!E$33/(1+Assumptions!$D$49)^('Incentive Relocation assumption'!$I42-2022)</f>
        <v>731648.79237693362</v>
      </c>
      <c r="AF42" s="81">
        <f>T42*'Levy Proposition'!F$33/(1+Assumptions!$D$49)^('Incentive Relocation assumption'!$I42-2022)</f>
        <v>514735.31381938484</v>
      </c>
      <c r="AG42" s="81">
        <f>U42*'Levy Proposition'!G$33/(1+Assumptions!$D$49)^('Incentive Relocation assumption'!$I42-2022)</f>
        <v>287566.20166684646</v>
      </c>
      <c r="AH42" s="109">
        <f t="shared" si="4"/>
        <v>25247.710243545473</v>
      </c>
      <c r="AI42" s="109">
        <f t="shared" si="5"/>
        <v>2538.2010996416211</v>
      </c>
      <c r="AJ42" s="109">
        <f t="shared" si="6"/>
        <v>1872.5879740573</v>
      </c>
      <c r="AK42" s="109">
        <f t="shared" si="7"/>
        <v>672.64995879027992</v>
      </c>
      <c r="AL42" s="109">
        <f t="shared" si="8"/>
        <v>473.22799030895112</v>
      </c>
      <c r="AM42" s="109">
        <f t="shared" si="9"/>
        <v>264.37738395255292</v>
      </c>
      <c r="AN42" s="106">
        <f>'Levy Proposition'!B$11*'Incentive Relocation assumption'!J42/(1+Assumptions!$D$49)^('Incentive Relocation assumption'!$I42-2022)</f>
        <v>0</v>
      </c>
      <c r="AO42" s="106">
        <f>-'Levy Proposition'!C$11*'Incentive Relocation assumption'!K42/(1+Assumptions!$D$49)^('Incentive Relocation assumption'!$I42-2022)</f>
        <v>1132404.516409562</v>
      </c>
      <c r="AP42" s="106">
        <f>-'Levy Proposition'!D$11*'Incentive Relocation assumption'!L42/(1+Assumptions!$D$49)^('Incentive Relocation assumption'!$I42-2022)</f>
        <v>540496.42798531824</v>
      </c>
      <c r="AQ42" s="106">
        <f>-'Levy Proposition'!E$11*'Incentive Relocation assumption'!M42/(1+Assumptions!$D$49)^('Incentive Relocation assumption'!$I42-2022)</f>
        <v>313352.08302711206</v>
      </c>
      <c r="AR42" s="106">
        <f>-'Levy Proposition'!F$11*'Incentive Relocation assumption'!N42/(1+Assumptions!$D$49)^('Incentive Relocation assumption'!$I42-2022)</f>
        <v>123647.92778632448</v>
      </c>
      <c r="AS42" s="106">
        <f>-'Levy Proposition'!G$11*'Incentive Relocation assumption'!O42/(1+Assumptions!$D$49)^('Incentive Relocation assumption'!$I42-2022)</f>
        <v>144867.15967259911</v>
      </c>
    </row>
    <row r="43" spans="1:45" x14ac:dyDescent="0.35">
      <c r="A43">
        <v>2061</v>
      </c>
      <c r="B43" s="84">
        <f>'Future Expected Cost'!V42</f>
        <v>12962494.892261559</v>
      </c>
      <c r="C43" s="84">
        <f>'Future Expected Cost'!W42</f>
        <v>22736772.152261477</v>
      </c>
      <c r="D43" s="84">
        <f>'Future Expected Cost'!X42</f>
        <v>16792686.251441717</v>
      </c>
      <c r="E43" s="84">
        <f>'Future Expected Cost'!Y42</f>
        <v>6056489.8426280934</v>
      </c>
      <c r="F43" s="84">
        <f>'Future Expected Cost'!Z42</f>
        <v>4258500.8720689584</v>
      </c>
      <c r="G43" s="84">
        <f>'Future Expected Cost'!AA42</f>
        <v>2378006.3558479655</v>
      </c>
      <c r="H43" s="84"/>
      <c r="I43">
        <v>2061</v>
      </c>
      <c r="J43" s="103">
        <f t="shared" si="1"/>
        <v>32141.652174148556</v>
      </c>
      <c r="K43" s="103">
        <f t="shared" si="10"/>
        <v>-11638.203294277104</v>
      </c>
      <c r="L43" s="103">
        <f t="shared" si="11"/>
        <v>-13283.643043831009</v>
      </c>
      <c r="M43" s="103">
        <f t="shared" si="12"/>
        <v>-2873.175831442346</v>
      </c>
      <c r="N43" s="103">
        <f t="shared" si="13"/>
        <v>-3563.0831982655327</v>
      </c>
      <c r="O43" s="103">
        <f t="shared" si="14"/>
        <v>-783.54680633256248</v>
      </c>
      <c r="P43" s="106">
        <f t="shared" si="15"/>
        <v>6247758.9565170296</v>
      </c>
      <c r="Q43" s="106">
        <f t="shared" si="16"/>
        <v>232764.06588554205</v>
      </c>
      <c r="R43" s="106">
        <f t="shared" si="17"/>
        <v>265672.86087662017</v>
      </c>
      <c r="S43" s="106">
        <f t="shared" si="18"/>
        <v>57463.516628846912</v>
      </c>
      <c r="T43" s="106">
        <f t="shared" si="19"/>
        <v>71261.663965310654</v>
      </c>
      <c r="U43" s="106">
        <f t="shared" si="20"/>
        <v>15670.93612665125</v>
      </c>
      <c r="V43" s="107">
        <f>P43*'Levy Proposition'!B$5/(1+Assumptions!$D$49)^('Incentive Relocation assumption'!$I43-2022)</f>
        <v>26182412.725275192</v>
      </c>
      <c r="W43" s="107">
        <f>Q43*'Levy Proposition'!C$5/(1+Assumptions!$D$49)^('Incentive Relocation assumption'!$I43-2022)</f>
        <v>2487018.904264837</v>
      </c>
      <c r="X43" s="107">
        <f>R43*'Levy Proposition'!D$5/(1+Assumptions!$D$49)^('Incentive Relocation assumption'!$I43-2022)</f>
        <v>1834827.7022011015</v>
      </c>
      <c r="Y43" s="107">
        <f>S43*'Levy Proposition'!E$5/(1+Assumptions!$D$49)^('Incentive Relocation assumption'!$I43-2022)</f>
        <v>659086.13927427051</v>
      </c>
      <c r="Z43" s="107">
        <f>T43*'Levy Proposition'!F$5/(1+Assumptions!$D$49)^('Incentive Relocation assumption'!$I43-2022)</f>
        <v>463685.46530528512</v>
      </c>
      <c r="AA43" s="107">
        <f>U43*'Levy Proposition'!G$5/(1+Assumptions!$D$49)^('Incentive Relocation assumption'!$I43-2022)</f>
        <v>259046.27960449757</v>
      </c>
      <c r="AB43" s="81">
        <f>P43*'Levy Proposition'!B$33/(1+Assumptions!$D$49)^('Incentive Relocation assumption'!$I43-2022)</f>
        <v>26158363.724627994</v>
      </c>
      <c r="AC43" s="81">
        <f>Q43*'Levy Proposition'!C$33/(1+Assumptions!$D$49)^('Incentive Relocation assumption'!$I43-2022)</f>
        <v>2484734.5342235491</v>
      </c>
      <c r="AD43" s="81">
        <f>R43*'Levy Proposition'!D$33/(1+Assumptions!$D$49)^('Incentive Relocation assumption'!$I43-2022)</f>
        <v>1833142.3811017543</v>
      </c>
      <c r="AE43" s="81">
        <f>S43*'Levy Proposition'!E$33/(1+Assumptions!$D$49)^('Incentive Relocation assumption'!$I43-2022)</f>
        <v>658480.75721279741</v>
      </c>
      <c r="AF43" s="81">
        <f>T43*'Levy Proposition'!F$33/(1+Assumptions!$D$49)^('Incentive Relocation assumption'!$I43-2022)</f>
        <v>463259.5621552497</v>
      </c>
      <c r="AG43" s="81">
        <f>U43*'Levy Proposition'!G$33/(1+Assumptions!$D$49)^('Incentive Relocation assumption'!$I43-2022)</f>
        <v>258808.34109931736</v>
      </c>
      <c r="AH43" s="109">
        <f t="shared" si="4"/>
        <v>24049.000647198409</v>
      </c>
      <c r="AI43" s="109">
        <f t="shared" si="5"/>
        <v>2284.3700412879698</v>
      </c>
      <c r="AJ43" s="109">
        <f t="shared" si="6"/>
        <v>1685.3210993472021</v>
      </c>
      <c r="AK43" s="109">
        <f t="shared" si="7"/>
        <v>605.38206147309393</v>
      </c>
      <c r="AL43" s="109">
        <f t="shared" si="8"/>
        <v>425.90315003541764</v>
      </c>
      <c r="AM43" s="109">
        <f t="shared" si="9"/>
        <v>237.93850518020918</v>
      </c>
      <c r="AN43" s="106">
        <f>'Levy Proposition'!B$11*'Incentive Relocation assumption'!J43/(1+Assumptions!$D$49)^('Incentive Relocation assumption'!$I43-2022)</f>
        <v>0</v>
      </c>
      <c r="AO43" s="106">
        <f>-'Levy Proposition'!C$11*'Incentive Relocation assumption'!K43/(1+Assumptions!$D$49)^('Incentive Relocation assumption'!$I43-2022)</f>
        <v>1019159.1802045985</v>
      </c>
      <c r="AP43" s="106">
        <f>-'Levy Proposition'!D$11*'Incentive Relocation assumption'!L43/(1+Assumptions!$D$49)^('Incentive Relocation assumption'!$I43-2022)</f>
        <v>486444.45378545421</v>
      </c>
      <c r="AQ43" s="106">
        <f>-'Levy Proposition'!E$11*'Incentive Relocation assumption'!M43/(1+Assumptions!$D$49)^('Incentive Relocation assumption'!$I43-2022)</f>
        <v>282015.52309758886</v>
      </c>
      <c r="AR43" s="106">
        <f>-'Levy Proposition'!F$11*'Incentive Relocation assumption'!N43/(1+Assumptions!$D$49)^('Incentive Relocation assumption'!$I43-2022)</f>
        <v>111282.60165922079</v>
      </c>
      <c r="AS43" s="106">
        <f>-'Levy Proposition'!G$11*'Incentive Relocation assumption'!O43/(1+Assumptions!$D$49)^('Incentive Relocation assumption'!$I43-2022)</f>
        <v>130379.81882888937</v>
      </c>
    </row>
    <row r="44" spans="1:45" x14ac:dyDescent="0.35">
      <c r="A44">
        <v>2062</v>
      </c>
      <c r="B44" s="84">
        <f>'Future Expected Cost'!V43</f>
        <v>12386125.387935553</v>
      </c>
      <c r="C44" s="84">
        <f>'Future Expected Cost'!W43</f>
        <v>21725865.051255342</v>
      </c>
      <c r="D44" s="84">
        <f>'Future Expected Cost'!X43</f>
        <v>16047302.496576533</v>
      </c>
      <c r="E44" s="84">
        <f>'Future Expected Cost'!Y43</f>
        <v>5789285.1350046219</v>
      </c>
      <c r="F44" s="84">
        <f>'Future Expected Cost'!Z43</f>
        <v>4070467.5850403719</v>
      </c>
      <c r="G44" s="84">
        <f>'Future Expected Cost'!AA43</f>
        <v>2272938.5982985157</v>
      </c>
      <c r="H44" s="84"/>
      <c r="I44">
        <v>2062</v>
      </c>
      <c r="J44" s="103">
        <f t="shared" si="1"/>
        <v>30534.569565441125</v>
      </c>
      <c r="K44" s="103">
        <f t="shared" si="10"/>
        <v>-11056.293129563248</v>
      </c>
      <c r="L44" s="103">
        <f t="shared" si="11"/>
        <v>-12619.460891639457</v>
      </c>
      <c r="M44" s="103">
        <f t="shared" si="12"/>
        <v>-2729.5170398702285</v>
      </c>
      <c r="N44" s="103">
        <f t="shared" si="13"/>
        <v>-3384.9290383522562</v>
      </c>
      <c r="O44" s="103">
        <f t="shared" si="14"/>
        <v>-744.36946601593445</v>
      </c>
      <c r="P44" s="106">
        <f t="shared" si="15"/>
        <v>6279900.6086911783</v>
      </c>
      <c r="Q44" s="106">
        <f t="shared" si="16"/>
        <v>221125.86259126494</v>
      </c>
      <c r="R44" s="106">
        <f t="shared" si="17"/>
        <v>252389.21783278915</v>
      </c>
      <c r="S44" s="106">
        <f t="shared" si="18"/>
        <v>54590.340797404569</v>
      </c>
      <c r="T44" s="106">
        <f t="shared" si="19"/>
        <v>67698.580767045118</v>
      </c>
      <c r="U44" s="106">
        <f t="shared" si="20"/>
        <v>14887.389320318687</v>
      </c>
      <c r="V44" s="107">
        <f>P44*'Levy Proposition'!B$5/(1+Assumptions!$D$49)^('Incentive Relocation assumption'!$I44-2022)</f>
        <v>24931877.923631418</v>
      </c>
      <c r="W44" s="107">
        <f>Q44*'Levy Proposition'!C$5/(1+Assumptions!$D$49)^('Incentive Relocation assumption'!$I44-2022)</f>
        <v>2238306.2862203969</v>
      </c>
      <c r="X44" s="107">
        <f>R44*'Levy Proposition'!D$5/(1+Assumptions!$D$49)^('Incentive Relocation assumption'!$I44-2022)</f>
        <v>1651337.0175535735</v>
      </c>
      <c r="Y44" s="107">
        <f>S44*'Levy Proposition'!E$5/(1+Assumptions!$D$49)^('Incentive Relocation assumption'!$I44-2022)</f>
        <v>593174.6824153763</v>
      </c>
      <c r="Z44" s="107">
        <f>T44*'Levy Proposition'!F$5/(1+Assumptions!$D$49)^('Incentive Relocation assumption'!$I44-2022)</f>
        <v>417314.91869324731</v>
      </c>
      <c r="AA44" s="107">
        <f>U44*'Levy Proposition'!G$5/(1+Assumptions!$D$49)^('Incentive Relocation assumption'!$I44-2022)</f>
        <v>233140.53426230376</v>
      </c>
      <c r="AB44" s="81">
        <f>P44*'Levy Proposition'!B$33/(1+Assumptions!$D$49)^('Incentive Relocation assumption'!$I44-2022)</f>
        <v>24908977.560910363</v>
      </c>
      <c r="AC44" s="81">
        <f>Q44*'Levy Proposition'!C$33/(1+Assumptions!$D$49)^('Incentive Relocation assumption'!$I44-2022)</f>
        <v>2236250.363036741</v>
      </c>
      <c r="AD44" s="81">
        <f>R44*'Levy Proposition'!D$33/(1+Assumptions!$D$49)^('Incentive Relocation assumption'!$I44-2022)</f>
        <v>1649820.2358336996</v>
      </c>
      <c r="AE44" s="81">
        <f>S44*'Levy Proposition'!E$33/(1+Assumptions!$D$49)^('Incentive Relocation assumption'!$I44-2022)</f>
        <v>592629.8411713324</v>
      </c>
      <c r="AF44" s="81">
        <f>T44*'Levy Proposition'!F$33/(1+Assumptions!$D$49)^('Incentive Relocation assumption'!$I44-2022)</f>
        <v>416931.60769532499</v>
      </c>
      <c r="AG44" s="81">
        <f>U44*'Levy Proposition'!G$33/(1+Assumptions!$D$49)^('Incentive Relocation assumption'!$I44-2022)</f>
        <v>232926.39063397615</v>
      </c>
      <c r="AH44" s="109">
        <f t="shared" si="4"/>
        <v>22900.362721055746</v>
      </c>
      <c r="AI44" s="109">
        <f t="shared" si="5"/>
        <v>2055.923183655832</v>
      </c>
      <c r="AJ44" s="109">
        <f t="shared" si="6"/>
        <v>1516.7817198738921</v>
      </c>
      <c r="AK44" s="109">
        <f t="shared" si="7"/>
        <v>544.84124404389877</v>
      </c>
      <c r="AL44" s="109">
        <f t="shared" si="8"/>
        <v>383.31099792232271</v>
      </c>
      <c r="AM44" s="109">
        <f t="shared" si="9"/>
        <v>214.14362832761253</v>
      </c>
      <c r="AN44" s="106">
        <f>'Levy Proposition'!B$11*'Incentive Relocation assumption'!J44/(1+Assumptions!$D$49)^('Incentive Relocation assumption'!$I44-2022)</f>
        <v>0</v>
      </c>
      <c r="AO44" s="106">
        <f>-'Levy Proposition'!C$11*'Incentive Relocation assumption'!K44/(1+Assumptions!$D$49)^('Incentive Relocation assumption'!$I44-2022)</f>
        <v>917238.86609760171</v>
      </c>
      <c r="AP44" s="106">
        <f>-'Levy Proposition'!D$11*'Incentive Relocation assumption'!L44/(1+Assumptions!$D$49)^('Incentive Relocation assumption'!$I44-2022)</f>
        <v>437797.91015576624</v>
      </c>
      <c r="AQ44" s="106">
        <f>-'Levy Proposition'!E$11*'Incentive Relocation assumption'!M44/(1+Assumptions!$D$49)^('Incentive Relocation assumption'!$I44-2022)</f>
        <v>253812.7543295295</v>
      </c>
      <c r="AR44" s="106">
        <f>-'Levy Proposition'!F$11*'Incentive Relocation assumption'!N44/(1+Assumptions!$D$49)^('Incentive Relocation assumption'!$I44-2022)</f>
        <v>100153.86148197521</v>
      </c>
      <c r="AS44" s="106">
        <f>-'Levy Proposition'!G$11*'Incentive Relocation assumption'!O44/(1+Assumptions!$D$49)^('Incentive Relocation assumption'!$I44-2022)</f>
        <v>117341.274559891</v>
      </c>
    </row>
    <row r="45" spans="1:45" x14ac:dyDescent="0.35">
      <c r="A45">
        <v>2063</v>
      </c>
      <c r="B45" s="84">
        <f>'Future Expected Cost'!V44</f>
        <v>11835429.51145817</v>
      </c>
      <c r="C45" s="84">
        <f>'Future Expected Cost'!W44</f>
        <v>20759984.264155958</v>
      </c>
      <c r="D45" s="84">
        <f>'Future Expected Cost'!X44</f>
        <v>15335070.023756975</v>
      </c>
      <c r="E45" s="84">
        <f>'Future Expected Cost'!Y44</f>
        <v>5533899.9537706468</v>
      </c>
      <c r="F45" s="84">
        <f>'Future Expected Cost'!Z44</f>
        <v>3890758.1577319512</v>
      </c>
      <c r="G45" s="84">
        <f>'Future Expected Cost'!AA44</f>
        <v>2172524.8551977868</v>
      </c>
      <c r="H45" s="84"/>
      <c r="I45">
        <v>2063</v>
      </c>
      <c r="J45" s="103">
        <f t="shared" si="1"/>
        <v>29007.841087169072</v>
      </c>
      <c r="K45" s="103">
        <f t="shared" si="10"/>
        <v>-10503.478473085086</v>
      </c>
      <c r="L45" s="103">
        <f t="shared" si="11"/>
        <v>-11988.487847057484</v>
      </c>
      <c r="M45" s="103">
        <f t="shared" si="12"/>
        <v>-2593.0411878767172</v>
      </c>
      <c r="N45" s="103">
        <f t="shared" si="13"/>
        <v>-3215.6825864346433</v>
      </c>
      <c r="O45" s="103">
        <f t="shared" si="14"/>
        <v>-707.1509927151377</v>
      </c>
      <c r="P45" s="106">
        <f t="shared" si="15"/>
        <v>6310435.1782566197</v>
      </c>
      <c r="Q45" s="106">
        <f t="shared" si="16"/>
        <v>210069.5694617017</v>
      </c>
      <c r="R45" s="106">
        <f t="shared" si="17"/>
        <v>239769.75694114968</v>
      </c>
      <c r="S45" s="106">
        <f t="shared" si="18"/>
        <v>51860.823757534337</v>
      </c>
      <c r="T45" s="106">
        <f t="shared" si="19"/>
        <v>64313.651728692865</v>
      </c>
      <c r="U45" s="106">
        <f t="shared" si="20"/>
        <v>14143.019854302753</v>
      </c>
      <c r="V45" s="107">
        <f>P45*'Levy Proposition'!B$5/(1+Assumptions!$D$49)^('Incentive Relocation assumption'!$I45-2022)</f>
        <v>23734405.290605053</v>
      </c>
      <c r="W45" s="107">
        <f>Q45*'Levy Proposition'!C$5/(1+Assumptions!$D$49)^('Incentive Relocation assumption'!$I45-2022)</f>
        <v>2014466.0027884692</v>
      </c>
      <c r="X45" s="107">
        <f>R45*'Levy Proposition'!D$5/(1+Assumptions!$D$49)^('Incentive Relocation assumption'!$I45-2022)</f>
        <v>1486196.192847678</v>
      </c>
      <c r="Y45" s="107">
        <f>S45*'Levy Proposition'!E$5/(1+Assumptions!$D$49)^('Incentive Relocation assumption'!$I45-2022)</f>
        <v>533854.65554778092</v>
      </c>
      <c r="Z45" s="107">
        <f>T45*'Levy Proposition'!F$5/(1+Assumptions!$D$49)^('Incentive Relocation assumption'!$I45-2022)</f>
        <v>375581.62675919133</v>
      </c>
      <c r="AA45" s="107">
        <f>U45*'Levy Proposition'!G$5/(1+Assumptions!$D$49)^('Incentive Relocation assumption'!$I45-2022)</f>
        <v>209825.47519732351</v>
      </c>
      <c r="AB45" s="81">
        <f>P45*'Levy Proposition'!B$33/(1+Assumptions!$D$49)^('Incentive Relocation assumption'!$I45-2022)</f>
        <v>23712604.827287033</v>
      </c>
      <c r="AC45" s="81">
        <f>Q45*'Levy Proposition'!C$33/(1+Assumptions!$D$49)^('Incentive Relocation assumption'!$I45-2022)</f>
        <v>2012615.6807912895</v>
      </c>
      <c r="AD45" s="81">
        <f>R45*'Levy Proposition'!D$33/(1+Assumptions!$D$49)^('Incentive Relocation assumption'!$I45-2022)</f>
        <v>1484831.0958423454</v>
      </c>
      <c r="AE45" s="81">
        <f>S45*'Levy Proposition'!E$33/(1+Assumptions!$D$49)^('Incentive Relocation assumption'!$I45-2022)</f>
        <v>533364.30077828385</v>
      </c>
      <c r="AF45" s="81">
        <f>T45*'Levy Proposition'!F$33/(1+Assumptions!$D$49)^('Incentive Relocation assumption'!$I45-2022)</f>
        <v>375236.64851445204</v>
      </c>
      <c r="AG45" s="81">
        <f>U45*'Levy Proposition'!G$33/(1+Assumptions!$D$49)^('Incentive Relocation assumption'!$I45-2022)</f>
        <v>209632.74685552533</v>
      </c>
      <c r="AH45" s="109">
        <f t="shared" si="4"/>
        <v>21800.463318020105</v>
      </c>
      <c r="AI45" s="109">
        <f t="shared" si="5"/>
        <v>1850.3219971796498</v>
      </c>
      <c r="AJ45" s="109">
        <f t="shared" si="6"/>
        <v>1365.0970053325873</v>
      </c>
      <c r="AK45" s="109">
        <f t="shared" si="7"/>
        <v>490.35476949706208</v>
      </c>
      <c r="AL45" s="109">
        <f t="shared" si="8"/>
        <v>344.97824473929359</v>
      </c>
      <c r="AM45" s="109">
        <f t="shared" si="9"/>
        <v>192.72834179818165</v>
      </c>
      <c r="AN45" s="106">
        <f>'Levy Proposition'!B$11*'Incentive Relocation assumption'!J45/(1+Assumptions!$D$49)^('Incentive Relocation assumption'!$I45-2022)</f>
        <v>0</v>
      </c>
      <c r="AO45" s="106">
        <f>-'Levy Proposition'!C$11*'Incentive Relocation assumption'!K45/(1+Assumptions!$D$49)^('Incentive Relocation assumption'!$I45-2022)</f>
        <v>825511.02302892052</v>
      </c>
      <c r="AP45" s="106">
        <f>-'Levy Proposition'!D$11*'Incentive Relocation assumption'!L45/(1+Assumptions!$D$49)^('Incentive Relocation assumption'!$I45-2022)</f>
        <v>394016.23072321201</v>
      </c>
      <c r="AQ45" s="106">
        <f>-'Levy Proposition'!E$11*'Incentive Relocation assumption'!M45/(1+Assumptions!$D$49)^('Incentive Relocation assumption'!$I45-2022)</f>
        <v>228430.3840893532</v>
      </c>
      <c r="AR45" s="106">
        <f>-'Levy Proposition'!F$11*'Incentive Relocation assumption'!N45/(1+Assumptions!$D$49)^('Incentive Relocation assumption'!$I45-2022)</f>
        <v>90138.04332565704</v>
      </c>
      <c r="AS45" s="106">
        <f>-'Levy Proposition'!G$11*'Incentive Relocation assumption'!O45/(1+Assumptions!$D$49)^('Incentive Relocation assumption'!$I45-2022)</f>
        <v>105606.64095882923</v>
      </c>
    </row>
    <row r="46" spans="1:45" x14ac:dyDescent="0.35">
      <c r="A46">
        <v>2064</v>
      </c>
      <c r="B46" s="84">
        <f>'Future Expected Cost'!V45</f>
        <v>11309261.852403168</v>
      </c>
      <c r="C46" s="84">
        <f>'Future Expected Cost'!W45</f>
        <v>19837121.113089159</v>
      </c>
      <c r="D46" s="84">
        <f>'Future Expected Cost'!X45</f>
        <v>14654511.805781905</v>
      </c>
      <c r="E46" s="84">
        <f>'Future Expected Cost'!Y45</f>
        <v>5289810.2474211743</v>
      </c>
      <c r="F46" s="84">
        <f>'Future Expected Cost'!Z45</f>
        <v>3719003.2644447149</v>
      </c>
      <c r="G46" s="84">
        <f>'Future Expected Cost'!AA45</f>
        <v>2076558.508089531</v>
      </c>
      <c r="H46" s="84"/>
      <c r="I46">
        <v>2064</v>
      </c>
      <c r="J46" s="103">
        <f t="shared" si="1"/>
        <v>27557.449032810615</v>
      </c>
      <c r="K46" s="103">
        <f t="shared" si="10"/>
        <v>-9978.3045494308317</v>
      </c>
      <c r="L46" s="103">
        <f t="shared" si="11"/>
        <v>-11389.06345470461</v>
      </c>
      <c r="M46" s="103">
        <f t="shared" si="12"/>
        <v>-2463.389128482881</v>
      </c>
      <c r="N46" s="103">
        <f t="shared" si="13"/>
        <v>-3054.8984571129113</v>
      </c>
      <c r="O46" s="103">
        <f t="shared" si="14"/>
        <v>-671.79344307938072</v>
      </c>
      <c r="P46" s="106">
        <f t="shared" si="15"/>
        <v>6339443.0193437887</v>
      </c>
      <c r="Q46" s="106">
        <f t="shared" si="16"/>
        <v>199566.0909886166</v>
      </c>
      <c r="R46" s="106">
        <f t="shared" si="17"/>
        <v>227781.26909409219</v>
      </c>
      <c r="S46" s="106">
        <f t="shared" si="18"/>
        <v>49267.782569657618</v>
      </c>
      <c r="T46" s="106">
        <f t="shared" si="19"/>
        <v>61097.969142258218</v>
      </c>
      <c r="U46" s="106">
        <f t="shared" si="20"/>
        <v>13435.868861587614</v>
      </c>
      <c r="V46" s="107">
        <f>P46*'Levy Proposition'!B$5/(1+Assumptions!$D$49)^('Incentive Relocation assumption'!$I46-2022)</f>
        <v>22588478.007650219</v>
      </c>
      <c r="W46" s="107">
        <f>Q46*'Levy Proposition'!C$5/(1+Assumptions!$D$49)^('Incentive Relocation assumption'!$I46-2022)</f>
        <v>1813010.7132223682</v>
      </c>
      <c r="X46" s="107">
        <f>R46*'Levy Proposition'!D$5/(1+Assumptions!$D$49)^('Incentive Relocation assumption'!$I46-2022)</f>
        <v>1337570.1629381503</v>
      </c>
      <c r="Y46" s="107">
        <f>S46*'Levy Proposition'!E$5/(1+Assumptions!$D$49)^('Incentive Relocation assumption'!$I46-2022)</f>
        <v>480466.88724058715</v>
      </c>
      <c r="Z46" s="107">
        <f>T46*'Levy Proposition'!F$5/(1+Assumptions!$D$49)^('Incentive Relocation assumption'!$I46-2022)</f>
        <v>338021.84403277858</v>
      </c>
      <c r="AA46" s="107">
        <f>U46*'Levy Proposition'!G$5/(1+Assumptions!$D$49)^('Incentive Relocation assumption'!$I46-2022)</f>
        <v>188842.02260705401</v>
      </c>
      <c r="AB46" s="81">
        <f>P46*'Levy Proposition'!B$33/(1+Assumptions!$D$49)^('Incentive Relocation assumption'!$I46-2022)</f>
        <v>22567730.098436307</v>
      </c>
      <c r="AC46" s="81">
        <f>Q46*'Levy Proposition'!C$33/(1+Assumptions!$D$49)^('Incentive Relocation assumption'!$I46-2022)</f>
        <v>1811345.4314061676</v>
      </c>
      <c r="AD46" s="81">
        <f>R46*'Levy Proposition'!D$33/(1+Assumptions!$D$49)^('Incentive Relocation assumption'!$I46-2022)</f>
        <v>1336341.581521621</v>
      </c>
      <c r="AE46" s="81">
        <f>S46*'Levy Proposition'!E$33/(1+Assumptions!$D$49)^('Incentive Relocation assumption'!$I46-2022)</f>
        <v>480025.570063158</v>
      </c>
      <c r="AF46" s="81">
        <f>T46*'Levy Proposition'!F$33/(1+Assumptions!$D$49)^('Incentive Relocation assumption'!$I46-2022)</f>
        <v>337711.36510055768</v>
      </c>
      <c r="AG46" s="81">
        <f>U46*'Levy Proposition'!G$33/(1+Assumptions!$D$49)^('Incentive Relocation assumption'!$I46-2022)</f>
        <v>188668.56793075864</v>
      </c>
      <c r="AH46" s="109">
        <f t="shared" si="4"/>
        <v>20747.909213911742</v>
      </c>
      <c r="AI46" s="109">
        <f t="shared" si="5"/>
        <v>1665.281816200586</v>
      </c>
      <c r="AJ46" s="109">
        <f t="shared" si="6"/>
        <v>1228.5814165293705</v>
      </c>
      <c r="AK46" s="109">
        <f t="shared" si="7"/>
        <v>441.31717742915498</v>
      </c>
      <c r="AL46" s="109">
        <f t="shared" si="8"/>
        <v>310.47893222089624</v>
      </c>
      <c r="AM46" s="109">
        <f t="shared" si="9"/>
        <v>173.4546762953687</v>
      </c>
      <c r="AN46" s="106">
        <f>'Levy Proposition'!B$11*'Incentive Relocation assumption'!J46/(1+Assumptions!$D$49)^('Incentive Relocation assumption'!$I46-2022)</f>
        <v>0</v>
      </c>
      <c r="AO46" s="106">
        <f>-'Levy Proposition'!C$11*'Incentive Relocation assumption'!K46/(1+Assumptions!$D$49)^('Incentive Relocation assumption'!$I46-2022)</f>
        <v>742956.35993006546</v>
      </c>
      <c r="AP46" s="106">
        <f>-'Levy Proposition'!D$11*'Incentive Relocation assumption'!L46/(1+Assumptions!$D$49)^('Incentive Relocation assumption'!$I46-2022)</f>
        <v>354612.90808375651</v>
      </c>
      <c r="AQ46" s="106">
        <f>-'Levy Proposition'!E$11*'Incentive Relocation assumption'!M46/(1+Assumptions!$D$49)^('Incentive Relocation assumption'!$I46-2022)</f>
        <v>205586.36035863918</v>
      </c>
      <c r="AR46" s="106">
        <f>-'Levy Proposition'!F$11*'Incentive Relocation assumption'!N46/(1+Assumptions!$D$49)^('Incentive Relocation assumption'!$I46-2022)</f>
        <v>81123.850187646167</v>
      </c>
      <c r="AS46" s="106">
        <f>-'Levy Proposition'!G$11*'Incentive Relocation assumption'!O46/(1+Assumptions!$D$49)^('Incentive Relocation assumption'!$I46-2022)</f>
        <v>95045.52133456411</v>
      </c>
    </row>
    <row r="47" spans="1:45" x14ac:dyDescent="0.35">
      <c r="A47">
        <v>2065</v>
      </c>
      <c r="B47" s="84">
        <f>'Future Expected Cost'!V46</f>
        <v>10806528.173762394</v>
      </c>
      <c r="C47" s="84">
        <f>'Future Expected Cost'!W46</f>
        <v>18955356.656117208</v>
      </c>
      <c r="D47" s="84">
        <f>'Future Expected Cost'!X46</f>
        <v>14004216.726683192</v>
      </c>
      <c r="E47" s="84">
        <f>'Future Expected Cost'!Y46</f>
        <v>5056515.2485148236</v>
      </c>
      <c r="F47" s="84">
        <f>'Future Expected Cost'!Z46</f>
        <v>3554849.9997644476</v>
      </c>
      <c r="G47" s="84">
        <f>'Future Expected Cost'!AA46</f>
        <v>1984842.1299739874</v>
      </c>
      <c r="H47" s="84"/>
      <c r="I47">
        <v>2065</v>
      </c>
      <c r="J47" s="103">
        <f t="shared" si="1"/>
        <v>26179.576581170084</v>
      </c>
      <c r="K47" s="103">
        <f t="shared" si="10"/>
        <v>-9479.3893219592901</v>
      </c>
      <c r="L47" s="103">
        <f t="shared" si="11"/>
        <v>-10819.610281969379</v>
      </c>
      <c r="M47" s="103">
        <f t="shared" si="12"/>
        <v>-2340.2196720587372</v>
      </c>
      <c r="N47" s="103">
        <f t="shared" si="13"/>
        <v>-2902.1535342572656</v>
      </c>
      <c r="O47" s="103">
        <f t="shared" si="14"/>
        <v>-638.20377092541173</v>
      </c>
      <c r="P47" s="106">
        <f t="shared" si="15"/>
        <v>6367000.4683765993</v>
      </c>
      <c r="Q47" s="106">
        <f t="shared" si="16"/>
        <v>189587.78643918579</v>
      </c>
      <c r="R47" s="106">
        <f t="shared" si="17"/>
        <v>216392.20563938757</v>
      </c>
      <c r="S47" s="106">
        <f t="shared" si="18"/>
        <v>46804.39344117474</v>
      </c>
      <c r="T47" s="106">
        <f t="shared" si="19"/>
        <v>58043.070685145307</v>
      </c>
      <c r="U47" s="106">
        <f t="shared" si="20"/>
        <v>12764.075418508233</v>
      </c>
      <c r="V47" s="107">
        <f>P47*'Levy Proposition'!B$5/(1+Assumptions!$D$49)^('Incentive Relocation assumption'!$I47-2022)</f>
        <v>21492531.473348703</v>
      </c>
      <c r="W47" s="107">
        <f>Q47*'Levy Proposition'!C$5/(1+Assumptions!$D$49)^('Incentive Relocation assumption'!$I47-2022)</f>
        <v>1631701.8215790838</v>
      </c>
      <c r="X47" s="107">
        <f>R47*'Levy Proposition'!D$5/(1+Assumptions!$D$49)^('Incentive Relocation assumption'!$I47-2022)</f>
        <v>1203807.3771097031</v>
      </c>
      <c r="Y47" s="107">
        <f>S47*'Levy Proposition'!E$5/(1+Assumptions!$D$49)^('Incentive Relocation assumption'!$I47-2022)</f>
        <v>432418.12604928733</v>
      </c>
      <c r="Z47" s="107">
        <f>T47*'Levy Proposition'!F$5/(1+Assumptions!$D$49)^('Incentive Relocation assumption'!$I47-2022)</f>
        <v>304218.20159104443</v>
      </c>
      <c r="AA47" s="107">
        <f>U47*'Levy Proposition'!G$5/(1+Assumptions!$D$49)^('Incentive Relocation assumption'!$I47-2022)</f>
        <v>169957.00578676915</v>
      </c>
      <c r="AB47" s="81">
        <f>P47*'Levy Proposition'!B$33/(1+Assumptions!$D$49)^('Incentive Relocation assumption'!$I47-2022)</f>
        <v>21472790.210053537</v>
      </c>
      <c r="AC47" s="81">
        <f>Q47*'Levy Proposition'!C$33/(1+Assumptions!$D$49)^('Incentive Relocation assumption'!$I47-2022)</f>
        <v>1630203.075127604</v>
      </c>
      <c r="AD47" s="81">
        <f>R47*'Levy Proposition'!D$33/(1+Assumptions!$D$49)^('Incentive Relocation assumption'!$I47-2022)</f>
        <v>1202701.6591342448</v>
      </c>
      <c r="AE47" s="81">
        <f>S47*'Levy Proposition'!E$33/(1+Assumptions!$D$49)^('Incentive Relocation assumption'!$I47-2022)</f>
        <v>432020.94249319821</v>
      </c>
      <c r="AF47" s="81">
        <f>T47*'Levy Proposition'!F$33/(1+Assumptions!$D$49)^('Incentive Relocation assumption'!$I47-2022)</f>
        <v>303938.77189127932</v>
      </c>
      <c r="AG47" s="81">
        <f>U47*'Levy Proposition'!G$33/(1+Assumptions!$D$49)^('Incentive Relocation assumption'!$I47-2022)</f>
        <v>169800.89732629046</v>
      </c>
      <c r="AH47" s="109">
        <f t="shared" si="4"/>
        <v>19741.263295166194</v>
      </c>
      <c r="AI47" s="109">
        <f t="shared" si="5"/>
        <v>1498.7464514798485</v>
      </c>
      <c r="AJ47" s="109">
        <f t="shared" si="6"/>
        <v>1105.7179754583631</v>
      </c>
      <c r="AK47" s="109">
        <f t="shared" si="7"/>
        <v>397.18355608911952</v>
      </c>
      <c r="AL47" s="109">
        <f t="shared" si="8"/>
        <v>279.42969976511085</v>
      </c>
      <c r="AM47" s="109">
        <f t="shared" si="9"/>
        <v>156.10846047868836</v>
      </c>
      <c r="AN47" s="106">
        <f>'Levy Proposition'!B$11*'Incentive Relocation assumption'!J47/(1+Assumptions!$D$49)^('Incentive Relocation assumption'!$I47-2022)</f>
        <v>0</v>
      </c>
      <c r="AO47" s="106">
        <f>-'Levy Proposition'!C$11*'Incentive Relocation assumption'!K47/(1+Assumptions!$D$49)^('Incentive Relocation assumption'!$I47-2022)</f>
        <v>668657.51923605148</v>
      </c>
      <c r="AP47" s="106">
        <f>-'Levy Proposition'!D$11*'Incentive Relocation assumption'!L47/(1+Assumptions!$D$49)^('Incentive Relocation assumption'!$I47-2022)</f>
        <v>319150.08767229103</v>
      </c>
      <c r="AQ47" s="106">
        <f>-'Levy Proposition'!E$11*'Incentive Relocation assumption'!M47/(1+Assumptions!$D$49)^('Incentive Relocation assumption'!$I47-2022)</f>
        <v>185026.83753742467</v>
      </c>
      <c r="AR47" s="106">
        <f>-'Levy Proposition'!F$11*'Incentive Relocation assumption'!N47/(1+Assumptions!$D$49)^('Incentive Relocation assumption'!$I47-2022)</f>
        <v>73011.115245658002</v>
      </c>
      <c r="AS47" s="106">
        <f>-'Levy Proposition'!G$11*'Incentive Relocation assumption'!O47/(1+Assumptions!$D$49)^('Incentive Relocation assumption'!$I47-2022)</f>
        <v>85540.559227528647</v>
      </c>
    </row>
    <row r="48" spans="1:45" x14ac:dyDescent="0.35">
      <c r="A48">
        <v>2066</v>
      </c>
      <c r="B48" s="84">
        <f>'Future Expected Cost'!V47</f>
        <v>10326183.122836463</v>
      </c>
      <c r="C48" s="84">
        <f>'Future Expected Cost'!W47</f>
        <v>18112857.673350103</v>
      </c>
      <c r="D48" s="84">
        <f>'Future Expected Cost'!X47</f>
        <v>13382836.636382334</v>
      </c>
      <c r="E48" s="84">
        <f>'Future Expected Cost'!Y47</f>
        <v>4833536.4372061575</v>
      </c>
      <c r="F48" s="84">
        <f>'Future Expected Cost'!Z47</f>
        <v>3397961.1471886812</v>
      </c>
      <c r="G48" s="84">
        <f>'Future Expected Cost'!AA47</f>
        <v>1897187.0756949596</v>
      </c>
      <c r="H48" s="84"/>
      <c r="I48">
        <v>2066</v>
      </c>
      <c r="J48" s="103">
        <f t="shared" si="1"/>
        <v>24870.597752111582</v>
      </c>
      <c r="K48" s="103">
        <f t="shared" si="10"/>
        <v>-9005.4198558613261</v>
      </c>
      <c r="L48" s="103">
        <f t="shared" si="11"/>
        <v>-10278.629767870909</v>
      </c>
      <c r="M48" s="103">
        <f t="shared" si="12"/>
        <v>-2223.2086884558003</v>
      </c>
      <c r="N48" s="103">
        <f t="shared" si="13"/>
        <v>-2757.0458575444022</v>
      </c>
      <c r="O48" s="103">
        <f t="shared" si="14"/>
        <v>-606.29358237914118</v>
      </c>
      <c r="P48" s="106">
        <f t="shared" si="15"/>
        <v>6393180.0449577691</v>
      </c>
      <c r="Q48" s="106">
        <f t="shared" si="16"/>
        <v>180108.3971172265</v>
      </c>
      <c r="R48" s="106">
        <f t="shared" si="17"/>
        <v>205572.59535741818</v>
      </c>
      <c r="S48" s="106">
        <f t="shared" si="18"/>
        <v>44464.173769116001</v>
      </c>
      <c r="T48" s="106">
        <f t="shared" si="19"/>
        <v>55140.917150888039</v>
      </c>
      <c r="U48" s="106">
        <f t="shared" si="20"/>
        <v>12125.871647582822</v>
      </c>
      <c r="V48" s="107">
        <f>P48*'Levy Proposition'!B$5/(1+Assumptions!$D$49)^('Incentive Relocation assumption'!$I48-2022)</f>
        <v>20444968.581296831</v>
      </c>
      <c r="W48" s="107">
        <f>Q48*'Levy Proposition'!C$5/(1+Assumptions!$D$49)^('Incentive Relocation assumption'!$I48-2022)</f>
        <v>1468524.601165965</v>
      </c>
      <c r="X48" s="107">
        <f>R48*'Levy Proposition'!D$5/(1+Assumptions!$D$49)^('Incentive Relocation assumption'!$I48-2022)</f>
        <v>1083421.4468424504</v>
      </c>
      <c r="Y48" s="107">
        <f>S48*'Levy Proposition'!E$5/(1+Assumptions!$D$49)^('Incentive Relocation assumption'!$I48-2022)</f>
        <v>389174.44823278103</v>
      </c>
      <c r="Z48" s="107">
        <f>T48*'Levy Proposition'!F$5/(1+Assumptions!$D$49)^('Incentive Relocation assumption'!$I48-2022)</f>
        <v>273795.06920361856</v>
      </c>
      <c r="AA48" s="107">
        <f>U48*'Levy Proposition'!G$5/(1+Assumptions!$D$49)^('Incentive Relocation assumption'!$I48-2022)</f>
        <v>152960.57210798431</v>
      </c>
      <c r="AB48" s="81">
        <f>P48*'Levy Proposition'!B$33/(1+Assumptions!$D$49)^('Incentive Relocation assumption'!$I48-2022)</f>
        <v>20426189.522705</v>
      </c>
      <c r="AC48" s="81">
        <f>Q48*'Levy Proposition'!C$33/(1+Assumptions!$D$49)^('Incentive Relocation assumption'!$I48-2022)</f>
        <v>1467175.7358243926</v>
      </c>
      <c r="AD48" s="81">
        <f>R48*'Levy Proposition'!D$33/(1+Assumptions!$D$49)^('Incentive Relocation assumption'!$I48-2022)</f>
        <v>1082426.3054339909</v>
      </c>
      <c r="AE48" s="81">
        <f>S48*'Levy Proposition'!E$33/(1+Assumptions!$D$49)^('Incentive Relocation assumption'!$I48-2022)</f>
        <v>388816.98474552995</v>
      </c>
      <c r="AF48" s="81">
        <f>T48*'Levy Proposition'!F$33/(1+Assumptions!$D$49)^('Incentive Relocation assumption'!$I48-2022)</f>
        <v>273543.58367913438</v>
      </c>
      <c r="AG48" s="81">
        <f>U48*'Levy Proposition'!G$33/(1+Assumptions!$D$49)^('Incentive Relocation assumption'!$I48-2022)</f>
        <v>152820.07516691863</v>
      </c>
      <c r="AH48" s="109">
        <f t="shared" si="4"/>
        <v>18779.058591831475</v>
      </c>
      <c r="AI48" s="109">
        <f t="shared" si="5"/>
        <v>1348.8653415723238</v>
      </c>
      <c r="AJ48" s="109">
        <f t="shared" si="6"/>
        <v>995.14140845951624</v>
      </c>
      <c r="AK48" s="109">
        <f t="shared" si="7"/>
        <v>357.46348725107964</v>
      </c>
      <c r="AL48" s="109">
        <f t="shared" si="8"/>
        <v>251.48552448418923</v>
      </c>
      <c r="AM48" s="109">
        <f t="shared" si="9"/>
        <v>140.49694106567767</v>
      </c>
      <c r="AN48" s="106">
        <f>'Levy Proposition'!B$11*'Incentive Relocation assumption'!J48/(1+Assumptions!$D$49)^('Incentive Relocation assumption'!$I48-2022)</f>
        <v>0</v>
      </c>
      <c r="AO48" s="106">
        <f>-'Levy Proposition'!C$11*'Incentive Relocation assumption'!K48/(1+Assumptions!$D$49)^('Incentive Relocation assumption'!$I48-2022)</f>
        <v>601788.88309536304</v>
      </c>
      <c r="AP48" s="106">
        <f>-'Levy Proposition'!D$11*'Incentive Relocation assumption'!L48/(1+Assumptions!$D$49)^('Incentive Relocation assumption'!$I48-2022)</f>
        <v>287233.70226887881</v>
      </c>
      <c r="AQ48" s="106">
        <f>-'Levy Proposition'!E$11*'Incentive Relocation assumption'!M48/(1+Assumptions!$D$49)^('Incentive Relocation assumption'!$I48-2022)</f>
        <v>166523.35568069172</v>
      </c>
      <c r="AR48" s="106">
        <f>-'Levy Proposition'!F$11*'Incentive Relocation assumption'!N48/(1+Assumptions!$D$49)^('Incentive Relocation assumption'!$I48-2022)</f>
        <v>65709.688791700377</v>
      </c>
      <c r="AS48" s="106">
        <f>-'Levy Proposition'!G$11*'Incentive Relocation assumption'!O48/(1+Assumptions!$D$49)^('Incentive Relocation assumption'!$I48-2022)</f>
        <v>76986.13433032301</v>
      </c>
    </row>
    <row r="49" spans="1:45" x14ac:dyDescent="0.35">
      <c r="A49">
        <v>2067</v>
      </c>
      <c r="B49" s="84">
        <f>'Future Expected Cost'!V48</f>
        <v>9867228.0446349774</v>
      </c>
      <c r="C49" s="84">
        <f>'Future Expected Cost'!W48</f>
        <v>17307872.83279679</v>
      </c>
      <c r="D49" s="84">
        <f>'Future Expected Cost'!X48</f>
        <v>12789083.537126681</v>
      </c>
      <c r="E49" s="84">
        <f>'Future Expected Cost'!Y48</f>
        <v>4620416.5509921294</v>
      </c>
      <c r="F49" s="84">
        <f>'Future Expected Cost'!Z48</f>
        <v>3248014.4803819554</v>
      </c>
      <c r="G49" s="84">
        <f>'Future Expected Cost'!AA48</f>
        <v>1813413.0906098655</v>
      </c>
      <c r="H49" s="84"/>
      <c r="I49">
        <v>2067</v>
      </c>
      <c r="J49" s="103">
        <f t="shared" si="1"/>
        <v>23627.067864505996</v>
      </c>
      <c r="K49" s="103">
        <f t="shared" si="10"/>
        <v>-8555.1488630682597</v>
      </c>
      <c r="L49" s="103">
        <f t="shared" si="11"/>
        <v>-9764.698279477363</v>
      </c>
      <c r="M49" s="103">
        <f t="shared" si="12"/>
        <v>-2112.0482540330099</v>
      </c>
      <c r="N49" s="103">
        <f t="shared" si="13"/>
        <v>-2619.1935646671823</v>
      </c>
      <c r="O49" s="103">
        <f t="shared" si="14"/>
        <v>-575.9789032601841</v>
      </c>
      <c r="P49" s="106">
        <f t="shared" si="15"/>
        <v>6418050.6427098811</v>
      </c>
      <c r="Q49" s="106">
        <f t="shared" si="16"/>
        <v>171102.97726136519</v>
      </c>
      <c r="R49" s="106">
        <f t="shared" si="17"/>
        <v>195293.96558954727</v>
      </c>
      <c r="S49" s="106">
        <f t="shared" si="18"/>
        <v>42240.9650806602</v>
      </c>
      <c r="T49" s="106">
        <f t="shared" si="19"/>
        <v>52383.87129334364</v>
      </c>
      <c r="U49" s="106">
        <f t="shared" si="20"/>
        <v>11519.578065203681</v>
      </c>
      <c r="V49" s="107">
        <f>P49*'Levy Proposition'!B$5/(1+Assumptions!$D$49)^('Incentive Relocation assumption'!$I49-2022)</f>
        <v>19444172.917490475</v>
      </c>
      <c r="W49" s="107">
        <f>Q49*'Levy Proposition'!C$5/(1+Assumptions!$D$49)^('Incentive Relocation assumption'!$I49-2022)</f>
        <v>1321665.8066500383</v>
      </c>
      <c r="X49" s="107">
        <f>R49*'Levy Proposition'!D$5/(1+Assumptions!$D$49)^('Incentive Relocation assumption'!$I49-2022)</f>
        <v>975074.62887994933</v>
      </c>
      <c r="Y49" s="107">
        <f>S49*'Levy Proposition'!E$5/(1+Assumptions!$D$49)^('Incentive Relocation assumption'!$I49-2022)</f>
        <v>350255.32472712861</v>
      </c>
      <c r="Z49" s="107">
        <f>T49*'Levy Proposition'!F$5/(1+Assumptions!$D$49)^('Incentive Relocation assumption'!$I49-2022)</f>
        <v>246414.38128342762</v>
      </c>
      <c r="AA49" s="107">
        <f>U49*'Levy Proposition'!G$5/(1+Assumptions!$D$49)^('Incentive Relocation assumption'!$I49-2022)</f>
        <v>137663.85511025094</v>
      </c>
      <c r="AB49" s="81">
        <f>P49*'Levy Proposition'!B$33/(1+Assumptions!$D$49)^('Incentive Relocation assumption'!$I49-2022)</f>
        <v>19426313.107090898</v>
      </c>
      <c r="AC49" s="81">
        <f>Q49*'Levy Proposition'!C$33/(1+Assumptions!$D$49)^('Incentive Relocation assumption'!$I49-2022)</f>
        <v>1320451.8336608792</v>
      </c>
      <c r="AD49" s="81">
        <f>R49*'Levy Proposition'!D$33/(1+Assumptions!$D$49)^('Incentive Relocation assumption'!$I49-2022)</f>
        <v>974179.00590482296</v>
      </c>
      <c r="AE49" s="81">
        <f>S49*'Levy Proposition'!E$33/(1+Assumptions!$D$49)^('Incentive Relocation assumption'!$I49-2022)</f>
        <v>349933.60913050157</v>
      </c>
      <c r="AF49" s="81">
        <f>T49*'Levy Proposition'!F$33/(1+Assumptions!$D$49)^('Incentive Relocation assumption'!$I49-2022)</f>
        <v>246188.04539616071</v>
      </c>
      <c r="AG49" s="81">
        <f>U49*'Levy Proposition'!G$33/(1+Assumptions!$D$49)^('Incentive Relocation assumption'!$I49-2022)</f>
        <v>137537.40846931757</v>
      </c>
      <c r="AH49" s="109">
        <f t="shared" si="4"/>
        <v>17859.810399577022</v>
      </c>
      <c r="AI49" s="109">
        <f t="shared" si="5"/>
        <v>1213.9729891591705</v>
      </c>
      <c r="AJ49" s="109">
        <f t="shared" si="6"/>
        <v>895.62297512637451</v>
      </c>
      <c r="AK49" s="109">
        <f t="shared" si="7"/>
        <v>321.71559662703658</v>
      </c>
      <c r="AL49" s="109">
        <f t="shared" si="8"/>
        <v>226.33588726690505</v>
      </c>
      <c r="AM49" s="109">
        <f t="shared" si="9"/>
        <v>126.44664093336905</v>
      </c>
      <c r="AN49" s="106">
        <f>'Levy Proposition'!B$11*'Incentive Relocation assumption'!J49/(1+Assumptions!$D$49)^('Incentive Relocation assumption'!$I49-2022)</f>
        <v>0</v>
      </c>
      <c r="AO49" s="106">
        <f>-'Levy Proposition'!C$11*'Incentive Relocation assumption'!K49/(1+Assumptions!$D$49)^('Incentive Relocation assumption'!$I49-2022)</f>
        <v>541607.39900289255</v>
      </c>
      <c r="AP49" s="106">
        <f>-'Levy Proposition'!D$11*'Incentive Relocation assumption'!L49/(1+Assumptions!$D$49)^('Incentive Relocation assumption'!$I49-2022)</f>
        <v>258509.09307536433</v>
      </c>
      <c r="AQ49" s="106">
        <f>-'Levy Proposition'!E$11*'Incentive Relocation assumption'!M49/(1+Assumptions!$D$49)^('Incentive Relocation assumption'!$I49-2022)</f>
        <v>149870.30182337365</v>
      </c>
      <c r="AR49" s="106">
        <f>-'Levy Proposition'!F$11*'Incentive Relocation assumption'!N49/(1+Assumptions!$D$49)^('Incentive Relocation assumption'!$I49-2022)</f>
        <v>59138.436477436146</v>
      </c>
      <c r="AS49" s="106">
        <f>-'Levy Proposition'!G$11*'Incentive Relocation assumption'!O49/(1+Assumptions!$D$49)^('Incentive Relocation assumption'!$I49-2022)</f>
        <v>69287.188821874777</v>
      </c>
    </row>
    <row r="50" spans="1:45" x14ac:dyDescent="0.35">
      <c r="A50">
        <v>2068</v>
      </c>
      <c r="B50" s="84">
        <f>'Future Expected Cost'!V49</f>
        <v>9428708.8931912314</v>
      </c>
      <c r="C50" s="84">
        <f>'Future Expected Cost'!W49</f>
        <v>16538729.027899787</v>
      </c>
      <c r="D50" s="84">
        <f>'Future Expected Cost'!X49</f>
        <v>12221726.895802818</v>
      </c>
      <c r="E50" s="84">
        <f>'Future Expected Cost'!Y49</f>
        <v>4416718.6386089921</v>
      </c>
      <c r="F50" s="84">
        <f>'Future Expected Cost'!Z49</f>
        <v>3104702.0956016518</v>
      </c>
      <c r="G50" s="84">
        <f>'Future Expected Cost'!AA49</f>
        <v>1733347.9367255594</v>
      </c>
      <c r="H50" s="84"/>
      <c r="I50">
        <v>2068</v>
      </c>
      <c r="J50" s="103">
        <f t="shared" si="1"/>
        <v>22445.714471280698</v>
      </c>
      <c r="K50" s="103">
        <f t="shared" si="10"/>
        <v>-8127.3914199148467</v>
      </c>
      <c r="L50" s="103">
        <f t="shared" si="11"/>
        <v>-9276.4633655034959</v>
      </c>
      <c r="M50" s="103">
        <f t="shared" si="12"/>
        <v>-2006.4458413313596</v>
      </c>
      <c r="N50" s="103">
        <f t="shared" si="13"/>
        <v>-2488.233886433823</v>
      </c>
      <c r="O50" s="103">
        <f t="shared" si="14"/>
        <v>-547.1799580971749</v>
      </c>
      <c r="P50" s="106">
        <f t="shared" si="15"/>
        <v>6441677.7105743866</v>
      </c>
      <c r="Q50" s="106">
        <f t="shared" si="16"/>
        <v>162547.82839829693</v>
      </c>
      <c r="R50" s="106">
        <f t="shared" si="17"/>
        <v>185529.2673100699</v>
      </c>
      <c r="S50" s="106">
        <f t="shared" si="18"/>
        <v>40128.916826627188</v>
      </c>
      <c r="T50" s="106">
        <f t="shared" si="19"/>
        <v>49764.677728676455</v>
      </c>
      <c r="U50" s="106">
        <f t="shared" si="20"/>
        <v>10943.599161943497</v>
      </c>
      <c r="V50" s="107">
        <f>P50*'Levy Proposition'!B$5/(1+Assumptions!$D$49)^('Incentive Relocation assumption'!$I50-2022)</f>
        <v>18488520.114356488</v>
      </c>
      <c r="W50" s="107">
        <f>Q50*'Levy Proposition'!C$5/(1+Assumptions!$D$49)^('Incentive Relocation assumption'!$I50-2022)</f>
        <v>1189493.5250529605</v>
      </c>
      <c r="X50" s="107">
        <f>R50*'Levy Proposition'!D$5/(1+Assumptions!$D$49)^('Incentive Relocation assumption'!$I50-2022)</f>
        <v>877562.96006168181</v>
      </c>
      <c r="Y50" s="107">
        <f>S50*'Levy Proposition'!E$5/(1+Assumptions!$D$49)^('Incentive Relocation assumption'!$I50-2022)</f>
        <v>315228.28144751972</v>
      </c>
      <c r="Z50" s="107">
        <f>T50*'Levy Proposition'!F$5/(1+Assumptions!$D$49)^('Incentive Relocation assumption'!$I50-2022)</f>
        <v>221771.88026033284</v>
      </c>
      <c r="AA50" s="107">
        <f>U50*'Levy Proposition'!G$5/(1+Assumptions!$D$49)^('Incentive Relocation assumption'!$I50-2022)</f>
        <v>123896.87579383032</v>
      </c>
      <c r="AB50" s="81">
        <f>P50*'Levy Proposition'!B$33/(1+Assumptions!$D$49)^('Incentive Relocation assumption'!$I50-2022)</f>
        <v>18471538.087647904</v>
      </c>
      <c r="AC50" s="81">
        <f>Q50*'Levy Proposition'!C$33/(1+Assumptions!$D$49)^('Incentive Relocation assumption'!$I50-2022)</f>
        <v>1188400.9545991223</v>
      </c>
      <c r="AD50" s="81">
        <f>R50*'Levy Proposition'!D$33/(1+Assumptions!$D$49)^('Incentive Relocation assumption'!$I50-2022)</f>
        <v>876756.90324728808</v>
      </c>
      <c r="AE50" s="81">
        <f>S50*'Levy Proposition'!E$33/(1+Assumptions!$D$49)^('Incentive Relocation assumption'!$I50-2022)</f>
        <v>314938.73879825778</v>
      </c>
      <c r="AF50" s="81">
        <f>T50*'Levy Proposition'!F$33/(1+Assumptions!$D$49)^('Incentive Relocation assumption'!$I50-2022)</f>
        <v>221568.17893807989</v>
      </c>
      <c r="AG50" s="81">
        <f>U50*'Levy Proposition'!G$33/(1+Assumptions!$D$49)^('Incentive Relocation assumption'!$I50-2022)</f>
        <v>123783.07436241087</v>
      </c>
      <c r="AH50" s="109">
        <f t="shared" si="4"/>
        <v>16982.026708584279</v>
      </c>
      <c r="AI50" s="109">
        <f t="shared" si="5"/>
        <v>1092.5704538382124</v>
      </c>
      <c r="AJ50" s="109">
        <f t="shared" si="6"/>
        <v>806.05681439372711</v>
      </c>
      <c r="AK50" s="109">
        <f t="shared" si="7"/>
        <v>289.54264926194446</v>
      </c>
      <c r="AL50" s="109">
        <f t="shared" si="8"/>
        <v>203.70132225294947</v>
      </c>
      <c r="AM50" s="109">
        <f t="shared" si="9"/>
        <v>113.80143141944427</v>
      </c>
      <c r="AN50" s="106">
        <f>'Levy Proposition'!B$11*'Incentive Relocation assumption'!J50/(1+Assumptions!$D$49)^('Incentive Relocation assumption'!$I50-2022)</f>
        <v>0</v>
      </c>
      <c r="AO50" s="106">
        <f>-'Levy Proposition'!C$11*'Incentive Relocation assumption'!K50/(1+Assumptions!$D$49)^('Incentive Relocation assumption'!$I50-2022)</f>
        <v>487444.32290915941</v>
      </c>
      <c r="AP50" s="106">
        <f>-'Levy Proposition'!D$11*'Incentive Relocation assumption'!L50/(1+Assumptions!$D$49)^('Incentive Relocation assumption'!$I50-2022)</f>
        <v>232657.06870320815</v>
      </c>
      <c r="AQ50" s="106">
        <f>-'Levy Proposition'!E$11*'Incentive Relocation assumption'!M50/(1+Assumptions!$D$49)^('Incentive Relocation assumption'!$I50-2022)</f>
        <v>134882.62518381065</v>
      </c>
      <c r="AR50" s="106">
        <f>-'Levy Proposition'!F$11*'Incentive Relocation assumption'!N50/(1+Assumptions!$D$49)^('Incentive Relocation assumption'!$I50-2022)</f>
        <v>53224.337739330324</v>
      </c>
      <c r="AS50" s="106">
        <f>-'Levy Proposition'!G$11*'Incentive Relocation assumption'!O50/(1+Assumptions!$D$49)^('Incentive Relocation assumption'!$I50-2022)</f>
        <v>62358.171073245358</v>
      </c>
    </row>
    <row r="51" spans="1:45" x14ac:dyDescent="0.35">
      <c r="A51">
        <v>2069</v>
      </c>
      <c r="B51" s="84">
        <f>'Future Expected Cost'!V50</f>
        <v>9009714.2364026979</v>
      </c>
      <c r="C51" s="84">
        <f>'Future Expected Cost'!W50</f>
        <v>15803827.879058033</v>
      </c>
      <c r="D51" s="84">
        <f>'Future Expected Cost'!X50</f>
        <v>11679591.076489253</v>
      </c>
      <c r="E51" s="84">
        <f>'Future Expected Cost'!Y50</f>
        <v>4222025.1561083151</v>
      </c>
      <c r="F51" s="84">
        <f>'Future Expected Cost'!Z50</f>
        <v>2967729.7739019236</v>
      </c>
      <c r="G51" s="84">
        <f>'Future Expected Cost'!AA50</f>
        <v>1656827.0355193231</v>
      </c>
      <c r="H51" s="84"/>
      <c r="I51">
        <v>2069</v>
      </c>
      <c r="J51" s="103">
        <f t="shared" si="1"/>
        <v>21323.428747716662</v>
      </c>
      <c r="K51" s="103">
        <f t="shared" si="10"/>
        <v>-7721.0218489191047</v>
      </c>
      <c r="L51" s="103">
        <f t="shared" si="11"/>
        <v>-8812.6401972283202</v>
      </c>
      <c r="M51" s="103">
        <f t="shared" si="12"/>
        <v>-1906.1235492647913</v>
      </c>
      <c r="N51" s="103">
        <f t="shared" si="13"/>
        <v>-2363.8221921121317</v>
      </c>
      <c r="O51" s="103">
        <f t="shared" si="14"/>
        <v>-519.82096019231619</v>
      </c>
      <c r="P51" s="106">
        <f t="shared" si="15"/>
        <v>6464123.4250456672</v>
      </c>
      <c r="Q51" s="106">
        <f t="shared" si="16"/>
        <v>154420.43697838209</v>
      </c>
      <c r="R51" s="106">
        <f t="shared" si="17"/>
        <v>176252.8039445664</v>
      </c>
      <c r="S51" s="106">
        <f t="shared" si="18"/>
        <v>38122.470985295826</v>
      </c>
      <c r="T51" s="106">
        <f t="shared" si="19"/>
        <v>47276.443842242632</v>
      </c>
      <c r="U51" s="106">
        <f t="shared" si="20"/>
        <v>10396.419203846322</v>
      </c>
      <c r="V51" s="107">
        <f>P51*'Levy Proposition'!B$5/(1+Assumptions!$D$49)^('Incentive Relocation assumption'!$I51-2022)</f>
        <v>17576387.573331978</v>
      </c>
      <c r="W51" s="107">
        <f>Q51*'Levy Proposition'!C$5/(1+Assumptions!$D$49)^('Incentive Relocation assumption'!$I51-2022)</f>
        <v>1070539.0417333883</v>
      </c>
      <c r="X51" s="107">
        <f>R51*'Levy Proposition'!D$5/(1+Assumptions!$D$49)^('Incentive Relocation assumption'!$I51-2022)</f>
        <v>789802.87873641017</v>
      </c>
      <c r="Y51" s="107">
        <f>S51*'Levy Proposition'!E$5/(1+Assumptions!$D$49)^('Incentive Relocation assumption'!$I51-2022)</f>
        <v>283704.09358307812</v>
      </c>
      <c r="Z51" s="107">
        <f>T51*'Levy Proposition'!F$5/(1+Assumptions!$D$49)^('Incentive Relocation assumption'!$I51-2022)</f>
        <v>199593.73563360746</v>
      </c>
      <c r="AA51" s="107">
        <f>U51*'Levy Proposition'!G$5/(1+Assumptions!$D$49)^('Incentive Relocation assumption'!$I51-2022)</f>
        <v>111506.65379215268</v>
      </c>
      <c r="AB51" s="81">
        <f>P51*'Levy Proposition'!B$33/(1+Assumptions!$D$49)^('Incentive Relocation assumption'!$I51-2022)</f>
        <v>17560243.356198072</v>
      </c>
      <c r="AC51" s="81">
        <f>Q51*'Levy Proposition'!C$33/(1+Assumptions!$D$49)^('Incentive Relocation assumption'!$I51-2022)</f>
        <v>1069555.7330376757</v>
      </c>
      <c r="AD51" s="81">
        <f>R51*'Levy Proposition'!D$33/(1+Assumptions!$D$49)^('Incentive Relocation assumption'!$I51-2022)</f>
        <v>789077.43108033715</v>
      </c>
      <c r="AE51" s="81">
        <f>S51*'Levy Proposition'!E$33/(1+Assumptions!$D$49)^('Incentive Relocation assumption'!$I51-2022)</f>
        <v>283443.50644766848</v>
      </c>
      <c r="AF51" s="81">
        <f>T51*'Levy Proposition'!F$33/(1+Assumptions!$D$49)^('Incentive Relocation assumption'!$I51-2022)</f>
        <v>199410.40532223418</v>
      </c>
      <c r="AG51" s="81">
        <f>U51*'Levy Proposition'!G$33/(1+Assumptions!$D$49)^('Incentive Relocation assumption'!$I51-2022)</f>
        <v>111404.23299475132</v>
      </c>
      <c r="AH51" s="109">
        <f t="shared" si="4"/>
        <v>16144.217133905739</v>
      </c>
      <c r="AI51" s="109">
        <f t="shared" si="5"/>
        <v>983.30869571259245</v>
      </c>
      <c r="AJ51" s="109">
        <f t="shared" si="6"/>
        <v>725.44765607302543</v>
      </c>
      <c r="AK51" s="109">
        <f t="shared" si="7"/>
        <v>260.58713540964527</v>
      </c>
      <c r="AL51" s="109">
        <f t="shared" si="8"/>
        <v>183.33031137328362</v>
      </c>
      <c r="AM51" s="109">
        <f t="shared" si="9"/>
        <v>102.42079740135523</v>
      </c>
      <c r="AN51" s="106">
        <f>'Levy Proposition'!B$11*'Incentive Relocation assumption'!J51/(1+Assumptions!$D$49)^('Incentive Relocation assumption'!$I51-2022)</f>
        <v>0</v>
      </c>
      <c r="AO51" s="106">
        <f>-'Levy Proposition'!C$11*'Incentive Relocation assumption'!K51/(1+Assumptions!$D$49)^('Incentive Relocation assumption'!$I51-2022)</f>
        <v>438697.78805422096</v>
      </c>
      <c r="AP51" s="106">
        <f>-'Levy Proposition'!D$11*'Incentive Relocation assumption'!L51/(1+Assumptions!$D$49)^('Incentive Relocation assumption'!$I51-2022)</f>
        <v>209390.35827953921</v>
      </c>
      <c r="AQ51" s="106">
        <f>-'Levy Proposition'!E$11*'Incentive Relocation assumption'!M51/(1+Assumptions!$D$49)^('Incentive Relocation assumption'!$I51-2022)</f>
        <v>121393.78085671492</v>
      </c>
      <c r="AR51" s="106">
        <f>-'Levy Proposition'!F$11*'Incentive Relocation assumption'!N51/(1+Assumptions!$D$49)^('Incentive Relocation assumption'!$I51-2022)</f>
        <v>47901.674385171624</v>
      </c>
      <c r="AS51" s="106">
        <f>-'Levy Proposition'!G$11*'Incentive Relocation assumption'!O51/(1+Assumptions!$D$49)^('Incentive Relocation assumption'!$I51-2022)</f>
        <v>56122.084987412207</v>
      </c>
    </row>
    <row r="52" spans="1:45" x14ac:dyDescent="0.35">
      <c r="A52">
        <v>2070</v>
      </c>
      <c r="B52" s="84">
        <f>'Future Expected Cost'!V51</f>
        <v>8525512.1006151345</v>
      </c>
      <c r="C52" s="84">
        <f>'Future Expected Cost'!W51</f>
        <v>14954541.952496782</v>
      </c>
      <c r="D52" s="84">
        <f>'Future Expected Cost'!X51</f>
        <v>11052831.644810153</v>
      </c>
      <c r="E52" s="84">
        <f>'Future Expected Cost'!Y51</f>
        <v>3996624.285097233</v>
      </c>
      <c r="F52" s="84">
        <f>'Future Expected Cost'!Z51</f>
        <v>2809183.818739125</v>
      </c>
      <c r="G52" s="84">
        <f>'Future Expected Cost'!AA51</f>
        <v>1568266.8605624028</v>
      </c>
      <c r="H52" s="84"/>
      <c r="I52">
        <v>2070</v>
      </c>
      <c r="J52" s="103">
        <f t="shared" si="1"/>
        <v>20257.257310330835</v>
      </c>
      <c r="K52" s="103">
        <f t="shared" si="10"/>
        <v>-7334.9707564731498</v>
      </c>
      <c r="L52" s="103">
        <f t="shared" si="11"/>
        <v>-8372.0081873669042</v>
      </c>
      <c r="M52" s="103">
        <f t="shared" si="12"/>
        <v>-1810.8173718015519</v>
      </c>
      <c r="N52" s="103">
        <f t="shared" si="13"/>
        <v>-2245.6310825065252</v>
      </c>
      <c r="O52" s="103">
        <f t="shared" si="14"/>
        <v>-493.82991218270035</v>
      </c>
      <c r="P52" s="106">
        <f t="shared" si="15"/>
        <v>6485446.8537933836</v>
      </c>
      <c r="Q52" s="106">
        <f t="shared" si="16"/>
        <v>146699.41512946298</v>
      </c>
      <c r="R52" s="106">
        <f t="shared" si="17"/>
        <v>167440.16374733808</v>
      </c>
      <c r="S52" s="106">
        <f t="shared" si="18"/>
        <v>36216.347436031036</v>
      </c>
      <c r="T52" s="106">
        <f t="shared" si="19"/>
        <v>44912.621650130503</v>
      </c>
      <c r="U52" s="106">
        <f t="shared" si="20"/>
        <v>9876.5982436540071</v>
      </c>
      <c r="V52" s="107">
        <f>P52*'Levy Proposition'!B$5/(1+Assumptions!$D$49)^('Incentive Relocation assumption'!$I52-2022)</f>
        <v>16706162.745251173</v>
      </c>
      <c r="W52" s="107">
        <f>Q52*'Levy Proposition'!C$5/(1+Assumptions!$D$49)^('Incentive Relocation assumption'!$I52-2022)</f>
        <v>963480.5198493324</v>
      </c>
      <c r="X52" s="107">
        <f>R52*'Levy Proposition'!D$5/(1+Assumptions!$D$49)^('Incentive Relocation assumption'!$I52-2022)</f>
        <v>710819.18409190397</v>
      </c>
      <c r="Y52" s="107">
        <f>S52*'Levy Proposition'!E$5/(1+Assumptions!$D$49)^('Incentive Relocation assumption'!$I52-2022)</f>
        <v>255332.46048291473</v>
      </c>
      <c r="Z52" s="107">
        <f>T52*'Levy Proposition'!F$5/(1+Assumptions!$D$49)^('Incentive Relocation assumption'!$I52-2022)</f>
        <v>179633.50113375013</v>
      </c>
      <c r="AA52" s="107">
        <f>U52*'Levy Proposition'!G$5/(1+Assumptions!$D$49)^('Incentive Relocation assumption'!$I52-2022)</f>
        <v>100355.50743517747</v>
      </c>
      <c r="AB52" s="81">
        <f>P52*'Levy Proposition'!B$33/(1+Assumptions!$D$49)^('Incentive Relocation assumption'!$I52-2022)</f>
        <v>16690817.844730038</v>
      </c>
      <c r="AC52" s="81">
        <f>Q52*'Levy Proposition'!C$33/(1+Assumptions!$D$49)^('Incentive Relocation assumption'!$I52-2022)</f>
        <v>962595.54626463866</v>
      </c>
      <c r="AD52" s="81">
        <f>R52*'Levy Proposition'!D$33/(1+Assumptions!$D$49)^('Incentive Relocation assumption'!$I52-2022)</f>
        <v>710166.28433061636</v>
      </c>
      <c r="AE52" s="81">
        <f>S52*'Levy Proposition'!E$33/(1+Assumptions!$D$49)^('Incentive Relocation assumption'!$I52-2022)</f>
        <v>255097.93318507422</v>
      </c>
      <c r="AF52" s="81">
        <f>T52*'Levy Proposition'!F$33/(1+Assumptions!$D$49)^('Incentive Relocation assumption'!$I52-2022)</f>
        <v>179468.50464429928</v>
      </c>
      <c r="AG52" s="81">
        <f>U52*'Levy Proposition'!G$33/(1+Assumptions!$D$49)^('Incentive Relocation assumption'!$I52-2022)</f>
        <v>100263.32915930267</v>
      </c>
      <c r="AH52" s="109">
        <f t="shared" si="4"/>
        <v>15344.900521134958</v>
      </c>
      <c r="AI52" s="109">
        <f t="shared" si="5"/>
        <v>884.97358469374012</v>
      </c>
      <c r="AJ52" s="109">
        <f t="shared" si="6"/>
        <v>652.89976128761191</v>
      </c>
      <c r="AK52" s="109">
        <f t="shared" si="7"/>
        <v>234.52729784051189</v>
      </c>
      <c r="AL52" s="109">
        <f t="shared" si="8"/>
        <v>164.99648945085937</v>
      </c>
      <c r="AM52" s="109">
        <f t="shared" si="9"/>
        <v>92.178275874801329</v>
      </c>
      <c r="AN52" s="106">
        <f>'Levy Proposition'!B$11*'Incentive Relocation assumption'!J52/(1+Assumptions!$D$49)^('Incentive Relocation assumption'!$I52-2022)</f>
        <v>0</v>
      </c>
      <c r="AO52" s="106">
        <f>-'Levy Proposition'!C$11*'Incentive Relocation assumption'!K52/(1+Assumptions!$D$49)^('Incentive Relocation assumption'!$I52-2022)</f>
        <v>394826.11695024796</v>
      </c>
      <c r="AP52" s="106">
        <f>-'Levy Proposition'!D$11*'Incentive Relocation assumption'!L52/(1+Assumptions!$D$49)^('Incentive Relocation assumption'!$I52-2022)</f>
        <v>188450.41925790085</v>
      </c>
      <c r="AQ52" s="106">
        <f>-'Levy Proposition'!E$11*'Incentive Relocation assumption'!M52/(1+Assumptions!$D$49)^('Incentive Relocation assumption'!$I52-2022)</f>
        <v>109253.87914570986</v>
      </c>
      <c r="AR52" s="106">
        <f>-'Levy Proposition'!F$11*'Incentive Relocation assumption'!N52/(1+Assumptions!$D$49)^('Incentive Relocation assumption'!$I52-2022)</f>
        <v>43111.300325441647</v>
      </c>
      <c r="AS52" s="106">
        <f>-'Levy Proposition'!G$11*'Incentive Relocation assumption'!O52/(1+Assumptions!$D$49)^('Incentive Relocation assumption'!$I52-2022)</f>
        <v>50509.63440917345</v>
      </c>
    </row>
    <row r="53" spans="1:45" x14ac:dyDescent="0.35">
      <c r="A53">
        <v>2071</v>
      </c>
      <c r="B53" s="84">
        <f>'Future Expected Cost'!V52</f>
        <v>8146719.1475832276</v>
      </c>
      <c r="C53" s="84">
        <f>'Future Expected Cost'!W52</f>
        <v>14290148.63397241</v>
      </c>
      <c r="D53" s="84">
        <f>'Future Expected Cost'!X52</f>
        <v>10562639.772481661</v>
      </c>
      <c r="E53" s="84">
        <f>'Future Expected Cost'!Y52</f>
        <v>3820492.8975564265</v>
      </c>
      <c r="F53" s="84">
        <f>'Future Expected Cost'!Z52</f>
        <v>2685279.4718188569</v>
      </c>
      <c r="G53" s="84">
        <f>'Future Expected Cost'!AA52</f>
        <v>1499050.5229645078</v>
      </c>
      <c r="H53" s="84"/>
      <c r="I53">
        <v>2071</v>
      </c>
      <c r="J53" s="103">
        <f t="shared" si="1"/>
        <v>19244.394444814287</v>
      </c>
      <c r="K53" s="103">
        <f t="shared" si="10"/>
        <v>-6968.2222186494928</v>
      </c>
      <c r="L53" s="103">
        <f t="shared" si="11"/>
        <v>-7953.4077779985591</v>
      </c>
      <c r="M53" s="103">
        <f t="shared" si="12"/>
        <v>-1720.2765032114742</v>
      </c>
      <c r="N53" s="103">
        <f t="shared" si="13"/>
        <v>-2133.349528381199</v>
      </c>
      <c r="O53" s="103">
        <f t="shared" si="14"/>
        <v>-469.13841657356534</v>
      </c>
      <c r="P53" s="106">
        <f t="shared" si="15"/>
        <v>6505704.1111037144</v>
      </c>
      <c r="Q53" s="106">
        <f t="shared" si="16"/>
        <v>139364.44437298985</v>
      </c>
      <c r="R53" s="106">
        <f t="shared" si="17"/>
        <v>159068.15555997117</v>
      </c>
      <c r="S53" s="106">
        <f t="shared" si="18"/>
        <v>34405.530064229482</v>
      </c>
      <c r="T53" s="106">
        <f t="shared" si="19"/>
        <v>42666.99056762398</v>
      </c>
      <c r="U53" s="106">
        <f t="shared" si="20"/>
        <v>9382.7683314713067</v>
      </c>
      <c r="V53" s="107">
        <f>P53*'Levy Proposition'!B$5/(1+Assumptions!$D$49)^('Incentive Relocation assumption'!$I53-2022)</f>
        <v>15876250.137498673</v>
      </c>
      <c r="W53" s="107">
        <f>Q53*'Levy Proposition'!C$5/(1+Assumptions!$D$49)^('Incentive Relocation assumption'!$I53-2022)</f>
        <v>867128.31194467237</v>
      </c>
      <c r="X53" s="107">
        <f>R53*'Levy Proposition'!D$5/(1+Assumptions!$D$49)^('Incentive Relocation assumption'!$I53-2022)</f>
        <v>639734.19960362988</v>
      </c>
      <c r="Y53" s="107">
        <f>S53*'Levy Proposition'!E$5/(1+Assumptions!$D$49)^('Incentive Relocation assumption'!$I53-2022)</f>
        <v>229798.11307223185</v>
      </c>
      <c r="Z53" s="107">
        <f>T53*'Levy Proposition'!F$5/(1+Assumptions!$D$49)^('Incentive Relocation assumption'!$I53-2022)</f>
        <v>161669.37618124182</v>
      </c>
      <c r="AA53" s="107">
        <f>U53*'Levy Proposition'!G$5/(1+Assumptions!$D$49)^('Incentive Relocation assumption'!$I53-2022)</f>
        <v>90319.523813750449</v>
      </c>
      <c r="AB53" s="81">
        <f>P53*'Levy Proposition'!B$33/(1+Assumptions!$D$49)^('Incentive Relocation assumption'!$I53-2022)</f>
        <v>15861667.526116064</v>
      </c>
      <c r="AC53" s="81">
        <f>Q53*'Levy Proposition'!C$33/(1+Assumptions!$D$49)^('Incentive Relocation assumption'!$I53-2022)</f>
        <v>866331.83953573252</v>
      </c>
      <c r="AD53" s="81">
        <f>R53*'Levy Proposition'!D$33/(1+Assumptions!$D$49)^('Incentive Relocation assumption'!$I53-2022)</f>
        <v>639146.59263471793</v>
      </c>
      <c r="AE53" s="81">
        <f>S53*'Levy Proposition'!E$33/(1+Assumptions!$D$49)^('Incentive Relocation assumption'!$I53-2022)</f>
        <v>229587.03951579586</v>
      </c>
      <c r="AF53" s="81">
        <f>T53*'Levy Proposition'!F$33/(1+Assumptions!$D$49)^('Incentive Relocation assumption'!$I53-2022)</f>
        <v>161520.88005243923</v>
      </c>
      <c r="AG53" s="81">
        <f>U53*'Levy Proposition'!G$33/(1+Assumptions!$D$49)^('Incentive Relocation assumption'!$I53-2022)</f>
        <v>90236.563763069018</v>
      </c>
      <c r="AH53" s="109">
        <f t="shared" si="4"/>
        <v>14582.611382609233</v>
      </c>
      <c r="AI53" s="109">
        <f t="shared" si="5"/>
        <v>796.47240893985145</v>
      </c>
      <c r="AJ53" s="109">
        <f t="shared" si="6"/>
        <v>587.60696891194675</v>
      </c>
      <c r="AK53" s="109">
        <f t="shared" si="7"/>
        <v>211.07355643599294</v>
      </c>
      <c r="AL53" s="109">
        <f t="shared" si="8"/>
        <v>148.49612880259519</v>
      </c>
      <c r="AM53" s="109">
        <f t="shared" si="9"/>
        <v>82.960050681431312</v>
      </c>
      <c r="AN53" s="106">
        <f>'Levy Proposition'!B$11*'Incentive Relocation assumption'!J53/(1+Assumptions!$D$49)^('Incentive Relocation assumption'!$I53-2022)</f>
        <v>0</v>
      </c>
      <c r="AO53" s="106">
        <f>-'Levy Proposition'!C$11*'Incentive Relocation assumption'!K53/(1+Assumptions!$D$49)^('Incentive Relocation assumption'!$I53-2022)</f>
        <v>355341.80219468969</v>
      </c>
      <c r="AP53" s="106">
        <f>-'Levy Proposition'!D$11*'Incentive Relocation assumption'!L53/(1+Assumptions!$D$49)^('Incentive Relocation assumption'!$I53-2022)</f>
        <v>169604.56446169066</v>
      </c>
      <c r="AQ53" s="106">
        <f>-'Levy Proposition'!E$11*'Incentive Relocation assumption'!M53/(1+Assumptions!$D$49)^('Incentive Relocation assumption'!$I53-2022)</f>
        <v>98328.019970597277</v>
      </c>
      <c r="AR53" s="106">
        <f>-'Levy Proposition'!F$11*'Incentive Relocation assumption'!N53/(1+Assumptions!$D$49)^('Incentive Relocation assumption'!$I53-2022)</f>
        <v>38799.984334697197</v>
      </c>
      <c r="AS53" s="106">
        <f>-'Levy Proposition'!G$11*'Incentive Relocation assumption'!O53/(1+Assumptions!$D$49)^('Incentive Relocation assumption'!$I53-2022)</f>
        <v>45458.453097752536</v>
      </c>
    </row>
    <row r="54" spans="1:45" x14ac:dyDescent="0.35">
      <c r="A54">
        <v>2072</v>
      </c>
      <c r="B54" s="84">
        <f>'Future Expected Cost'!V53</f>
        <v>7784787.5835014349</v>
      </c>
      <c r="C54" s="84">
        <f>'Future Expected Cost'!W53</f>
        <v>13655327.629200475</v>
      </c>
      <c r="D54" s="84">
        <f>'Future Expected Cost'!X53</f>
        <v>10094232.926718056</v>
      </c>
      <c r="E54" s="84">
        <f>'Future Expected Cost'!Y53</f>
        <v>3652144.7465773472</v>
      </c>
      <c r="F54" s="84">
        <f>'Future Expected Cost'!Z53</f>
        <v>2566854.7804488083</v>
      </c>
      <c r="G54" s="84">
        <f>'Future Expected Cost'!AA53</f>
        <v>1432897.1930658929</v>
      </c>
      <c r="H54" s="84"/>
      <c r="I54">
        <v>2072</v>
      </c>
      <c r="J54" s="103">
        <f t="shared" si="1"/>
        <v>18282.174722573574</v>
      </c>
      <c r="K54" s="103">
        <f t="shared" si="10"/>
        <v>-6619.8111077170179</v>
      </c>
      <c r="L54" s="103">
        <f t="shared" si="11"/>
        <v>-7555.737389098631</v>
      </c>
      <c r="M54" s="103">
        <f t="shared" si="12"/>
        <v>-1634.2626780509006</v>
      </c>
      <c r="N54" s="103">
        <f t="shared" si="13"/>
        <v>-2026.682051962139</v>
      </c>
      <c r="O54" s="103">
        <f t="shared" si="14"/>
        <v>-445.68149574488712</v>
      </c>
      <c r="P54" s="106">
        <f t="shared" si="15"/>
        <v>6524948.5055485284</v>
      </c>
      <c r="Q54" s="106">
        <f t="shared" si="16"/>
        <v>132396.22215434036</v>
      </c>
      <c r="R54" s="106">
        <f t="shared" si="17"/>
        <v>151114.7477819726</v>
      </c>
      <c r="S54" s="106">
        <f t="shared" si="18"/>
        <v>32685.253561018009</v>
      </c>
      <c r="T54" s="106">
        <f t="shared" si="19"/>
        <v>40533.641039242779</v>
      </c>
      <c r="U54" s="106">
        <f t="shared" si="20"/>
        <v>8913.6299148977414</v>
      </c>
      <c r="V54" s="107">
        <f>P54*'Levy Proposition'!B$5/(1+Assumptions!$D$49)^('Incentive Relocation assumption'!$I54-2022)</f>
        <v>15085077.198689345</v>
      </c>
      <c r="W54" s="107">
        <f>Q54*'Levy Proposition'!C$5/(1+Assumptions!$D$49)^('Incentive Relocation assumption'!$I54-2022)</f>
        <v>780411.74044037715</v>
      </c>
      <c r="X54" s="107">
        <f>R54*'Levy Proposition'!D$5/(1+Assumptions!$D$49)^('Incentive Relocation assumption'!$I54-2022)</f>
        <v>575758.0201853168</v>
      </c>
      <c r="Y54" s="107">
        <f>S54*'Levy Proposition'!E$5/(1+Assumptions!$D$49)^('Incentive Relocation assumption'!$I54-2022)</f>
        <v>206817.31054360699</v>
      </c>
      <c r="Z54" s="107">
        <f>T54*'Levy Proposition'!F$5/(1+Assumptions!$D$49)^('Incentive Relocation assumption'!$I54-2022)</f>
        <v>145501.7412112398</v>
      </c>
      <c r="AA54" s="107">
        <f>U54*'Levy Proposition'!G$5/(1+Assumptions!$D$49)^('Incentive Relocation assumption'!$I54-2022)</f>
        <v>81287.181844124236</v>
      </c>
      <c r="AB54" s="81">
        <f>P54*'Levy Proposition'!B$33/(1+Assumptions!$D$49)^('Incentive Relocation assumption'!$I54-2022)</f>
        <v>15071221.293386774</v>
      </c>
      <c r="AC54" s="81">
        <f>Q54*'Levy Proposition'!C$33/(1+Assumptions!$D$49)^('Incentive Relocation assumption'!$I54-2022)</f>
        <v>779694.91870787065</v>
      </c>
      <c r="AD54" s="81">
        <f>R54*'Levy Proposition'!D$33/(1+Assumptions!$D$49)^('Incentive Relocation assumption'!$I54-2022)</f>
        <v>575229.17644790607</v>
      </c>
      <c r="AE54" s="81">
        <f>S54*'Levy Proposition'!E$33/(1+Assumptions!$D$49)^('Incentive Relocation assumption'!$I54-2022)</f>
        <v>206627.34525326864</v>
      </c>
      <c r="AF54" s="81">
        <f>T54*'Levy Proposition'!F$33/(1+Assumptions!$D$49)^('Incentive Relocation assumption'!$I54-2022)</f>
        <v>145368.09533584729</v>
      </c>
      <c r="AG54" s="81">
        <f>U54*'Levy Proposition'!G$33/(1+Assumptions!$D$49)^('Incentive Relocation assumption'!$I54-2022)</f>
        <v>81212.518156354519</v>
      </c>
      <c r="AH54" s="109">
        <f t="shared" si="4"/>
        <v>13855.905302571133</v>
      </c>
      <c r="AI54" s="109">
        <f t="shared" si="5"/>
        <v>716.82173250650521</v>
      </c>
      <c r="AJ54" s="109">
        <f t="shared" si="6"/>
        <v>528.84373741073068</v>
      </c>
      <c r="AK54" s="109">
        <f t="shared" si="7"/>
        <v>189.96529033835395</v>
      </c>
      <c r="AL54" s="109">
        <f t="shared" si="8"/>
        <v>133.64587539251079</v>
      </c>
      <c r="AM54" s="109">
        <f t="shared" si="9"/>
        <v>74.663687769716489</v>
      </c>
      <c r="AN54" s="106">
        <f>'Levy Proposition'!B$11*'Incentive Relocation assumption'!J54/(1+Assumptions!$D$49)^('Incentive Relocation assumption'!$I54-2022)</f>
        <v>0</v>
      </c>
      <c r="AO54" s="106">
        <f>-'Levy Proposition'!C$11*'Incentive Relocation assumption'!K54/(1+Assumptions!$D$49)^('Incentive Relocation assumption'!$I54-2022)</f>
        <v>319806.08922808652</v>
      </c>
      <c r="AP54" s="106">
        <f>-'Levy Proposition'!D$11*'Incentive Relocation assumption'!L54/(1+Assumptions!$D$49)^('Incentive Relocation assumption'!$I54-2022)</f>
        <v>152643.37643564973</v>
      </c>
      <c r="AQ54" s="106">
        <f>-'Levy Proposition'!E$11*'Incentive Relocation assumption'!M54/(1+Assumptions!$D$49)^('Incentive Relocation assumption'!$I54-2022)</f>
        <v>88494.793841082879</v>
      </c>
      <c r="AR54" s="106">
        <f>-'Levy Proposition'!F$11*'Incentive Relocation assumption'!N54/(1+Assumptions!$D$49)^('Incentive Relocation assumption'!$I54-2022)</f>
        <v>34919.818539649343</v>
      </c>
      <c r="AS54" s="106">
        <f>-'Levy Proposition'!G$11*'Incentive Relocation assumption'!O54/(1+Assumptions!$D$49)^('Incentive Relocation assumption'!$I54-2022)</f>
        <v>40912.411705463834</v>
      </c>
    </row>
    <row r="55" spans="1:45" x14ac:dyDescent="0.35">
      <c r="A55">
        <v>2073</v>
      </c>
      <c r="B55" s="84">
        <f>'Future Expected Cost'!V54</f>
        <v>7438965.6029548896</v>
      </c>
      <c r="C55" s="84">
        <f>'Future Expected Cost'!W54</f>
        <v>13048760.479996696</v>
      </c>
      <c r="D55" s="84">
        <f>'Future Expected Cost'!X54</f>
        <v>9646641.1482052356</v>
      </c>
      <c r="E55" s="84">
        <f>'Future Expected Cost'!Y54</f>
        <v>3491235.0491045406</v>
      </c>
      <c r="F55" s="84">
        <f>'Future Expected Cost'!Z54</f>
        <v>2453666.8266099002</v>
      </c>
      <c r="G55" s="84">
        <f>'Future Expected Cost'!AA54</f>
        <v>1369671.0031930858</v>
      </c>
      <c r="H55" s="84"/>
      <c r="I55">
        <v>2073</v>
      </c>
      <c r="J55" s="103">
        <f t="shared" si="1"/>
        <v>17368.065986444897</v>
      </c>
      <c r="K55" s="103">
        <f t="shared" si="10"/>
        <v>-6288.8205523311672</v>
      </c>
      <c r="L55" s="103">
        <f t="shared" si="11"/>
        <v>-7177.9505196436994</v>
      </c>
      <c r="M55" s="103">
        <f t="shared" si="12"/>
        <v>-1552.5495441483554</v>
      </c>
      <c r="N55" s="103">
        <f t="shared" si="13"/>
        <v>-1925.347949364032</v>
      </c>
      <c r="O55" s="103">
        <f t="shared" si="14"/>
        <v>-423.39742095764268</v>
      </c>
      <c r="P55" s="106">
        <f t="shared" si="15"/>
        <v>6543230.6802711021</v>
      </c>
      <c r="Q55" s="106">
        <f t="shared" si="16"/>
        <v>125776.41104662334</v>
      </c>
      <c r="R55" s="106">
        <f t="shared" si="17"/>
        <v>143559.01039287398</v>
      </c>
      <c r="S55" s="106">
        <f t="shared" si="18"/>
        <v>31050.990882967108</v>
      </c>
      <c r="T55" s="106">
        <f t="shared" si="19"/>
        <v>38506.958987280639</v>
      </c>
      <c r="U55" s="106">
        <f t="shared" si="20"/>
        <v>8467.9484191528536</v>
      </c>
      <c r="V55" s="107">
        <f>P55*'Levy Proposition'!B$5/(1+Assumptions!$D$49)^('Incentive Relocation assumption'!$I55-2022)</f>
        <v>14331099.21532529</v>
      </c>
      <c r="W55" s="107">
        <f>Q55*'Levy Proposition'!C$5/(1+Assumptions!$D$49)^('Incentive Relocation assumption'!$I55-2022)</f>
        <v>702367.20013362763</v>
      </c>
      <c r="X55" s="107">
        <f>R55*'Levy Proposition'!D$5/(1+Assumptions!$D$49)^('Incentive Relocation assumption'!$I55-2022)</f>
        <v>518179.7346665329</v>
      </c>
      <c r="Y55" s="107">
        <f>S55*'Levy Proposition'!E$5/(1+Assumptions!$D$49)^('Incentive Relocation assumption'!$I55-2022)</f>
        <v>186134.68739426037</v>
      </c>
      <c r="Z55" s="107">
        <f>T55*'Levy Proposition'!F$5/(1+Assumptions!$D$49)^('Incentive Relocation assumption'!$I55-2022)</f>
        <v>130950.93947643379</v>
      </c>
      <c r="AA55" s="107">
        <f>U55*'Levy Proposition'!G$5/(1+Assumptions!$D$49)^('Incentive Relocation assumption'!$I55-2022)</f>
        <v>73158.113031966233</v>
      </c>
      <c r="AB55" s="81">
        <f>P55*'Levy Proposition'!B$33/(1+Assumptions!$D$49)^('Incentive Relocation assumption'!$I55-2022)</f>
        <v>14317935.85189043</v>
      </c>
      <c r="AC55" s="81">
        <f>Q55*'Levy Proposition'!C$33/(1+Assumptions!$D$49)^('Incentive Relocation assumption'!$I55-2022)</f>
        <v>701722.06366634276</v>
      </c>
      <c r="AD55" s="81">
        <f>R55*'Levy Proposition'!D$33/(1+Assumptions!$D$49)^('Incentive Relocation assumption'!$I55-2022)</f>
        <v>517703.77758400131</v>
      </c>
      <c r="AE55" s="81">
        <f>S55*'Levy Proposition'!E$33/(1+Assumptions!$D$49)^('Incentive Relocation assumption'!$I55-2022)</f>
        <v>185963.71945236059</v>
      </c>
      <c r="AF55" s="81">
        <f>T55*'Levy Proposition'!F$33/(1+Assumptions!$D$49)^('Incentive Relocation assumption'!$I55-2022)</f>
        <v>130830.6587650546</v>
      </c>
      <c r="AG55" s="81">
        <f>U55*'Levy Proposition'!G$33/(1+Assumptions!$D$49)^('Incentive Relocation assumption'!$I55-2022)</f>
        <v>73090.916035031143</v>
      </c>
      <c r="AH55" s="109">
        <f t="shared" si="4"/>
        <v>13163.363434860483</v>
      </c>
      <c r="AI55" s="109">
        <f t="shared" si="5"/>
        <v>645.1364672848722</v>
      </c>
      <c r="AJ55" s="109">
        <f t="shared" si="6"/>
        <v>475.95708253158955</v>
      </c>
      <c r="AK55" s="109">
        <f t="shared" si="7"/>
        <v>170.96794189978391</v>
      </c>
      <c r="AL55" s="109">
        <f t="shared" si="8"/>
        <v>120.28071137919324</v>
      </c>
      <c r="AM55" s="109">
        <f t="shared" si="9"/>
        <v>67.196996935090283</v>
      </c>
      <c r="AN55" s="106">
        <f>'Levy Proposition'!B$11*'Incentive Relocation assumption'!J55/(1+Assumptions!$D$49)^('Incentive Relocation assumption'!$I55-2022)</f>
        <v>0</v>
      </c>
      <c r="AO55" s="106">
        <f>-'Levy Proposition'!C$11*'Incentive Relocation assumption'!K55/(1+Assumptions!$D$49)^('Incentive Relocation assumption'!$I55-2022)</f>
        <v>287824.10083946859</v>
      </c>
      <c r="AP55" s="106">
        <f>-'Levy Proposition'!D$11*'Incentive Relocation assumption'!L55/(1+Assumptions!$D$49)^('Incentive Relocation assumption'!$I55-2022)</f>
        <v>137378.38037335573</v>
      </c>
      <c r="AQ55" s="106">
        <f>-'Levy Proposition'!E$11*'Incentive Relocation assumption'!M55/(1+Assumptions!$D$49)^('Incentive Relocation assumption'!$I55-2022)</f>
        <v>79644.932739594835</v>
      </c>
      <c r="AR55" s="106">
        <f>-'Levy Proposition'!F$11*'Incentive Relocation assumption'!N55/(1+Assumptions!$D$49)^('Incentive Relocation assumption'!$I55-2022)</f>
        <v>31427.68606098599</v>
      </c>
      <c r="AS55" s="106">
        <f>-'Levy Proposition'!G$11*'Incentive Relocation assumption'!O55/(1+Assumptions!$D$49)^('Incentive Relocation assumption'!$I55-2022)</f>
        <v>36820.994061501136</v>
      </c>
    </row>
    <row r="56" spans="1:45" x14ac:dyDescent="0.35">
      <c r="A56">
        <v>2074</v>
      </c>
      <c r="B56" s="84">
        <f>'Future Expected Cost'!V55</f>
        <v>7108534.9709554901</v>
      </c>
      <c r="C56" s="84">
        <f>'Future Expected Cost'!W55</f>
        <v>12469187.597490957</v>
      </c>
      <c r="D56" s="84">
        <f>'Future Expected Cost'!X55</f>
        <v>9218937.735415902</v>
      </c>
      <c r="E56" s="84">
        <f>'Future Expected Cost'!Y55</f>
        <v>3337434.3288552193</v>
      </c>
      <c r="F56" s="84">
        <f>'Future Expected Cost'!Z55</f>
        <v>2345483.4840875561</v>
      </c>
      <c r="G56" s="84">
        <f>'Future Expected Cost'!AA55</f>
        <v>1309242.1251558838</v>
      </c>
      <c r="H56" s="84"/>
      <c r="I56">
        <v>2074</v>
      </c>
      <c r="J56" s="103">
        <f t="shared" si="1"/>
        <v>16499.662687122651</v>
      </c>
      <c r="K56" s="103">
        <f t="shared" si="10"/>
        <v>-5974.379524714609</v>
      </c>
      <c r="L56" s="103">
        <f t="shared" si="11"/>
        <v>-6819.0529936615148</v>
      </c>
      <c r="M56" s="103">
        <f t="shared" si="12"/>
        <v>-1474.9220669409378</v>
      </c>
      <c r="N56" s="103">
        <f t="shared" si="13"/>
        <v>-1829.0805518958305</v>
      </c>
      <c r="O56" s="103">
        <f t="shared" si="14"/>
        <v>-402.22754990976057</v>
      </c>
      <c r="P56" s="106">
        <f t="shared" si="15"/>
        <v>6560598.7462575473</v>
      </c>
      <c r="Q56" s="106">
        <f t="shared" si="16"/>
        <v>119487.59049429218</v>
      </c>
      <c r="R56" s="106">
        <f t="shared" si="17"/>
        <v>136381.05987323029</v>
      </c>
      <c r="S56" s="106">
        <f t="shared" si="18"/>
        <v>29498.441338818753</v>
      </c>
      <c r="T56" s="106">
        <f t="shared" si="19"/>
        <v>36581.611037916606</v>
      </c>
      <c r="U56" s="106">
        <f t="shared" si="20"/>
        <v>8044.5509981952109</v>
      </c>
      <c r="V56" s="107">
        <f>P56*'Levy Proposition'!B$5/(1+Assumptions!$D$49)^('Incentive Relocation assumption'!$I56-2022)</f>
        <v>13612803.340265935</v>
      </c>
      <c r="W56" s="107">
        <f>Q56*'Levy Proposition'!C$5/(1+Assumptions!$D$49)^('Incentive Relocation assumption'!$I56-2022)</f>
        <v>632127.45049834473</v>
      </c>
      <c r="X56" s="107">
        <f>R56*'Levy Proposition'!D$5/(1+Assumptions!$D$49)^('Incentive Relocation assumption'!$I56-2022)</f>
        <v>466359.52606036502</v>
      </c>
      <c r="Y56" s="107">
        <f>S56*'Levy Proposition'!E$5/(1+Assumptions!$D$49)^('Incentive Relocation assumption'!$I56-2022)</f>
        <v>167520.41577319501</v>
      </c>
      <c r="Z56" s="107">
        <f>T56*'Levy Proposition'!F$5/(1+Assumptions!$D$49)^('Incentive Relocation assumption'!$I56-2022)</f>
        <v>117855.28067918378</v>
      </c>
      <c r="AA56" s="107">
        <f>U56*'Levy Proposition'!G$5/(1+Assumptions!$D$49)^('Incentive Relocation assumption'!$I56-2022)</f>
        <v>65841.986165310998</v>
      </c>
      <c r="AB56" s="81">
        <f>P56*'Levy Proposition'!B$33/(1+Assumptions!$D$49)^('Incentive Relocation assumption'!$I56-2022)</f>
        <v>13600299.744062817</v>
      </c>
      <c r="AC56" s="81">
        <f>Q56*'Levy Proposition'!C$33/(1+Assumptions!$D$49)^('Incentive Relocation assumption'!$I56-2022)</f>
        <v>631546.83046054852</v>
      </c>
      <c r="AD56" s="81">
        <f>R56*'Levy Proposition'!D$33/(1+Assumptions!$D$49)^('Incentive Relocation assumption'!$I56-2022)</f>
        <v>465931.16673910111</v>
      </c>
      <c r="AE56" s="81">
        <f>S56*'Levy Proposition'!E$33/(1+Assumptions!$D$49)^('Incentive Relocation assumption'!$I56-2022)</f>
        <v>167366.54536294594</v>
      </c>
      <c r="AF56" s="81">
        <f>T56*'Levy Proposition'!F$33/(1+Assumptions!$D$49)^('Incentive Relocation assumption'!$I56-2022)</f>
        <v>117747.02855776667</v>
      </c>
      <c r="AG56" s="81">
        <f>U56*'Levy Proposition'!G$33/(1+Assumptions!$D$49)^('Incentive Relocation assumption'!$I56-2022)</f>
        <v>65781.509157919951</v>
      </c>
      <c r="AH56" s="109">
        <f t="shared" si="4"/>
        <v>12503.596203118563</v>
      </c>
      <c r="AI56" s="109">
        <f t="shared" si="5"/>
        <v>580.62003779620863</v>
      </c>
      <c r="AJ56" s="109">
        <f t="shared" si="6"/>
        <v>428.35932126390981</v>
      </c>
      <c r="AK56" s="109">
        <f t="shared" si="7"/>
        <v>153.87041024907376</v>
      </c>
      <c r="AL56" s="109">
        <f t="shared" si="8"/>
        <v>108.25212141711381</v>
      </c>
      <c r="AM56" s="109">
        <f t="shared" si="9"/>
        <v>60.477007391047664</v>
      </c>
      <c r="AN56" s="106">
        <f>'Levy Proposition'!B$11*'Incentive Relocation assumption'!J56/(1+Assumptions!$D$49)^('Incentive Relocation assumption'!$I56-2022)</f>
        <v>0</v>
      </c>
      <c r="AO56" s="106">
        <f>-'Levy Proposition'!C$11*'Incentive Relocation assumption'!K56/(1+Assumptions!$D$49)^('Incentive Relocation assumption'!$I56-2022)</f>
        <v>259040.44924224363</v>
      </c>
      <c r="AP56" s="106">
        <f>-'Levy Proposition'!D$11*'Incentive Relocation assumption'!L56/(1+Assumptions!$D$49)^('Incentive Relocation assumption'!$I56-2022)</f>
        <v>123639.94976200406</v>
      </c>
      <c r="AQ56" s="106">
        <f>-'Levy Proposition'!E$11*'Incentive Relocation assumption'!M56/(1+Assumptions!$D$49)^('Incentive Relocation assumption'!$I56-2022)</f>
        <v>71680.095921640124</v>
      </c>
      <c r="AR56" s="106">
        <f>-'Levy Proposition'!F$11*'Incentive Relocation assumption'!N56/(1+Assumptions!$D$49)^('Incentive Relocation assumption'!$I56-2022)</f>
        <v>28284.781893308525</v>
      </c>
      <c r="AS56" s="106">
        <f>-'Levy Proposition'!G$11*'Incentive Relocation assumption'!O56/(1+Assumptions!$D$49)^('Incentive Relocation assumption'!$I56-2022)</f>
        <v>33138.735830037549</v>
      </c>
    </row>
    <row r="57" spans="1:45" x14ac:dyDescent="0.35">
      <c r="A57">
        <v>2075</v>
      </c>
      <c r="B57" s="84">
        <f>'Future Expected Cost'!V56</f>
        <v>6792809.5219649151</v>
      </c>
      <c r="C57" s="84">
        <f>'Future Expected Cost'!W56</f>
        <v>11915405.630157003</v>
      </c>
      <c r="D57" s="84">
        <f>'Future Expected Cost'!X56</f>
        <v>8810237.3125959337</v>
      </c>
      <c r="E57" s="84">
        <f>'Future Expected Cost'!Y56</f>
        <v>3190427.7354379962</v>
      </c>
      <c r="F57" s="84">
        <f>'Future Expected Cost'!Z56</f>
        <v>2242082.9381265393</v>
      </c>
      <c r="G57" s="84">
        <f>'Future Expected Cost'!AA56</f>
        <v>1251486.5012824873</v>
      </c>
      <c r="H57" s="84"/>
      <c r="I57">
        <v>2075</v>
      </c>
      <c r="J57" s="103">
        <f t="shared" si="1"/>
        <v>15674.67955276652</v>
      </c>
      <c r="K57" s="103">
        <f t="shared" si="10"/>
        <v>-5675.6605484788788</v>
      </c>
      <c r="L57" s="103">
        <f t="shared" si="11"/>
        <v>-6478.100343978439</v>
      </c>
      <c r="M57" s="103">
        <f t="shared" si="12"/>
        <v>-1401.1759635938909</v>
      </c>
      <c r="N57" s="103">
        <f t="shared" si="13"/>
        <v>-1737.6265243010389</v>
      </c>
      <c r="O57" s="103">
        <f t="shared" si="14"/>
        <v>-382.11617241427257</v>
      </c>
      <c r="P57" s="106">
        <f t="shared" si="15"/>
        <v>6577098.4089446701</v>
      </c>
      <c r="Q57" s="106">
        <f t="shared" si="16"/>
        <v>113513.21096957757</v>
      </c>
      <c r="R57" s="106">
        <f t="shared" si="17"/>
        <v>129562.00687956877</v>
      </c>
      <c r="S57" s="106">
        <f t="shared" si="18"/>
        <v>28023.519271877816</v>
      </c>
      <c r="T57" s="106">
        <f t="shared" si="19"/>
        <v>34752.530486020776</v>
      </c>
      <c r="U57" s="106">
        <f t="shared" si="20"/>
        <v>7642.3234482854505</v>
      </c>
      <c r="V57" s="107">
        <f>P57*'Levy Proposition'!B$5/(1+Assumptions!$D$49)^('Incentive Relocation assumption'!$I57-2022)</f>
        <v>12928711.859756581</v>
      </c>
      <c r="W57" s="107">
        <f>Q57*'Levy Proposition'!C$5/(1+Assumptions!$D$49)^('Incentive Relocation assumption'!$I57-2022)</f>
        <v>568911.97880185023</v>
      </c>
      <c r="X57" s="107">
        <f>R57*'Levy Proposition'!D$5/(1+Assumptions!$D$49)^('Incentive Relocation assumption'!$I57-2022)</f>
        <v>419721.56183840655</v>
      </c>
      <c r="Y57" s="107">
        <f>S57*'Levy Proposition'!E$5/(1+Assumptions!$D$49)^('Incentive Relocation assumption'!$I57-2022)</f>
        <v>150767.6516058633</v>
      </c>
      <c r="Z57" s="107">
        <f>T57*'Levy Proposition'!F$5/(1+Assumptions!$D$49)^('Incentive Relocation assumption'!$I57-2022)</f>
        <v>106069.24424905586</v>
      </c>
      <c r="AA57" s="107">
        <f>U57*'Levy Proposition'!G$5/(1+Assumptions!$D$49)^('Incentive Relocation assumption'!$I57-2022)</f>
        <v>59257.503543028331</v>
      </c>
      <c r="AB57" s="81">
        <f>P57*'Levy Proposition'!B$33/(1+Assumptions!$D$49)^('Incentive Relocation assumption'!$I57-2022)</f>
        <v>12916836.613454986</v>
      </c>
      <c r="AC57" s="81">
        <f>Q57*'Levy Proposition'!C$33/(1+Assumptions!$D$49)^('Incentive Relocation assumption'!$I57-2022)</f>
        <v>568389.42327230598</v>
      </c>
      <c r="AD57" s="81">
        <f>R57*'Levy Proposition'!D$33/(1+Assumptions!$D$49)^('Incentive Relocation assumption'!$I57-2022)</f>
        <v>419336.04029697314</v>
      </c>
      <c r="AE57" s="81">
        <f>S57*'Levy Proposition'!E$33/(1+Assumptions!$D$49)^('Incentive Relocation assumption'!$I57-2022)</f>
        <v>150629.16890035063</v>
      </c>
      <c r="AF57" s="81">
        <f>T57*'Levy Proposition'!F$33/(1+Assumptions!$D$49)^('Incentive Relocation assumption'!$I57-2022)</f>
        <v>105971.81780671999</v>
      </c>
      <c r="AG57" s="81">
        <f>U57*'Levy Proposition'!G$33/(1+Assumptions!$D$49)^('Incentive Relocation assumption'!$I57-2022)</f>
        <v>59203.074497240588</v>
      </c>
      <c r="AH57" s="109">
        <f t="shared" si="4"/>
        <v>11875.246301595122</v>
      </c>
      <c r="AI57" s="109">
        <f t="shared" si="5"/>
        <v>522.55552954424638</v>
      </c>
      <c r="AJ57" s="109">
        <f t="shared" si="6"/>
        <v>385.52154143340886</v>
      </c>
      <c r="AK57" s="109">
        <f t="shared" si="7"/>
        <v>138.48270551266614</v>
      </c>
      <c r="AL57" s="109">
        <f t="shared" si="8"/>
        <v>97.426442335869069</v>
      </c>
      <c r="AM57" s="109">
        <f t="shared" si="9"/>
        <v>54.429045787743235</v>
      </c>
      <c r="AN57" s="106">
        <f>'Levy Proposition'!B$11*'Incentive Relocation assumption'!J57/(1+Assumptions!$D$49)^('Incentive Relocation assumption'!$I57-2022)</f>
        <v>0</v>
      </c>
      <c r="AO57" s="106">
        <f>-'Levy Proposition'!C$11*'Incentive Relocation assumption'!K57/(1+Assumptions!$D$49)^('Incentive Relocation assumption'!$I57-2022)</f>
        <v>233135.28696142419</v>
      </c>
      <c r="AP57" s="106">
        <f>-'Levy Proposition'!D$11*'Incentive Relocation assumption'!L57/(1+Assumptions!$D$49)^('Incentive Relocation assumption'!$I57-2022)</f>
        <v>111275.42147174523</v>
      </c>
      <c r="AQ57" s="106">
        <f>-'Levy Proposition'!E$11*'Incentive Relocation assumption'!M57/(1+Assumptions!$D$49)^('Incentive Relocation assumption'!$I57-2022)</f>
        <v>64511.777141362239</v>
      </c>
      <c r="AR57" s="106">
        <f>-'Levy Proposition'!F$11*'Incentive Relocation assumption'!N57/(1+Assumptions!$D$49)^('Incentive Relocation assumption'!$I57-2022)</f>
        <v>25456.181699141431</v>
      </c>
      <c r="AS57" s="106">
        <f>-'Levy Proposition'!G$11*'Incentive Relocation assumption'!O57/(1+Assumptions!$D$49)^('Incentive Relocation assumption'!$I57-2022)</f>
        <v>29824.719304936756</v>
      </c>
    </row>
    <row r="58" spans="1:45" x14ac:dyDescent="0.35">
      <c r="A58">
        <v>2076</v>
      </c>
      <c r="B58" s="84">
        <f>'Future Expected Cost'!V57</f>
        <v>6491133.7261055158</v>
      </c>
      <c r="C58" s="84">
        <f>'Future Expected Cost'!W57</f>
        <v>11386264.949650802</v>
      </c>
      <c r="D58" s="84">
        <f>'Future Expected Cost'!X57</f>
        <v>8419693.9841517266</v>
      </c>
      <c r="E58" s="84">
        <f>'Future Expected Cost'!Y57</f>
        <v>3049914.3938116222</v>
      </c>
      <c r="F58" s="84">
        <f>'Future Expected Cost'!Z57</f>
        <v>2143253.22650206</v>
      </c>
      <c r="G58" s="84">
        <f>'Future Expected Cost'!AA57</f>
        <v>1196285.5874526512</v>
      </c>
      <c r="H58" s="84"/>
      <c r="I58">
        <v>2076</v>
      </c>
      <c r="J58" s="103">
        <f t="shared" si="1"/>
        <v>14890.945575128195</v>
      </c>
      <c r="K58" s="103">
        <f t="shared" si="10"/>
        <v>-5391.8775210549356</v>
      </c>
      <c r="L58" s="103">
        <f t="shared" si="11"/>
        <v>-6154.195326779517</v>
      </c>
      <c r="M58" s="103">
        <f t="shared" si="12"/>
        <v>-1331.1171654141963</v>
      </c>
      <c r="N58" s="103">
        <f t="shared" si="13"/>
        <v>-1650.7451980859869</v>
      </c>
      <c r="O58" s="103">
        <f t="shared" si="14"/>
        <v>-363.01036379355895</v>
      </c>
      <c r="P58" s="106">
        <f t="shared" si="15"/>
        <v>6592773.0884974366</v>
      </c>
      <c r="Q58" s="106">
        <f t="shared" si="16"/>
        <v>107837.5504210987</v>
      </c>
      <c r="R58" s="106">
        <f t="shared" si="17"/>
        <v>123083.90653559033</v>
      </c>
      <c r="S58" s="106">
        <f t="shared" si="18"/>
        <v>26622.343308283926</v>
      </c>
      <c r="T58" s="106">
        <f t="shared" si="19"/>
        <v>33014.903961719734</v>
      </c>
      <c r="U58" s="106">
        <f t="shared" si="20"/>
        <v>7260.2072758711784</v>
      </c>
      <c r="V58" s="107">
        <f>P58*'Levy Proposition'!B$5/(1+Assumptions!$D$49)^('Incentive Relocation assumption'!$I58-2022)</f>
        <v>12277384.794036962</v>
      </c>
      <c r="W58" s="107">
        <f>Q58*'Levy Proposition'!C$5/(1+Assumptions!$D$49)^('Incentive Relocation assumption'!$I58-2022)</f>
        <v>512018.32695143233</v>
      </c>
      <c r="X58" s="107">
        <f>R58*'Levy Proposition'!D$5/(1+Assumptions!$D$49)^('Incentive Relocation assumption'!$I58-2022)</f>
        <v>377747.59520891309</v>
      </c>
      <c r="Y58" s="107">
        <f>S58*'Levy Proposition'!E$5/(1+Assumptions!$D$49)^('Incentive Relocation assumption'!$I58-2022)</f>
        <v>135690.23611738285</v>
      </c>
      <c r="Z58" s="107">
        <f>T58*'Levy Proposition'!F$5/(1+Assumptions!$D$49)^('Incentive Relocation assumption'!$I58-2022)</f>
        <v>95461.862300354478</v>
      </c>
      <c r="AA58" s="107">
        <f>U58*'Levy Proposition'!G$5/(1+Assumptions!$D$49)^('Incentive Relocation assumption'!$I58-2022)</f>
        <v>53331.497584774115</v>
      </c>
      <c r="AB58" s="81">
        <f>P58*'Levy Proposition'!B$33/(1+Assumptions!$D$49)^('Incentive Relocation assumption'!$I58-2022)</f>
        <v>12266107.802953072</v>
      </c>
      <c r="AC58" s="81">
        <f>Q58*'Levy Proposition'!C$33/(1+Assumptions!$D$49)^('Incentive Relocation assumption'!$I58-2022)</f>
        <v>511548.02922885679</v>
      </c>
      <c r="AD58" s="81">
        <f>R58*'Levy Proposition'!D$33/(1+Assumptions!$D$49)^('Incentive Relocation assumption'!$I58-2022)</f>
        <v>377400.62748454878</v>
      </c>
      <c r="AE58" s="81">
        <f>S58*'Levy Proposition'!E$33/(1+Assumptions!$D$49)^('Incentive Relocation assumption'!$I58-2022)</f>
        <v>135565.6022797589</v>
      </c>
      <c r="AF58" s="81">
        <f>T58*'Levy Proposition'!F$33/(1+Assumptions!$D$49)^('Incentive Relocation assumption'!$I58-2022)</f>
        <v>95374.178922495732</v>
      </c>
      <c r="AG58" s="81">
        <f>U58*'Levy Proposition'!G$33/(1+Assumptions!$D$49)^('Incentive Relocation assumption'!$I58-2022)</f>
        <v>53282.51167834182</v>
      </c>
      <c r="AH58" s="109">
        <f t="shared" si="4"/>
        <v>11276.9910838902</v>
      </c>
      <c r="AI58" s="109">
        <f t="shared" si="5"/>
        <v>470.29772257554578</v>
      </c>
      <c r="AJ58" s="109">
        <f t="shared" si="6"/>
        <v>346.96772436430911</v>
      </c>
      <c r="AK58" s="109">
        <f t="shared" si="7"/>
        <v>124.63383762395824</v>
      </c>
      <c r="AL58" s="109">
        <f t="shared" si="8"/>
        <v>87.683377858746098</v>
      </c>
      <c r="AM58" s="109">
        <f t="shared" si="9"/>
        <v>48.985906432295451</v>
      </c>
      <c r="AN58" s="106">
        <f>'Levy Proposition'!B$11*'Incentive Relocation assumption'!J58/(1+Assumptions!$D$49)^('Incentive Relocation assumption'!$I58-2022)</f>
        <v>0</v>
      </c>
      <c r="AO58" s="106">
        <f>-'Levy Proposition'!C$11*'Incentive Relocation assumption'!K58/(1+Assumptions!$D$49)^('Incentive Relocation assumption'!$I58-2022)</f>
        <v>209820.75264916584</v>
      </c>
      <c r="AP58" s="106">
        <f>-'Levy Proposition'!D$11*'Incentive Relocation assumption'!L58/(1+Assumptions!$D$49)^('Incentive Relocation assumption'!$I58-2022)</f>
        <v>100147.39934421853</v>
      </c>
      <c r="AQ58" s="106">
        <f>-'Levy Proposition'!E$11*'Incentive Relocation assumption'!M58/(1+Assumptions!$D$49)^('Incentive Relocation assumption'!$I58-2022)</f>
        <v>58060.321159257204</v>
      </c>
      <c r="AR58" s="106">
        <f>-'Levy Proposition'!F$11*'Incentive Relocation assumption'!N58/(1+Assumptions!$D$49)^('Incentive Relocation assumption'!$I58-2022)</f>
        <v>22910.45372540093</v>
      </c>
      <c r="AS58" s="106">
        <f>-'Levy Proposition'!G$11*'Incentive Relocation assumption'!O58/(1+Assumptions!$D$49)^('Incentive Relocation assumption'!$I58-2022)</f>
        <v>26842.118727172317</v>
      </c>
    </row>
    <row r="59" spans="1:45" x14ac:dyDescent="0.35">
      <c r="A59">
        <v>2077</v>
      </c>
      <c r="B59" s="84">
        <f>'Future Expected Cost'!V58</f>
        <v>6202881.3195484728</v>
      </c>
      <c r="C59" s="84">
        <f>'Future Expected Cost'!W58</f>
        <v>10880667.249178946</v>
      </c>
      <c r="D59" s="84">
        <f>'Future Expected Cost'!X58</f>
        <v>8046499.5715701338</v>
      </c>
      <c r="E59" s="84">
        <f>'Future Expected Cost'!Y58</f>
        <v>2915606.7827296769</v>
      </c>
      <c r="F59" s="84">
        <f>'Future Expected Cost'!Z58</f>
        <v>2048791.8010508986</v>
      </c>
      <c r="G59" s="84">
        <f>'Future Expected Cost'!AA58</f>
        <v>1143526.1075928663</v>
      </c>
      <c r="H59" s="84"/>
      <c r="I59">
        <v>2077</v>
      </c>
      <c r="J59" s="103">
        <f t="shared" si="1"/>
        <v>14146.398296371786</v>
      </c>
      <c r="K59" s="103">
        <f t="shared" si="10"/>
        <v>-5122.2836450021887</v>
      </c>
      <c r="L59" s="103">
        <f t="shared" si="11"/>
        <v>-5846.4855604405411</v>
      </c>
      <c r="M59" s="103">
        <f t="shared" si="12"/>
        <v>-1264.5613071434866</v>
      </c>
      <c r="N59" s="103">
        <f t="shared" si="13"/>
        <v>-1568.2079381816875</v>
      </c>
      <c r="O59" s="103">
        <f t="shared" si="14"/>
        <v>-344.85984560388101</v>
      </c>
      <c r="P59" s="106">
        <f t="shared" si="15"/>
        <v>6607664.0340725649</v>
      </c>
      <c r="Q59" s="106">
        <f t="shared" si="16"/>
        <v>102445.67290004376</v>
      </c>
      <c r="R59" s="106">
        <f t="shared" si="17"/>
        <v>116929.71120881081</v>
      </c>
      <c r="S59" s="106">
        <f t="shared" si="18"/>
        <v>25291.226142869731</v>
      </c>
      <c r="T59" s="106">
        <f t="shared" si="19"/>
        <v>31364.158763633746</v>
      </c>
      <c r="U59" s="106">
        <f t="shared" si="20"/>
        <v>6897.1969120776193</v>
      </c>
      <c r="V59" s="107">
        <f>P59*'Levy Proposition'!B$5/(1+Assumptions!$D$49)^('Incentive Relocation assumption'!$I59-2022)</f>
        <v>11657421.916055249</v>
      </c>
      <c r="W59" s="107">
        <f>Q59*'Levy Proposition'!C$5/(1+Assumptions!$D$49)^('Incentive Relocation assumption'!$I59-2022)</f>
        <v>460814.28569366445</v>
      </c>
      <c r="X59" s="107">
        <f>R59*'Levy Proposition'!D$5/(1+Assumptions!$D$49)^('Incentive Relocation assumption'!$I59-2022)</f>
        <v>339971.20629474346</v>
      </c>
      <c r="Y59" s="107">
        <f>S59*'Levy Proposition'!E$5/(1+Assumptions!$D$49)^('Incentive Relocation assumption'!$I59-2022)</f>
        <v>122120.627213345</v>
      </c>
      <c r="Z59" s="107">
        <f>T59*'Levy Proposition'!F$5/(1+Assumptions!$D$49)^('Incentive Relocation assumption'!$I59-2022)</f>
        <v>85915.264300876312</v>
      </c>
      <c r="AA59" s="107">
        <f>U59*'Levy Proposition'!G$5/(1+Assumptions!$D$49)^('Incentive Relocation assumption'!$I59-2022)</f>
        <v>47998.117783842987</v>
      </c>
      <c r="AB59" s="81">
        <f>P59*'Levy Proposition'!B$33/(1+Assumptions!$D$49)^('Incentive Relocation assumption'!$I59-2022)</f>
        <v>11646714.371638106</v>
      </c>
      <c r="AC59" s="81">
        <f>Q59*'Levy Proposition'!C$33/(1+Assumptions!$D$49)^('Incentive Relocation assumption'!$I59-2022)</f>
        <v>460391.01977194962</v>
      </c>
      <c r="AD59" s="81">
        <f>R59*'Levy Proposition'!D$33/(1+Assumptions!$D$49)^('Incentive Relocation assumption'!$I59-2022)</f>
        <v>339658.93683944159</v>
      </c>
      <c r="AE59" s="81">
        <f>S59*'Levy Proposition'!E$33/(1+Assumptions!$D$49)^('Incentive Relocation assumption'!$I59-2022)</f>
        <v>122008.45729708456</v>
      </c>
      <c r="AF59" s="81">
        <f>T59*'Levy Proposition'!F$33/(1+Assumptions!$D$49)^('Incentive Relocation assumption'!$I59-2022)</f>
        <v>85836.349639020831</v>
      </c>
      <c r="AG59" s="81">
        <f>U59*'Levy Proposition'!G$33/(1+Assumptions!$D$49)^('Incentive Relocation assumption'!$I59-2022)</f>
        <v>47954.030679351905</v>
      </c>
      <c r="AH59" s="109">
        <f t="shared" si="4"/>
        <v>10707.544417142868</v>
      </c>
      <c r="AI59" s="109">
        <f t="shared" si="5"/>
        <v>423.26592171483207</v>
      </c>
      <c r="AJ59" s="109">
        <f t="shared" si="6"/>
        <v>312.2694553018664</v>
      </c>
      <c r="AK59" s="109">
        <f t="shared" si="7"/>
        <v>112.16991626043455</v>
      </c>
      <c r="AL59" s="109">
        <f t="shared" si="8"/>
        <v>78.914661855480517</v>
      </c>
      <c r="AM59" s="109">
        <f t="shared" si="9"/>
        <v>44.087104491081845</v>
      </c>
      <c r="AN59" s="106">
        <f>'Levy Proposition'!B$11*'Incentive Relocation assumption'!J59/(1+Assumptions!$D$49)^('Incentive Relocation assumption'!$I59-2022)</f>
        <v>0</v>
      </c>
      <c r="AO59" s="106">
        <f>-'Levy Proposition'!C$11*'Incentive Relocation assumption'!K59/(1+Assumptions!$D$49)^('Incentive Relocation assumption'!$I59-2022)</f>
        <v>188837.77233408255</v>
      </c>
      <c r="AP59" s="106">
        <f>-'Levy Proposition'!D$11*'Incentive Relocation assumption'!L59/(1+Assumptions!$D$49)^('Incentive Relocation assumption'!$I59-2022)</f>
        <v>90132.227429550068</v>
      </c>
      <c r="AQ59" s="106">
        <f>-'Levy Proposition'!E$11*'Incentive Relocation assumption'!M59/(1+Assumptions!$D$49)^('Incentive Relocation assumption'!$I59-2022)</f>
        <v>52254.038603359841</v>
      </c>
      <c r="AR59" s="106">
        <f>-'Levy Proposition'!F$11*'Incentive Relocation assumption'!N59/(1+Assumptions!$D$49)^('Incentive Relocation assumption'!$I59-2022)</f>
        <v>20619.309529890746</v>
      </c>
      <c r="AS59" s="106">
        <f>-'Levy Proposition'!G$11*'Incentive Relocation assumption'!O59/(1+Assumptions!$D$49)^('Incentive Relocation assumption'!$I59-2022)</f>
        <v>24157.791072466305</v>
      </c>
    </row>
    <row r="60" spans="1:45" x14ac:dyDescent="0.35">
      <c r="A60">
        <v>2078</v>
      </c>
      <c r="B60" s="84">
        <f>'Future Expected Cost'!V59</f>
        <v>5927453.9962037141</v>
      </c>
      <c r="C60" s="84">
        <f>'Future Expected Cost'!W59</f>
        <v>10397563.249355242</v>
      </c>
      <c r="D60" s="84">
        <f>'Future Expected Cost'!X59</f>
        <v>7689881.9291760866</v>
      </c>
      <c r="E60" s="84">
        <f>'Future Expected Cost'!Y59</f>
        <v>2787230.1408776953</v>
      </c>
      <c r="F60" s="84">
        <f>'Future Expected Cost'!Z59</f>
        <v>1958505.1087490176</v>
      </c>
      <c r="G60" s="84">
        <f>'Future Expected Cost'!AA59</f>
        <v>1093099.8191215433</v>
      </c>
      <c r="H60" s="84"/>
      <c r="I60">
        <v>2078</v>
      </c>
      <c r="J60" s="103">
        <f t="shared" si="1"/>
        <v>13439.078381553196</v>
      </c>
      <c r="K60" s="103">
        <f t="shared" si="10"/>
        <v>-4866.1694627520792</v>
      </c>
      <c r="L60" s="103">
        <f t="shared" si="11"/>
        <v>-5554.161282418514</v>
      </c>
      <c r="M60" s="103">
        <f t="shared" si="12"/>
        <v>-1201.3332417863123</v>
      </c>
      <c r="N60" s="103">
        <f t="shared" si="13"/>
        <v>-1489.797541272603</v>
      </c>
      <c r="O60" s="103">
        <f t="shared" si="14"/>
        <v>-327.61685332368694</v>
      </c>
      <c r="P60" s="106">
        <f t="shared" si="15"/>
        <v>6621810.4323689369</v>
      </c>
      <c r="Q60" s="106">
        <f t="shared" si="16"/>
        <v>97323.389255041577</v>
      </c>
      <c r="R60" s="106">
        <f t="shared" si="17"/>
        <v>111083.22564837027</v>
      </c>
      <c r="S60" s="106">
        <f t="shared" si="18"/>
        <v>24026.664835726246</v>
      </c>
      <c r="T60" s="106">
        <f t="shared" si="19"/>
        <v>29795.950825452059</v>
      </c>
      <c r="U60" s="106">
        <f t="shared" si="20"/>
        <v>6552.3370664737386</v>
      </c>
      <c r="V60" s="107">
        <f>P60*'Levy Proposition'!B$5/(1+Assumptions!$D$49)^('Incentive Relocation assumption'!$I60-2022)</f>
        <v>11067464.26341903</v>
      </c>
      <c r="W60" s="107">
        <f>Q60*'Levy Proposition'!C$5/(1+Assumptions!$D$49)^('Incentive Relocation assumption'!$I60-2022)</f>
        <v>414730.86942746252</v>
      </c>
      <c r="X60" s="107">
        <f>R60*'Levy Proposition'!D$5/(1+Assumptions!$D$49)^('Incentive Relocation assumption'!$I60-2022)</f>
        <v>305972.61921834695</v>
      </c>
      <c r="Y60" s="107">
        <f>S60*'Levy Proposition'!E$5/(1+Assumptions!$D$49)^('Incentive Relocation assumption'!$I60-2022)</f>
        <v>109908.03773146551</v>
      </c>
      <c r="Z60" s="107">
        <f>T60*'Levy Proposition'!F$5/(1+Assumptions!$D$49)^('Incentive Relocation assumption'!$I60-2022)</f>
        <v>77323.367280066392</v>
      </c>
      <c r="AA60" s="107">
        <f>U60*'Levy Proposition'!G$5/(1+Assumptions!$D$49)^('Incentive Relocation assumption'!$I60-2022)</f>
        <v>43198.09896824263</v>
      </c>
      <c r="AB60" s="81">
        <f>P60*'Levy Proposition'!B$33/(1+Assumptions!$D$49)^('Incentive Relocation assumption'!$I60-2022)</f>
        <v>11057298.605348228</v>
      </c>
      <c r="AC60" s="81">
        <f>Q60*'Levy Proposition'!C$33/(1+Assumptions!$D$49)^('Incentive Relocation assumption'!$I60-2022)</f>
        <v>414349.93192365317</v>
      </c>
      <c r="AD60" s="81">
        <f>R60*'Levy Proposition'!D$33/(1+Assumptions!$D$49)^('Incentive Relocation assumption'!$I60-2022)</f>
        <v>305691.57805553224</v>
      </c>
      <c r="AE60" s="81">
        <f>S60*'Levy Proposition'!E$33/(1+Assumptions!$D$49)^('Incentive Relocation assumption'!$I60-2022)</f>
        <v>109807.08529066984</v>
      </c>
      <c r="AF60" s="81">
        <f>T60*'Levy Proposition'!F$33/(1+Assumptions!$D$49)^('Incentive Relocation assumption'!$I60-2022)</f>
        <v>77252.34442479047</v>
      </c>
      <c r="AG60" s="81">
        <f>U60*'Levy Proposition'!G$33/(1+Assumptions!$D$49)^('Incentive Relocation assumption'!$I60-2022)</f>
        <v>43158.420764367933</v>
      </c>
      <c r="AH60" s="109">
        <f t="shared" si="4"/>
        <v>10165.658070802689</v>
      </c>
      <c r="AI60" s="109">
        <f t="shared" si="5"/>
        <v>380.93750380934216</v>
      </c>
      <c r="AJ60" s="109">
        <f t="shared" si="6"/>
        <v>281.04116281471215</v>
      </c>
      <c r="AK60" s="109">
        <f t="shared" si="7"/>
        <v>100.95244079566328</v>
      </c>
      <c r="AL60" s="109">
        <f t="shared" si="8"/>
        <v>71.022855275921756</v>
      </c>
      <c r="AM60" s="109">
        <f t="shared" si="9"/>
        <v>39.678203874696919</v>
      </c>
      <c r="AN60" s="106">
        <f>'Levy Proposition'!B$11*'Incentive Relocation assumption'!J60/(1+Assumptions!$D$49)^('Incentive Relocation assumption'!$I60-2022)</f>
        <v>0</v>
      </c>
      <c r="AO60" s="106">
        <f>-'Levy Proposition'!C$11*'Incentive Relocation assumption'!K60/(1+Assumptions!$D$49)^('Incentive Relocation assumption'!$I60-2022)</f>
        <v>169953.18055942818</v>
      </c>
      <c r="AP60" s="106">
        <f>-'Levy Proposition'!D$11*'Incentive Relocation assumption'!L60/(1+Assumptions!$D$49)^('Incentive Relocation assumption'!$I60-2022)</f>
        <v>81118.615906236446</v>
      </c>
      <c r="AQ60" s="106">
        <f>-'Levy Proposition'!E$11*'Incentive Relocation assumption'!M60/(1+Assumptions!$D$49)^('Incentive Relocation assumption'!$I60-2022)</f>
        <v>47028.409348129644</v>
      </c>
      <c r="AR60" s="106">
        <f>-'Levy Proposition'!F$11*'Incentive Relocation assumption'!N60/(1+Assumptions!$D$49)^('Incentive Relocation assumption'!$I60-2022)</f>
        <v>18557.289636654859</v>
      </c>
      <c r="AS60" s="106">
        <f>-'Levy Proposition'!G$11*'Incentive Relocation assumption'!O60/(1+Assumptions!$D$49)^('Incentive Relocation assumption'!$I60-2022)</f>
        <v>21741.907761929197</v>
      </c>
    </row>
    <row r="61" spans="1:45" x14ac:dyDescent="0.35">
      <c r="A61">
        <v>2079</v>
      </c>
      <c r="B61" s="84">
        <f>'Future Expected Cost'!V60</f>
        <v>5664280.1579649998</v>
      </c>
      <c r="C61" s="84">
        <f>'Future Expected Cost'!W60</f>
        <v>9935950.5067296773</v>
      </c>
      <c r="D61" s="84">
        <f>'Future Expected Cost'!X60</f>
        <v>7349103.3351984518</v>
      </c>
      <c r="E61" s="84">
        <f>'Future Expected Cost'!Y60</f>
        <v>2664521.8994670087</v>
      </c>
      <c r="F61" s="84">
        <f>'Future Expected Cost'!Z60</f>
        <v>1872208.1914629918</v>
      </c>
      <c r="G61" s="84">
        <f>'Future Expected Cost'!AA60</f>
        <v>1044903.288855104</v>
      </c>
      <c r="H61" s="84"/>
      <c r="I61">
        <v>2079</v>
      </c>
      <c r="J61" s="103">
        <f t="shared" si="1"/>
        <v>12767.124462475535</v>
      </c>
      <c r="K61" s="103">
        <f t="shared" si="10"/>
        <v>-4622.8609896144753</v>
      </c>
      <c r="L61" s="103">
        <f t="shared" si="11"/>
        <v>-5276.4532182975881</v>
      </c>
      <c r="M61" s="103">
        <f t="shared" si="12"/>
        <v>-1141.2665796969966</v>
      </c>
      <c r="N61" s="103">
        <f t="shared" si="13"/>
        <v>-1415.3076642089727</v>
      </c>
      <c r="O61" s="103">
        <f t="shared" si="14"/>
        <v>-311.23601065750262</v>
      </c>
      <c r="P61" s="106">
        <f t="shared" si="15"/>
        <v>6635249.5107504902</v>
      </c>
      <c r="Q61" s="106">
        <f t="shared" si="16"/>
        <v>92457.219792289499</v>
      </c>
      <c r="R61" s="106">
        <f t="shared" si="17"/>
        <v>105529.06436595175</v>
      </c>
      <c r="S61" s="106">
        <f t="shared" si="18"/>
        <v>22825.331593939933</v>
      </c>
      <c r="T61" s="106">
        <f t="shared" si="19"/>
        <v>28306.153284179454</v>
      </c>
      <c r="U61" s="106">
        <f t="shared" si="20"/>
        <v>6224.7202131500517</v>
      </c>
      <c r="V61" s="107">
        <f>P61*'Levy Proposition'!B$5/(1+Assumptions!$D$49)^('Incentive Relocation assumption'!$I61-2022)</f>
        <v>10506195.210309582</v>
      </c>
      <c r="W61" s="107">
        <f>Q61*'Levy Proposition'!C$5/(1+Assumptions!$D$49)^('Incentive Relocation assumption'!$I61-2022)</f>
        <v>373255.99356613809</v>
      </c>
      <c r="X61" s="107">
        <f>R61*'Levy Proposition'!D$5/(1+Assumptions!$D$49)^('Incentive Relocation assumption'!$I61-2022)</f>
        <v>275374.03750060778</v>
      </c>
      <c r="Y61" s="107">
        <f>S61*'Levy Proposition'!E$5/(1+Assumptions!$D$49)^('Incentive Relocation assumption'!$I61-2022)</f>
        <v>98916.759876100623</v>
      </c>
      <c r="Z61" s="107">
        <f>T61*'Levy Proposition'!F$5/(1+Assumptions!$D$49)^('Incentive Relocation assumption'!$I61-2022)</f>
        <v>69590.697022008215</v>
      </c>
      <c r="AA61" s="107">
        <f>U61*'Levy Proposition'!G$5/(1+Assumptions!$D$49)^('Incentive Relocation assumption'!$I61-2022)</f>
        <v>38878.10273881696</v>
      </c>
      <c r="AB61" s="81">
        <f>P61*'Levy Proposition'!B$33/(1+Assumptions!$D$49)^('Incentive Relocation assumption'!$I61-2022)</f>
        <v>10496545.087608384</v>
      </c>
      <c r="AC61" s="81">
        <f>Q61*'Levy Proposition'!C$33/(1+Assumptions!$D$49)^('Incentive Relocation assumption'!$I61-2022)</f>
        <v>372913.15145586245</v>
      </c>
      <c r="AD61" s="81">
        <f>R61*'Levy Proposition'!D$33/(1+Assumptions!$D$49)^('Incentive Relocation assumption'!$I61-2022)</f>
        <v>275121.10166633001</v>
      </c>
      <c r="AE61" s="81">
        <f>S61*'Levy Proposition'!E$33/(1+Assumptions!$D$49)^('Incentive Relocation assumption'!$I61-2022)</f>
        <v>98825.903114837274</v>
      </c>
      <c r="AF61" s="81">
        <f>T61*'Levy Proposition'!F$33/(1+Assumptions!$D$49)^('Incentive Relocation assumption'!$I61-2022)</f>
        <v>69526.776758613021</v>
      </c>
      <c r="AG61" s="81">
        <f>U61*'Levy Proposition'!G$33/(1+Assumptions!$D$49)^('Incentive Relocation assumption'!$I61-2022)</f>
        <v>38842.39252647946</v>
      </c>
      <c r="AH61" s="109">
        <f t="shared" si="4"/>
        <v>9650.1227011978626</v>
      </c>
      <c r="AI61" s="109">
        <f t="shared" si="5"/>
        <v>342.84211027564015</v>
      </c>
      <c r="AJ61" s="109">
        <f t="shared" si="6"/>
        <v>252.93583427777048</v>
      </c>
      <c r="AK61" s="109">
        <f t="shared" si="7"/>
        <v>90.856761263348744</v>
      </c>
      <c r="AL61" s="109">
        <f t="shared" si="8"/>
        <v>63.920263395193615</v>
      </c>
      <c r="AM61" s="109">
        <f t="shared" si="9"/>
        <v>35.710212337500707</v>
      </c>
      <c r="AN61" s="106">
        <f>'Levy Proposition'!B$11*'Incentive Relocation assumption'!J61/(1+Assumptions!$D$49)^('Incentive Relocation assumption'!$I61-2022)</f>
        <v>0</v>
      </c>
      <c r="AO61" s="106">
        <f>-'Levy Proposition'!C$11*'Incentive Relocation assumption'!K61/(1+Assumptions!$D$49)^('Incentive Relocation assumption'!$I61-2022)</f>
        <v>152957.12941987731</v>
      </c>
      <c r="AP61" s="106">
        <f>-'Levy Proposition'!D$11*'Incentive Relocation assumption'!L61/(1+Assumptions!$D$49)^('Incentive Relocation assumption'!$I61-2022)</f>
        <v>73006.404414967052</v>
      </c>
      <c r="AQ61" s="106">
        <f>-'Levy Proposition'!E$11*'Incentive Relocation assumption'!M61/(1+Assumptions!$D$49)^('Incentive Relocation assumption'!$I61-2022)</f>
        <v>42325.365558884114</v>
      </c>
      <c r="AR61" s="106">
        <f>-'Levy Proposition'!F$11*'Incentive Relocation assumption'!N61/(1+Assumptions!$D$49)^('Incentive Relocation assumption'!$I61-2022)</f>
        <v>16701.480627150882</v>
      </c>
      <c r="AS61" s="106">
        <f>-'Levy Proposition'!G$11*'Incentive Relocation assumption'!O61/(1+Assumptions!$D$49)^('Incentive Relocation assumption'!$I61-2022)</f>
        <v>19567.623203224328</v>
      </c>
    </row>
    <row r="62" spans="1:45" x14ac:dyDescent="0.35">
      <c r="A62">
        <v>2080</v>
      </c>
      <c r="B62" s="84">
        <f>'Future Expected Cost'!V61</f>
        <v>5254647.6996030966</v>
      </c>
      <c r="C62" s="84">
        <f>'Future Expected Cost'!W61</f>
        <v>9217424.8578318972</v>
      </c>
      <c r="D62" s="84">
        <f>'Future Expected Cost'!X61</f>
        <v>6818228.8072364535</v>
      </c>
      <c r="E62" s="84">
        <f>'Future Expected Cost'!Y61</f>
        <v>2472799.3500053957</v>
      </c>
      <c r="F62" s="84">
        <f>'Future Expected Cost'!Z61</f>
        <v>1737427.3676257199</v>
      </c>
      <c r="G62" s="84">
        <f>'Future Expected Cost'!AA61</f>
        <v>969650.97681018431</v>
      </c>
      <c r="H62" s="84"/>
      <c r="I62">
        <v>2080</v>
      </c>
      <c r="J62" s="103">
        <f t="shared" si="1"/>
        <v>12128.768239351761</v>
      </c>
      <c r="K62" s="103">
        <f t="shared" si="10"/>
        <v>-4391.7179401337517</v>
      </c>
      <c r="L62" s="103">
        <f t="shared" si="11"/>
        <v>-5012.6305573827085</v>
      </c>
      <c r="M62" s="103">
        <f t="shared" si="12"/>
        <v>-1084.2032507121469</v>
      </c>
      <c r="N62" s="103">
        <f t="shared" si="13"/>
        <v>-1344.5422809985241</v>
      </c>
      <c r="O62" s="103">
        <f t="shared" si="14"/>
        <v>-295.67421012462745</v>
      </c>
      <c r="P62" s="106">
        <f t="shared" si="15"/>
        <v>6648016.6352129653</v>
      </c>
      <c r="Q62" s="106">
        <f t="shared" si="16"/>
        <v>87834.358802675022</v>
      </c>
      <c r="R62" s="106">
        <f t="shared" si="17"/>
        <v>100252.61114765417</v>
      </c>
      <c r="S62" s="106">
        <f t="shared" si="18"/>
        <v>21684.065014242937</v>
      </c>
      <c r="T62" s="106">
        <f t="shared" si="19"/>
        <v>26890.845619970481</v>
      </c>
      <c r="U62" s="106">
        <f t="shared" si="20"/>
        <v>5913.4842024925492</v>
      </c>
      <c r="V62" s="107">
        <f>P62*'Levy Proposition'!B$5/(1+Assumptions!$D$49)^('Incentive Relocation assumption'!$I62-2022)</f>
        <v>9972341.1585681457</v>
      </c>
      <c r="W62" s="107">
        <f>Q62*'Levy Proposition'!C$5/(1+Assumptions!$D$49)^('Incentive Relocation assumption'!$I62-2022)</f>
        <v>335928.78419052029</v>
      </c>
      <c r="X62" s="107">
        <f>R62*'Levy Proposition'!D$5/(1+Assumptions!$D$49)^('Incentive Relocation assumption'!$I62-2022)</f>
        <v>247835.44593992585</v>
      </c>
      <c r="Y62" s="107">
        <f>S62*'Levy Proposition'!E$5/(1+Assumptions!$D$49)^('Incentive Relocation assumption'!$I62-2022)</f>
        <v>89024.657216538995</v>
      </c>
      <c r="Z62" s="107">
        <f>T62*'Levy Proposition'!F$5/(1+Assumptions!$D$49)^('Incentive Relocation assumption'!$I62-2022)</f>
        <v>62631.327144199662</v>
      </c>
      <c r="AA62" s="107">
        <f>U62*'Levy Proposition'!G$5/(1+Assumptions!$D$49)^('Incentive Relocation assumption'!$I62-2022)</f>
        <v>34990.124766397726</v>
      </c>
      <c r="AB62" s="81">
        <f>P62*'Levy Proposition'!B$33/(1+Assumptions!$D$49)^('Incentive Relocation assumption'!$I62-2022)</f>
        <v>9963181.3900818396</v>
      </c>
      <c r="AC62" s="81">
        <f>Q62*'Levy Proposition'!C$33/(1+Assumptions!$D$49)^('Incentive Relocation assumption'!$I62-2022)</f>
        <v>335620.22777010262</v>
      </c>
      <c r="AD62" s="81">
        <f>R62*'Levy Proposition'!D$33/(1+Assumptions!$D$49)^('Incentive Relocation assumption'!$I62-2022)</f>
        <v>247607.80478010053</v>
      </c>
      <c r="AE62" s="81">
        <f>S62*'Levy Proposition'!E$33/(1+Assumptions!$D$49)^('Incentive Relocation assumption'!$I62-2022)</f>
        <v>88942.886523307578</v>
      </c>
      <c r="AF62" s="81">
        <f>T62*'Levy Proposition'!F$33/(1+Assumptions!$D$49)^('Incentive Relocation assumption'!$I62-2022)</f>
        <v>62573.799182860508</v>
      </c>
      <c r="AG62" s="81">
        <f>U62*'Levy Proposition'!G$33/(1+Assumptions!$D$49)^('Incentive Relocation assumption'!$I62-2022)</f>
        <v>34957.985729327993</v>
      </c>
      <c r="AH62" s="109">
        <f t="shared" si="4"/>
        <v>9159.7684863060713</v>
      </c>
      <c r="AI62" s="109">
        <f t="shared" si="5"/>
        <v>308.55642041767715</v>
      </c>
      <c r="AJ62" s="109">
        <f t="shared" si="6"/>
        <v>227.64115982531803</v>
      </c>
      <c r="AK62" s="109">
        <f t="shared" si="7"/>
        <v>81.770693231417681</v>
      </c>
      <c r="AL62" s="109">
        <f t="shared" si="8"/>
        <v>57.52796133915399</v>
      </c>
      <c r="AM62" s="109">
        <f t="shared" si="9"/>
        <v>32.139037069733604</v>
      </c>
      <c r="AN62" s="106">
        <f>'Levy Proposition'!B$11*'Incentive Relocation assumption'!J62/(1+Assumptions!$D$49)^('Incentive Relocation assumption'!$I62-2022)</f>
        <v>0</v>
      </c>
      <c r="AO62" s="106">
        <f>-'Levy Proposition'!C$11*'Incentive Relocation assumption'!K62/(1+Assumptions!$D$49)^('Incentive Relocation assumption'!$I62-2022)</f>
        <v>137660.75670580447</v>
      </c>
      <c r="AP62" s="106">
        <f>-'Levy Proposition'!D$11*'Incentive Relocation assumption'!L62/(1+Assumptions!$D$49)^('Incentive Relocation assumption'!$I62-2022)</f>
        <v>65705.449064398432</v>
      </c>
      <c r="AQ62" s="106">
        <f>-'Levy Proposition'!E$11*'Incentive Relocation assumption'!M62/(1+Assumptions!$D$49)^('Incentive Relocation assumption'!$I62-2022)</f>
        <v>38092.646434881397</v>
      </c>
      <c r="AR62" s="106">
        <f>-'Levy Proposition'!F$11*'Incentive Relocation assumption'!N62/(1+Assumptions!$D$49)^('Incentive Relocation assumption'!$I62-2022)</f>
        <v>15031.260523526425</v>
      </c>
      <c r="AS62" s="106">
        <f>-'Levy Proposition'!G$11*'Incentive Relocation assumption'!O62/(1+Assumptions!$D$49)^('Incentive Relocation assumption'!$I62-2022)</f>
        <v>17610.776479045657</v>
      </c>
    </row>
    <row r="63" spans="1:45" x14ac:dyDescent="0.35">
      <c r="A63">
        <v>2081</v>
      </c>
      <c r="B63" s="84">
        <f>'Future Expected Cost'!V62</f>
        <v>5021388.1169056296</v>
      </c>
      <c r="C63" s="84">
        <f>'Future Expected Cost'!W62</f>
        <v>8808279.6287180763</v>
      </c>
      <c r="D63" s="84">
        <f>'Future Expected Cost'!X62</f>
        <v>6516138.2156394161</v>
      </c>
      <c r="E63" s="84">
        <f>'Future Expected Cost'!Y62</f>
        <v>2363962.3050779547</v>
      </c>
      <c r="F63" s="84">
        <f>'Future Expected Cost'!Z62</f>
        <v>1660891.3607363771</v>
      </c>
      <c r="G63" s="84">
        <f>'Future Expected Cost'!AA62</f>
        <v>926908.40073600714</v>
      </c>
      <c r="H63" s="84"/>
      <c r="I63">
        <v>2081</v>
      </c>
      <c r="J63" s="103">
        <f t="shared" si="1"/>
        <v>11522.32982738417</v>
      </c>
      <c r="K63" s="103">
        <f t="shared" si="10"/>
        <v>-4172.1320431270642</v>
      </c>
      <c r="L63" s="103">
        <f t="shared" si="11"/>
        <v>-4761.9990295135731</v>
      </c>
      <c r="M63" s="103">
        <f t="shared" si="12"/>
        <v>-1029.9930881765395</v>
      </c>
      <c r="N63" s="103">
        <f t="shared" si="13"/>
        <v>-1277.3151669485978</v>
      </c>
      <c r="O63" s="103">
        <f t="shared" si="14"/>
        <v>-280.89049961839612</v>
      </c>
      <c r="P63" s="106">
        <f t="shared" si="15"/>
        <v>6660145.4034523172</v>
      </c>
      <c r="Q63" s="106">
        <f t="shared" si="16"/>
        <v>83442.640862541273</v>
      </c>
      <c r="R63" s="106">
        <f t="shared" si="17"/>
        <v>95239.980590271458</v>
      </c>
      <c r="S63" s="106">
        <f t="shared" si="18"/>
        <v>20599.861763530789</v>
      </c>
      <c r="T63" s="106">
        <f t="shared" si="19"/>
        <v>25546.303338971957</v>
      </c>
      <c r="U63" s="106">
        <f t="shared" si="20"/>
        <v>5617.809992367922</v>
      </c>
      <c r="V63" s="107">
        <f>P63*'Levy Proposition'!B$5/(1+Assumptions!$D$49)^('Incentive Relocation assumption'!$I63-2022)</f>
        <v>9464671.9004416186</v>
      </c>
      <c r="W63" s="107">
        <f>Q63*'Levy Proposition'!C$5/(1+Assumptions!$D$49)^('Incentive Relocation assumption'!$I63-2022)</f>
        <v>302334.45676130947</v>
      </c>
      <c r="X63" s="107">
        <f>R63*'Levy Proposition'!D$5/(1+Assumptions!$D$49)^('Incentive Relocation assumption'!$I63-2022)</f>
        <v>223050.83232149779</v>
      </c>
      <c r="Y63" s="107">
        <f>S63*'Levy Proposition'!E$5/(1+Assumptions!$D$49)^('Incentive Relocation assumption'!$I63-2022)</f>
        <v>80121.807491969113</v>
      </c>
      <c r="Z63" s="107">
        <f>T63*'Levy Proposition'!F$5/(1+Assumptions!$D$49)^('Incentive Relocation assumption'!$I63-2022)</f>
        <v>56367.924273027551</v>
      </c>
      <c r="AA63" s="107">
        <f>U63*'Levy Proposition'!G$5/(1+Assumptions!$D$49)^('Incentive Relocation assumption'!$I63-2022)</f>
        <v>31490.961361797534</v>
      </c>
      <c r="AB63" s="81">
        <f>P63*'Levy Proposition'!B$33/(1+Assumptions!$D$49)^('Incentive Relocation assumption'!$I63-2022)</f>
        <v>9455978.4349826667</v>
      </c>
      <c r="AC63" s="81">
        <f>Q63*'Levy Proposition'!C$33/(1+Assumptions!$D$49)^('Incentive Relocation assumption'!$I63-2022)</f>
        <v>302056.75731387455</v>
      </c>
      <c r="AD63" s="81">
        <f>R63*'Levy Proposition'!D$33/(1+Assumptions!$D$49)^('Incentive Relocation assumption'!$I63-2022)</f>
        <v>222845.9562595725</v>
      </c>
      <c r="AE63" s="81">
        <f>S63*'Levy Proposition'!E$33/(1+Assumptions!$D$49)^('Incentive Relocation assumption'!$I63-2022)</f>
        <v>80048.214220774185</v>
      </c>
      <c r="AF63" s="81">
        <f>T63*'Levy Proposition'!F$33/(1+Assumptions!$D$49)^('Incentive Relocation assumption'!$I63-2022)</f>
        <v>56316.149355965965</v>
      </c>
      <c r="AG63" s="81">
        <f>U63*'Levy Proposition'!G$33/(1+Assumptions!$D$49)^('Incentive Relocation assumption'!$I63-2022)</f>
        <v>31462.036367064728</v>
      </c>
      <c r="AH63" s="109">
        <f t="shared" si="4"/>
        <v>8693.4654589518905</v>
      </c>
      <c r="AI63" s="109">
        <f t="shared" si="5"/>
        <v>277.69944743491942</v>
      </c>
      <c r="AJ63" s="109">
        <f t="shared" si="6"/>
        <v>204.87606192528619</v>
      </c>
      <c r="AK63" s="109">
        <f t="shared" si="7"/>
        <v>73.593271194928093</v>
      </c>
      <c r="AL63" s="109">
        <f t="shared" si="8"/>
        <v>51.774917061586166</v>
      </c>
      <c r="AM63" s="109">
        <f t="shared" si="9"/>
        <v>28.924994732806226</v>
      </c>
      <c r="AN63" s="106">
        <f>'Levy Proposition'!B$11*'Incentive Relocation assumption'!J63/(1+Assumptions!$D$49)^('Incentive Relocation assumption'!$I63-2022)</f>
        <v>0</v>
      </c>
      <c r="AO63" s="106">
        <f>-'Levy Proposition'!C$11*'Incentive Relocation assumption'!K63/(1+Assumptions!$D$49)^('Incentive Relocation assumption'!$I63-2022)</f>
        <v>123894.08724319334</v>
      </c>
      <c r="AP63" s="106">
        <f>-'Levy Proposition'!D$11*'Incentive Relocation assumption'!L63/(1+Assumptions!$D$49)^('Incentive Relocation assumption'!$I63-2022)</f>
        <v>59134.620741152212</v>
      </c>
      <c r="AQ63" s="106">
        <f>-'Levy Proposition'!E$11*'Incentive Relocation assumption'!M63/(1+Assumptions!$D$49)^('Incentive Relocation assumption'!$I63-2022)</f>
        <v>34283.21748087788</v>
      </c>
      <c r="AR63" s="106">
        <f>-'Levy Proposition'!F$11*'Incentive Relocation assumption'!N63/(1+Assumptions!$D$49)^('Incentive Relocation assumption'!$I63-2022)</f>
        <v>13528.069634666095</v>
      </c>
      <c r="AS63" s="106">
        <f>-'Levy Proposition'!G$11*'Incentive Relocation assumption'!O63/(1+Assumptions!$D$49)^('Incentive Relocation assumption'!$I63-2022)</f>
        <v>15849.622868034554</v>
      </c>
    </row>
    <row r="64" spans="1:45" x14ac:dyDescent="0.35">
      <c r="A64">
        <v>2082</v>
      </c>
      <c r="B64" s="84">
        <f>'Future Expected Cost'!V63</f>
        <v>4798503.510397492</v>
      </c>
      <c r="C64" s="84">
        <f>'Future Expected Cost'!W63</f>
        <v>8417331.1463106722</v>
      </c>
      <c r="D64" s="84">
        <f>'Future Expected Cost'!X63</f>
        <v>6227461.2675641375</v>
      </c>
      <c r="E64" s="84">
        <f>'Future Expected Cost'!Y63</f>
        <v>2259929.2078899858</v>
      </c>
      <c r="F64" s="84">
        <f>'Future Expected Cost'!Z63</f>
        <v>1587736.3164807279</v>
      </c>
      <c r="G64" s="84">
        <f>'Future Expected Cost'!AA63</f>
        <v>886055.17612791585</v>
      </c>
      <c r="H64" s="84"/>
      <c r="I64">
        <v>2082</v>
      </c>
      <c r="J64" s="103">
        <f t="shared" si="1"/>
        <v>10946.213336014962</v>
      </c>
      <c r="K64" s="103">
        <f t="shared" si="10"/>
        <v>-3963.5254409707109</v>
      </c>
      <c r="L64" s="103">
        <f t="shared" si="11"/>
        <v>-4523.8990780378945</v>
      </c>
      <c r="M64" s="103">
        <f t="shared" si="12"/>
        <v>-978.49343376771253</v>
      </c>
      <c r="N64" s="103">
        <f t="shared" si="13"/>
        <v>-1213.449408601168</v>
      </c>
      <c r="O64" s="103">
        <f t="shared" si="14"/>
        <v>-266.84597463747627</v>
      </c>
      <c r="P64" s="106">
        <f t="shared" si="15"/>
        <v>6671667.7332797013</v>
      </c>
      <c r="Q64" s="106">
        <f t="shared" si="16"/>
        <v>79270.508819414215</v>
      </c>
      <c r="R64" s="106">
        <f t="shared" si="17"/>
        <v>90477.981560757878</v>
      </c>
      <c r="S64" s="106">
        <f t="shared" si="18"/>
        <v>19569.86867535425</v>
      </c>
      <c r="T64" s="106">
        <f t="shared" si="19"/>
        <v>24268.988172023361</v>
      </c>
      <c r="U64" s="106">
        <f t="shared" si="20"/>
        <v>5336.9194927495255</v>
      </c>
      <c r="V64" s="107">
        <f>P64*'Levy Proposition'!B$5/(1+Assumptions!$D$49)^('Incentive Relocation assumption'!$I64-2022)</f>
        <v>8982000.6994678658</v>
      </c>
      <c r="W64" s="107">
        <f>Q64*'Levy Proposition'!C$5/(1+Assumptions!$D$49)^('Incentive Relocation assumption'!$I64-2022)</f>
        <v>272099.70698228589</v>
      </c>
      <c r="X64" s="107">
        <f>R64*'Levy Proposition'!D$5/(1+Assumptions!$D$49)^('Incentive Relocation assumption'!$I64-2022)</f>
        <v>200744.78697196726</v>
      </c>
      <c r="Y64" s="107">
        <f>S64*'Levy Proposition'!E$5/(1+Assumptions!$D$49)^('Incentive Relocation assumption'!$I64-2022)</f>
        <v>72109.281141804197</v>
      </c>
      <c r="Z64" s="107">
        <f>T64*'Levy Proposition'!F$5/(1+Assumptions!$D$49)^('Incentive Relocation assumption'!$I64-2022)</f>
        <v>50730.888705813173</v>
      </c>
      <c r="AA64" s="107">
        <f>U64*'Levy Proposition'!G$5/(1+Assumptions!$D$49)^('Incentive Relocation assumption'!$I64-2022)</f>
        <v>28341.729391104418</v>
      </c>
      <c r="AB64" s="81">
        <f>P64*'Levy Proposition'!B$33/(1+Assumptions!$D$49)^('Incentive Relocation assumption'!$I64-2022)</f>
        <v>8973750.5758867767</v>
      </c>
      <c r="AC64" s="81">
        <f>Q64*'Levy Proposition'!C$33/(1+Assumptions!$D$49)^('Incentive Relocation assumption'!$I64-2022)</f>
        <v>271849.77867743553</v>
      </c>
      <c r="AD64" s="81">
        <f>R64*'Levy Proposition'!D$33/(1+Assumptions!$D$49)^('Incentive Relocation assumption'!$I64-2022)</f>
        <v>200560.39939995599</v>
      </c>
      <c r="AE64" s="81">
        <f>S64*'Levy Proposition'!E$33/(1+Assumptions!$D$49)^('Incentive Relocation assumption'!$I64-2022)</f>
        <v>72043.047515169252</v>
      </c>
      <c r="AF64" s="81">
        <f>T64*'Levy Proposition'!F$33/(1+Assumptions!$D$49)^('Incentive Relocation assumption'!$I64-2022)</f>
        <v>50684.291503785971</v>
      </c>
      <c r="AG64" s="81">
        <f>U64*'Levy Proposition'!G$33/(1+Assumptions!$D$49)^('Incentive Relocation assumption'!$I64-2022)</f>
        <v>28315.697020611253</v>
      </c>
      <c r="AH64" s="109">
        <f t="shared" si="4"/>
        <v>8250.1235810890794</v>
      </c>
      <c r="AI64" s="109">
        <f t="shared" si="5"/>
        <v>249.92830485035665</v>
      </c>
      <c r="AJ64" s="109">
        <f t="shared" si="6"/>
        <v>184.38757201127009</v>
      </c>
      <c r="AK64" s="109">
        <f t="shared" si="7"/>
        <v>66.233626634944812</v>
      </c>
      <c r="AL64" s="109">
        <f t="shared" si="8"/>
        <v>46.597202027202002</v>
      </c>
      <c r="AM64" s="109">
        <f t="shared" si="9"/>
        <v>26.032370493165217</v>
      </c>
      <c r="AN64" s="106">
        <f>'Levy Proposition'!B$11*'Incentive Relocation assumption'!J64/(1+Assumptions!$D$49)^('Incentive Relocation assumption'!$I64-2022)</f>
        <v>0</v>
      </c>
      <c r="AO64" s="106">
        <f>-'Levy Proposition'!C$11*'Incentive Relocation assumption'!K64/(1+Assumptions!$D$49)^('Incentive Relocation assumption'!$I64-2022)</f>
        <v>111504.14410860765</v>
      </c>
      <c r="AP64" s="106">
        <f>-'Levy Proposition'!D$11*'Incentive Relocation assumption'!L64/(1+Assumptions!$D$49)^('Incentive Relocation assumption'!$I64-2022)</f>
        <v>53220.903593133764</v>
      </c>
      <c r="AQ64" s="106">
        <f>-'Levy Proposition'!E$11*'Incentive Relocation assumption'!M64/(1+Assumptions!$D$49)^('Incentive Relocation assumption'!$I64-2022)</f>
        <v>30854.747854034998</v>
      </c>
      <c r="AR64" s="106">
        <f>-'Levy Proposition'!F$11*'Incentive Relocation assumption'!N64/(1+Assumptions!$D$49)^('Incentive Relocation assumption'!$I64-2022)</f>
        <v>12175.204318622236</v>
      </c>
      <c r="AS64" s="106">
        <f>-'Levy Proposition'!G$11*'Incentive Relocation assumption'!O64/(1+Assumptions!$D$49)^('Incentive Relocation assumption'!$I64-2022)</f>
        <v>14264.592214762875</v>
      </c>
    </row>
    <row r="65" spans="1:45" x14ac:dyDescent="0.35">
      <c r="A65">
        <v>2083</v>
      </c>
      <c r="B65" s="84">
        <f>'Future Expected Cost'!V64</f>
        <v>4585531.6124310941</v>
      </c>
      <c r="C65" s="84">
        <f>'Future Expected Cost'!W64</f>
        <v>8043768.6956114918</v>
      </c>
      <c r="D65" s="84">
        <f>'Future Expected Cost'!X64</f>
        <v>5951601.2014629319</v>
      </c>
      <c r="E65" s="84">
        <f>'Future Expected Cost'!Y64</f>
        <v>2160487.4734558826</v>
      </c>
      <c r="F65" s="84">
        <f>'Future Expected Cost'!Z64</f>
        <v>1517812.505749594</v>
      </c>
      <c r="G65" s="84">
        <f>'Future Expected Cost'!AA64</f>
        <v>847007.57983693597</v>
      </c>
      <c r="H65" s="84"/>
      <c r="I65">
        <v>2083</v>
      </c>
      <c r="J65" s="103">
        <f t="shared" si="1"/>
        <v>10398.902669214212</v>
      </c>
      <c r="K65" s="103">
        <f t="shared" si="10"/>
        <v>-3765.3491689221755</v>
      </c>
      <c r="L65" s="103">
        <f t="shared" si="11"/>
        <v>-4297.7041241359993</v>
      </c>
      <c r="M65" s="103">
        <f t="shared" si="12"/>
        <v>-929.56876207932692</v>
      </c>
      <c r="N65" s="103">
        <f t="shared" si="13"/>
        <v>-1152.7769381711096</v>
      </c>
      <c r="O65" s="103">
        <f t="shared" si="14"/>
        <v>-253.50367590560245</v>
      </c>
      <c r="P65" s="106">
        <f t="shared" si="15"/>
        <v>6682613.9466157164</v>
      </c>
      <c r="Q65" s="106">
        <f t="shared" si="16"/>
        <v>75306.983378443503</v>
      </c>
      <c r="R65" s="106">
        <f t="shared" si="17"/>
        <v>85954.082482719983</v>
      </c>
      <c r="S65" s="106">
        <f t="shared" si="18"/>
        <v>18591.375241586538</v>
      </c>
      <c r="T65" s="106">
        <f t="shared" si="19"/>
        <v>23055.538763422192</v>
      </c>
      <c r="U65" s="106">
        <f t="shared" si="20"/>
        <v>5070.073518112049</v>
      </c>
      <c r="V65" s="107">
        <f>P65*'Levy Proposition'!B$5/(1+Assumptions!$D$49)^('Incentive Relocation assumption'!$I65-2022)</f>
        <v>8523184.1306145918</v>
      </c>
      <c r="W65" s="107">
        <f>Q65*'Levy Proposition'!C$5/(1+Assumptions!$D$49)^('Incentive Relocation assumption'!$I65-2022)</f>
        <v>244888.56259707894</v>
      </c>
      <c r="X65" s="107">
        <f>R65*'Levy Proposition'!D$5/(1+Assumptions!$D$49)^('Incentive Relocation assumption'!$I65-2022)</f>
        <v>180669.44237327782</v>
      </c>
      <c r="Y65" s="107">
        <f>S65*'Levy Proposition'!E$5/(1+Assumptions!$D$49)^('Incentive Relocation assumption'!$I65-2022)</f>
        <v>64898.041988243283</v>
      </c>
      <c r="Z65" s="107">
        <f>T65*'Levy Proposition'!F$5/(1+Assumptions!$D$49)^('Incentive Relocation assumption'!$I65-2022)</f>
        <v>45657.58101036014</v>
      </c>
      <c r="AA65" s="107">
        <f>U65*'Levy Proposition'!G$5/(1+Assumptions!$D$49)^('Incentive Relocation assumption'!$I65-2022)</f>
        <v>25507.434201517863</v>
      </c>
      <c r="AB65" s="81">
        <f>P65*'Levy Proposition'!B$33/(1+Assumptions!$D$49)^('Incentive Relocation assumption'!$I65-2022)</f>
        <v>8515355.4380176179</v>
      </c>
      <c r="AC65" s="81">
        <f>Q65*'Levy Proposition'!C$33/(1+Assumptions!$D$49)^('Incentive Relocation assumption'!$I65-2022)</f>
        <v>244663.62820076555</v>
      </c>
      <c r="AD65" s="81">
        <f>R65*'Levy Proposition'!D$33/(1+Assumptions!$D$49)^('Incentive Relocation assumption'!$I65-2022)</f>
        <v>180503.49435381326</v>
      </c>
      <c r="AE65" s="81">
        <f>S65*'Levy Proposition'!E$33/(1+Assumptions!$D$49)^('Incentive Relocation assumption'!$I65-2022)</f>
        <v>64838.432009966898</v>
      </c>
      <c r="AF65" s="81">
        <f>T65*'Levy Proposition'!F$33/(1+Assumptions!$D$49)^('Incentive Relocation assumption'!$I65-2022)</f>
        <v>45615.643729530115</v>
      </c>
      <c r="AG65" s="81">
        <f>U65*'Levy Proposition'!G$33/(1+Assumptions!$D$49)^('Incentive Relocation assumption'!$I65-2022)</f>
        <v>25484.005180363198</v>
      </c>
      <c r="AH65" s="109">
        <f t="shared" si="4"/>
        <v>7828.6925969738513</v>
      </c>
      <c r="AI65" s="109">
        <f t="shared" si="5"/>
        <v>224.93439631338697</v>
      </c>
      <c r="AJ65" s="109">
        <f t="shared" si="6"/>
        <v>165.94801946455846</v>
      </c>
      <c r="AK65" s="109">
        <f t="shared" si="7"/>
        <v>59.609978276384936</v>
      </c>
      <c r="AL65" s="109">
        <f t="shared" si="8"/>
        <v>41.937280830024974</v>
      </c>
      <c r="AM65" s="109">
        <f t="shared" si="9"/>
        <v>23.429021154664952</v>
      </c>
      <c r="AN65" s="106">
        <f>'Levy Proposition'!B$11*'Incentive Relocation assumption'!J65/(1+Assumptions!$D$49)^('Incentive Relocation assumption'!$I65-2022)</f>
        <v>0</v>
      </c>
      <c r="AO65" s="106">
        <f>-'Levy Proposition'!C$11*'Incentive Relocation assumption'!K65/(1+Assumptions!$D$49)^('Incentive Relocation assumption'!$I65-2022)</f>
        <v>100353.24873081231</v>
      </c>
      <c r="AP65" s="106">
        <f>-'Levy Proposition'!D$11*'Incentive Relocation assumption'!L65/(1+Assumptions!$D$49)^('Incentive Relocation assumption'!$I65-2022)</f>
        <v>47898.583668407715</v>
      </c>
      <c r="AQ65" s="106">
        <f>-'Levy Proposition'!E$11*'Incentive Relocation assumption'!M65/(1+Assumptions!$D$49)^('Incentive Relocation assumption'!$I65-2022)</f>
        <v>27769.139978389772</v>
      </c>
      <c r="AR65" s="106">
        <f>-'Levy Proposition'!F$11*'Incentive Relocation assumption'!N65/(1+Assumptions!$D$49)^('Incentive Relocation assumption'!$I65-2022)</f>
        <v>10957.631369692186</v>
      </c>
      <c r="AS65" s="106">
        <f>-'Levy Proposition'!G$11*'Incentive Relocation assumption'!O65/(1+Assumptions!$D$49)^('Incentive Relocation assumption'!$I65-2022)</f>
        <v>12838.071463760081</v>
      </c>
    </row>
    <row r="66" spans="1:45" x14ac:dyDescent="0.35">
      <c r="A66">
        <v>2084</v>
      </c>
      <c r="B66" s="84">
        <f>'Future Expected Cost'!V65</f>
        <v>4382030.7841529902</v>
      </c>
      <c r="C66" s="84">
        <f>'Future Expected Cost'!W65</f>
        <v>7686817.7374246838</v>
      </c>
      <c r="D66" s="84">
        <f>'Future Expected Cost'!X65</f>
        <v>5687987.8512707166</v>
      </c>
      <c r="E66" s="84">
        <f>'Future Expected Cost'!Y65</f>
        <v>2065433.9458001934</v>
      </c>
      <c r="F66" s="84">
        <f>'Future Expected Cost'!Z65</f>
        <v>1450976.8452403336</v>
      </c>
      <c r="G66" s="84">
        <f>'Future Expected Cost'!AA65</f>
        <v>809685.60699371179</v>
      </c>
      <c r="H66" s="84"/>
      <c r="I66">
        <v>2084</v>
      </c>
      <c r="J66" s="103">
        <f t="shared" si="1"/>
        <v>9878.9575357535032</v>
      </c>
      <c r="K66" s="103">
        <f t="shared" si="10"/>
        <v>-3577.0817104760667</v>
      </c>
      <c r="L66" s="103">
        <f t="shared" si="11"/>
        <v>-4082.8189179291994</v>
      </c>
      <c r="M66" s="103">
        <f t="shared" si="12"/>
        <v>-883.09032397536066</v>
      </c>
      <c r="N66" s="103">
        <f t="shared" si="13"/>
        <v>-1095.1380912625541</v>
      </c>
      <c r="O66" s="103">
        <f t="shared" si="14"/>
        <v>-240.82849211032237</v>
      </c>
      <c r="P66" s="106">
        <f t="shared" si="15"/>
        <v>6693012.8492849311</v>
      </c>
      <c r="Q66" s="106">
        <f t="shared" si="16"/>
        <v>71541.634209521333</v>
      </c>
      <c r="R66" s="106">
        <f t="shared" si="17"/>
        <v>81656.378358583985</v>
      </c>
      <c r="S66" s="106">
        <f t="shared" si="18"/>
        <v>17661.806479507213</v>
      </c>
      <c r="T66" s="106">
        <f t="shared" si="19"/>
        <v>21902.76182525108</v>
      </c>
      <c r="U66" s="106">
        <f t="shared" si="20"/>
        <v>4816.569842206447</v>
      </c>
      <c r="V66" s="107">
        <f>P66*'Levy Proposition'!B$5/(1+Assumptions!$D$49)^('Incentive Relocation assumption'!$I66-2022)</f>
        <v>8087121.7159936065</v>
      </c>
      <c r="W66" s="107">
        <f>Q66*'Levy Proposition'!C$5/(1+Assumptions!$D$49)^('Incentive Relocation assumption'!$I66-2022)</f>
        <v>220398.65002415323</v>
      </c>
      <c r="X66" s="107">
        <f>R66*'Levy Proposition'!D$5/(1+Assumptions!$D$49)^('Incentive Relocation assumption'!$I66-2022)</f>
        <v>162601.71882834166</v>
      </c>
      <c r="Y66" s="107">
        <f>S66*'Levy Proposition'!E$5/(1+Assumptions!$D$49)^('Incentive Relocation assumption'!$I66-2022)</f>
        <v>58407.957855318171</v>
      </c>
      <c r="Z66" s="107">
        <f>T66*'Levy Proposition'!F$5/(1+Assumptions!$D$49)^('Incentive Relocation assumption'!$I66-2022)</f>
        <v>41091.625967883469</v>
      </c>
      <c r="AA66" s="107">
        <f>U66*'Levy Proposition'!G$5/(1+Assumptions!$D$49)^('Incentive Relocation assumption'!$I66-2022)</f>
        <v>22956.580756464893</v>
      </c>
      <c r="AB66" s="81">
        <f>P66*'Levy Proposition'!B$33/(1+Assumptions!$D$49)^('Incentive Relocation assumption'!$I66-2022)</f>
        <v>8079693.5542950435</v>
      </c>
      <c r="AC66" s="81">
        <f>Q66*'Levy Proposition'!C$33/(1+Assumptions!$D$49)^('Incentive Relocation assumption'!$I66-2022)</f>
        <v>220196.2100377132</v>
      </c>
      <c r="AD66" s="81">
        <f>R66*'Levy Proposition'!D$33/(1+Assumptions!$D$49)^('Incentive Relocation assumption'!$I66-2022)</f>
        <v>162452.36632663111</v>
      </c>
      <c r="AE66" s="81">
        <f>S66*'Levy Proposition'!E$33/(1+Assumptions!$D$49)^('Incentive Relocation assumption'!$I66-2022)</f>
        <v>58354.309131993759</v>
      </c>
      <c r="AF66" s="81">
        <f>T66*'Levy Proposition'!F$33/(1+Assumptions!$D$49)^('Incentive Relocation assumption'!$I66-2022)</f>
        <v>41053.882596030577</v>
      </c>
      <c r="AG66" s="81">
        <f>U66*'Levy Proposition'!G$33/(1+Assumptions!$D$49)^('Incentive Relocation assumption'!$I66-2022)</f>
        <v>22935.494738485479</v>
      </c>
      <c r="AH66" s="109">
        <f t="shared" si="4"/>
        <v>7428.1616985630244</v>
      </c>
      <c r="AI66" s="109">
        <f t="shared" si="5"/>
        <v>202.43998644003295</v>
      </c>
      <c r="AJ66" s="109">
        <f t="shared" si="6"/>
        <v>149.35250171055668</v>
      </c>
      <c r="AK66" s="109">
        <f t="shared" si="7"/>
        <v>53.648723324411549</v>
      </c>
      <c r="AL66" s="109">
        <f t="shared" si="8"/>
        <v>37.743371852891869</v>
      </c>
      <c r="AM66" s="109">
        <f t="shared" si="9"/>
        <v>21.086017979414464</v>
      </c>
      <c r="AN66" s="106">
        <f>'Levy Proposition'!B$11*'Incentive Relocation assumption'!J66/(1+Assumptions!$D$49)^('Incentive Relocation assumption'!$I66-2022)</f>
        <v>0</v>
      </c>
      <c r="AO66" s="106">
        <f>-'Levy Proposition'!C$11*'Incentive Relocation assumption'!K66/(1+Assumptions!$D$49)^('Incentive Relocation assumption'!$I66-2022)</f>
        <v>90317.490989564583</v>
      </c>
      <c r="AP66" s="106">
        <f>-'Levy Proposition'!D$11*'Incentive Relocation assumption'!L66/(1+Assumptions!$D$49)^('Incentive Relocation assumption'!$I66-2022)</f>
        <v>43108.51869368575</v>
      </c>
      <c r="AQ66" s="106">
        <f>-'Levy Proposition'!E$11*'Incentive Relocation assumption'!M66/(1+Assumptions!$D$49)^('Incentive Relocation assumption'!$I66-2022)</f>
        <v>24992.106199907328</v>
      </c>
      <c r="AR66" s="106">
        <f>-'Levy Proposition'!F$11*'Incentive Relocation assumption'!N66/(1+Assumptions!$D$49)^('Incentive Relocation assumption'!$I66-2022)</f>
        <v>9861.8209675884555</v>
      </c>
      <c r="AS66" s="106">
        <f>-'Levy Proposition'!G$11*'Incentive Relocation assumption'!O66/(1+Assumptions!$D$49)^('Incentive Relocation assumption'!$I66-2022)</f>
        <v>11554.208941075623</v>
      </c>
    </row>
    <row r="67" spans="1:45" x14ac:dyDescent="0.35">
      <c r="A67">
        <v>2085</v>
      </c>
      <c r="B67" s="84">
        <f>'Future Expected Cost'!V66</f>
        <v>4187579.093673049</v>
      </c>
      <c r="C67" s="84">
        <f>'Future Expected Cost'!W66</f>
        <v>7345738.2918842137</v>
      </c>
      <c r="D67" s="84">
        <f>'Future Expected Cost'!X66</f>
        <v>5436076.4593133712</v>
      </c>
      <c r="E67" s="84">
        <f>'Future Expected Cost'!Y66</f>
        <v>1974574.4788812008</v>
      </c>
      <c r="F67" s="84">
        <f>'Future Expected Cost'!Z66</f>
        <v>1387092.6018884829</v>
      </c>
      <c r="G67" s="84">
        <f>'Future Expected Cost'!AA66</f>
        <v>774012.80554789433</v>
      </c>
      <c r="H67" s="84"/>
      <c r="I67">
        <v>2085</v>
      </c>
      <c r="J67" s="103">
        <f t="shared" si="1"/>
        <v>9385.0096589658297</v>
      </c>
      <c r="K67" s="103">
        <f t="shared" si="10"/>
        <v>-3398.2276249522638</v>
      </c>
      <c r="L67" s="103">
        <f t="shared" si="11"/>
        <v>-3878.6779720327395</v>
      </c>
      <c r="M67" s="103">
        <f t="shared" si="12"/>
        <v>-838.9358077765927</v>
      </c>
      <c r="N67" s="103">
        <f t="shared" si="13"/>
        <v>-1040.3811866994263</v>
      </c>
      <c r="O67" s="103">
        <f t="shared" si="14"/>
        <v>-228.78706750480626</v>
      </c>
      <c r="P67" s="106">
        <f t="shared" si="15"/>
        <v>6702891.806820685</v>
      </c>
      <c r="Q67" s="106">
        <f t="shared" si="16"/>
        <v>67964.552499045269</v>
      </c>
      <c r="R67" s="106">
        <f t="shared" si="17"/>
        <v>77573.55944065479</v>
      </c>
      <c r="S67" s="106">
        <f t="shared" si="18"/>
        <v>16778.716155531853</v>
      </c>
      <c r="T67" s="106">
        <f t="shared" si="19"/>
        <v>20807.623733988527</v>
      </c>
      <c r="U67" s="106">
        <f t="shared" si="20"/>
        <v>4575.7413500961247</v>
      </c>
      <c r="V67" s="107">
        <f>P67*'Levy Proposition'!B$5/(1+Assumptions!$D$49)^('Incentive Relocation assumption'!$I67-2022)</f>
        <v>7672755.3881954001</v>
      </c>
      <c r="W67" s="107">
        <f>Q67*'Levy Proposition'!C$5/(1+Assumptions!$D$49)^('Incentive Relocation assumption'!$I67-2022)</f>
        <v>198357.83434439823</v>
      </c>
      <c r="X67" s="107">
        <f>R67*'Levy Proposition'!D$5/(1+Assumptions!$D$49)^('Incentive Relocation assumption'!$I67-2022)</f>
        <v>146340.84557202147</v>
      </c>
      <c r="Y67" s="107">
        <f>S67*'Levy Proposition'!E$5/(1+Assumptions!$D$49)^('Incentive Relocation assumption'!$I67-2022)</f>
        <v>52566.910130303135</v>
      </c>
      <c r="Z67" s="107">
        <f>T67*'Levy Proposition'!F$5/(1+Assumptions!$D$49)^('Incentive Relocation assumption'!$I67-2022)</f>
        <v>36982.286124648046</v>
      </c>
      <c r="AA67" s="107">
        <f>U67*'Levy Proposition'!G$5/(1+Assumptions!$D$49)^('Incentive Relocation assumption'!$I67-2022)</f>
        <v>20660.823658881935</v>
      </c>
      <c r="AB67" s="81">
        <f>P67*'Levy Proposition'!B$33/(1+Assumptions!$D$49)^('Incentive Relocation assumption'!$I67-2022)</f>
        <v>7665707.8291628305</v>
      </c>
      <c r="AC67" s="81">
        <f>Q67*'Levy Proposition'!C$33/(1+Assumptions!$D$49)^('Incentive Relocation assumption'!$I67-2022)</f>
        <v>198175.63922981586</v>
      </c>
      <c r="AD67" s="81">
        <f>R67*'Levy Proposition'!D$33/(1+Assumptions!$D$49)^('Incentive Relocation assumption'!$I67-2022)</f>
        <v>146206.4289647057</v>
      </c>
      <c r="AE67" s="81">
        <f>S67*'Levy Proposition'!E$33/(1+Assumptions!$D$49)^('Incentive Relocation assumption'!$I67-2022)</f>
        <v>52518.626510721944</v>
      </c>
      <c r="AF67" s="81">
        <f>T67*'Levy Proposition'!F$33/(1+Assumptions!$D$49)^('Incentive Relocation assumption'!$I67-2022)</f>
        <v>36948.317252784378</v>
      </c>
      <c r="AG67" s="81">
        <f>U67*'Levy Proposition'!G$33/(1+Assumptions!$D$49)^('Incentive Relocation assumption'!$I67-2022)</f>
        <v>20641.846333653826</v>
      </c>
      <c r="AH67" s="109">
        <f t="shared" si="4"/>
        <v>7047.5590325696394</v>
      </c>
      <c r="AI67" s="109">
        <f t="shared" si="5"/>
        <v>182.19511458236957</v>
      </c>
      <c r="AJ67" s="109">
        <f t="shared" si="6"/>
        <v>134.41660731576849</v>
      </c>
      <c r="AK67" s="109">
        <f t="shared" si="7"/>
        <v>48.283619581190578</v>
      </c>
      <c r="AL67" s="109">
        <f t="shared" si="8"/>
        <v>33.968871863668028</v>
      </c>
      <c r="AM67" s="109">
        <f t="shared" si="9"/>
        <v>18.977325228108384</v>
      </c>
      <c r="AN67" s="106">
        <f>'Levy Proposition'!B$11*'Incentive Relocation assumption'!J67/(1+Assumptions!$D$49)^('Incentive Relocation assumption'!$I67-2022)</f>
        <v>0</v>
      </c>
      <c r="AO67" s="106">
        <f>-'Levy Proposition'!C$11*'Incentive Relocation assumption'!K67/(1+Assumptions!$D$49)^('Incentive Relocation assumption'!$I67-2022)</f>
        <v>81285.352311125447</v>
      </c>
      <c r="AP67" s="106">
        <f>-'Levy Proposition'!D$11*'Incentive Relocation assumption'!L67/(1+Assumptions!$D$49)^('Incentive Relocation assumption'!$I67-2022)</f>
        <v>38797.480878115311</v>
      </c>
      <c r="AQ67" s="106">
        <f>-'Levy Proposition'!E$11*'Incentive Relocation assumption'!M67/(1+Assumptions!$D$49)^('Incentive Relocation assumption'!$I67-2022)</f>
        <v>22492.787777854141</v>
      </c>
      <c r="AR67" s="106">
        <f>-'Levy Proposition'!F$11*'Incentive Relocation assumption'!N67/(1+Assumptions!$D$49)^('Incentive Relocation assumption'!$I67-2022)</f>
        <v>8875.5963324124223</v>
      </c>
      <c r="AS67" s="106">
        <f>-'Levy Proposition'!G$11*'Incentive Relocation assumption'!O67/(1+Assumptions!$D$49)^('Incentive Relocation assumption'!$I67-2022)</f>
        <v>10398.738208529317</v>
      </c>
    </row>
    <row r="68" spans="1:45" x14ac:dyDescent="0.35">
      <c r="A68">
        <v>2086</v>
      </c>
      <c r="B68" s="84">
        <f>'Future Expected Cost'!V67</f>
        <v>4001773.4354772023</v>
      </c>
      <c r="C68" s="84">
        <f>'Future Expected Cost'!W67</f>
        <v>7019823.3943000343</v>
      </c>
      <c r="D68" s="84">
        <f>'Future Expected Cost'!X67</f>
        <v>5195346.5422744695</v>
      </c>
      <c r="E68" s="84">
        <f>'Future Expected Cost'!Y67</f>
        <v>1887723.5361747164</v>
      </c>
      <c r="F68" s="84">
        <f>'Future Expected Cost'!Z67</f>
        <v>1326029.1104679839</v>
      </c>
      <c r="G68" s="84">
        <f>'Future Expected Cost'!AA67</f>
        <v>739916.11818326474</v>
      </c>
      <c r="H68" s="84"/>
      <c r="I68">
        <v>2086</v>
      </c>
      <c r="J68" s="103">
        <f t="shared" si="1"/>
        <v>8915.7591760175364</v>
      </c>
      <c r="K68" s="103">
        <f t="shared" si="10"/>
        <v>-3228.3162437046503</v>
      </c>
      <c r="L68" s="103">
        <f t="shared" si="11"/>
        <v>-3684.7440734311022</v>
      </c>
      <c r="M68" s="103">
        <f t="shared" si="12"/>
        <v>-796.98901738776306</v>
      </c>
      <c r="N68" s="103">
        <f t="shared" si="13"/>
        <v>-988.36212736445509</v>
      </c>
      <c r="O68" s="103">
        <f t="shared" si="14"/>
        <v>-217.34771412956593</v>
      </c>
      <c r="P68" s="106">
        <f t="shared" si="15"/>
        <v>6712276.8164796513</v>
      </c>
      <c r="Q68" s="106">
        <f t="shared" si="16"/>
        <v>64566.324874093007</v>
      </c>
      <c r="R68" s="106">
        <f t="shared" si="17"/>
        <v>73694.881468622043</v>
      </c>
      <c r="S68" s="106">
        <f t="shared" si="18"/>
        <v>15939.780347755261</v>
      </c>
      <c r="T68" s="106">
        <f t="shared" si="19"/>
        <v>19767.242547289101</v>
      </c>
      <c r="U68" s="106">
        <f t="shared" si="20"/>
        <v>4346.9542825913186</v>
      </c>
      <c r="V68" s="107">
        <f>P68*'Levy Proposition'!B$5/(1+Assumptions!$D$49)^('Incentive Relocation assumption'!$I68-2022)</f>
        <v>7279068.809473739</v>
      </c>
      <c r="W68" s="107">
        <f>Q68*'Levy Proposition'!C$5/(1+Assumptions!$D$49)^('Incentive Relocation assumption'!$I68-2022)</f>
        <v>178521.19530445337</v>
      </c>
      <c r="X68" s="107">
        <f>R68*'Levy Proposition'!D$5/(1+Assumptions!$D$49)^('Incentive Relocation assumption'!$I68-2022)</f>
        <v>131706.12978170722</v>
      </c>
      <c r="Y68" s="107">
        <f>S68*'Levy Proposition'!E$5/(1+Assumptions!$D$49)^('Incentive Relocation assumption'!$I68-2022)</f>
        <v>47309.99237282465</v>
      </c>
      <c r="Z68" s="107">
        <f>T68*'Levy Proposition'!F$5/(1+Assumptions!$D$49)^('Incentive Relocation assumption'!$I68-2022)</f>
        <v>33283.897991145408</v>
      </c>
      <c r="AA68" s="107">
        <f>U68*'Levy Proposition'!G$5/(1+Assumptions!$D$49)^('Incentive Relocation assumption'!$I68-2022)</f>
        <v>18594.652173678034</v>
      </c>
      <c r="AB68" s="81">
        <f>P68*'Levy Proposition'!B$33/(1+Assumptions!$D$49)^('Incentive Relocation assumption'!$I68-2022)</f>
        <v>7272382.8583986098</v>
      </c>
      <c r="AC68" s="81">
        <f>Q68*'Levy Proposition'!C$33/(1+Assumptions!$D$49)^('Incentive Relocation assumption'!$I68-2022)</f>
        <v>178357.22048721777</v>
      </c>
      <c r="AD68" s="81">
        <f>R68*'Levy Proposition'!D$33/(1+Assumptions!$D$49)^('Incentive Relocation assumption'!$I68-2022)</f>
        <v>131585.15541492158</v>
      </c>
      <c r="AE68" s="81">
        <f>S68*'Levy Proposition'!E$33/(1+Assumptions!$D$49)^('Incentive Relocation assumption'!$I68-2022)</f>
        <v>47266.537323470286</v>
      </c>
      <c r="AF68" s="81">
        <f>T68*'Levy Proposition'!F$33/(1+Assumptions!$D$49)^('Incentive Relocation assumption'!$I68-2022)</f>
        <v>33253.326152990951</v>
      </c>
      <c r="AG68" s="81">
        <f>U68*'Levy Proposition'!G$33/(1+Assumptions!$D$49)^('Incentive Relocation assumption'!$I68-2022)</f>
        <v>18577.572662830378</v>
      </c>
      <c r="AH68" s="109">
        <f t="shared" si="4"/>
        <v>6685.9510751292109</v>
      </c>
      <c r="AI68" s="109">
        <f t="shared" si="5"/>
        <v>163.97481723560486</v>
      </c>
      <c r="AJ68" s="109">
        <f t="shared" si="6"/>
        <v>120.97436678563827</v>
      </c>
      <c r="AK68" s="109">
        <f t="shared" si="7"/>
        <v>43.455049354364746</v>
      </c>
      <c r="AL68" s="109">
        <f t="shared" si="8"/>
        <v>30.57183815445751</v>
      </c>
      <c r="AM68" s="109">
        <f t="shared" si="9"/>
        <v>17.079510847655911</v>
      </c>
      <c r="AN68" s="106">
        <f>'Levy Proposition'!B$11*'Incentive Relocation assumption'!J68/(1+Assumptions!$D$49)^('Incentive Relocation assumption'!$I68-2022)</f>
        <v>0</v>
      </c>
      <c r="AO68" s="106">
        <f>-'Levy Proposition'!C$11*'Incentive Relocation assumption'!K68/(1+Assumptions!$D$49)^('Incentive Relocation assumption'!$I68-2022)</f>
        <v>73156.466460158903</v>
      </c>
      <c r="AP68" s="106">
        <f>-'Levy Proposition'!D$11*'Incentive Relocation assumption'!L68/(1+Assumptions!$D$49)^('Incentive Relocation assumption'!$I68-2022)</f>
        <v>34917.565439524158</v>
      </c>
      <c r="AQ68" s="106">
        <f>-'Levy Proposition'!E$11*'Incentive Relocation assumption'!M68/(1+Assumptions!$D$49)^('Incentive Relocation assumption'!$I68-2022)</f>
        <v>20243.411978677512</v>
      </c>
      <c r="AR68" s="106">
        <f>-'Levy Proposition'!F$11*'Incentive Relocation assumption'!N68/(1+Assumptions!$D$49)^('Incentive Relocation assumption'!$I68-2022)</f>
        <v>7987.9984147792002</v>
      </c>
      <c r="AS68" s="106">
        <f>-'Levy Proposition'!G$11*'Incentive Relocation assumption'!O68/(1+Assumptions!$D$49)^('Incentive Relocation assumption'!$I68-2022)</f>
        <v>9358.8195332964915</v>
      </c>
    </row>
    <row r="69" spans="1:45" x14ac:dyDescent="0.35">
      <c r="A69">
        <v>2087</v>
      </c>
      <c r="B69" s="84">
        <f>'Future Expected Cost'!V68</f>
        <v>3824228.689236524</v>
      </c>
      <c r="C69" s="84">
        <f>'Future Expected Cost'!W68</f>
        <v>6708397.6200840008</v>
      </c>
      <c r="D69" s="84">
        <f>'Future Expected Cost'!X68</f>
        <v>4965300.8078460461</v>
      </c>
      <c r="E69" s="84">
        <f>'Future Expected Cost'!Y68</f>
        <v>1804703.8080858574</v>
      </c>
      <c r="F69" s="84">
        <f>'Future Expected Cost'!Z68</f>
        <v>1267661.5037723808</v>
      </c>
      <c r="G69" s="84">
        <f>'Future Expected Cost'!AA68</f>
        <v>707325.73127929377</v>
      </c>
      <c r="H69" s="84"/>
      <c r="I69">
        <v>2087</v>
      </c>
      <c r="J69" s="103">
        <f t="shared" si="1"/>
        <v>8469.9712172166601</v>
      </c>
      <c r="K69" s="103">
        <f t="shared" si="10"/>
        <v>-3066.9004315194179</v>
      </c>
      <c r="L69" s="103">
        <f t="shared" si="11"/>
        <v>-3500.5068697595475</v>
      </c>
      <c r="M69" s="103">
        <f t="shared" si="12"/>
        <v>-757.13956651837498</v>
      </c>
      <c r="N69" s="103">
        <f t="shared" si="13"/>
        <v>-938.94402099623221</v>
      </c>
      <c r="O69" s="103">
        <f t="shared" si="14"/>
        <v>-206.48032842308763</v>
      </c>
      <c r="P69" s="106">
        <f t="shared" si="15"/>
        <v>6721192.575655669</v>
      </c>
      <c r="Q69" s="106">
        <f t="shared" si="16"/>
        <v>61338.008630388358</v>
      </c>
      <c r="R69" s="106">
        <f t="shared" si="17"/>
        <v>70010.137395190948</v>
      </c>
      <c r="S69" s="106">
        <f t="shared" si="18"/>
        <v>15142.791330367498</v>
      </c>
      <c r="T69" s="106">
        <f t="shared" si="19"/>
        <v>18778.880419924644</v>
      </c>
      <c r="U69" s="106">
        <f t="shared" si="20"/>
        <v>4129.6065684617524</v>
      </c>
      <c r="V69" s="107">
        <f>P69*'Levy Proposition'!B$5/(1+Assumptions!$D$49)^('Incentive Relocation assumption'!$I69-2022)</f>
        <v>6905086.571608278</v>
      </c>
      <c r="W69" s="107">
        <f>Q69*'Levy Proposition'!C$5/(1+Assumptions!$D$49)^('Incentive Relocation assumption'!$I69-2022)</f>
        <v>160668.30573274413</v>
      </c>
      <c r="X69" s="107">
        <f>R69*'Levy Proposition'!D$5/(1+Assumptions!$D$49)^('Incentive Relocation assumption'!$I69-2022)</f>
        <v>118534.94869645842</v>
      </c>
      <c r="Y69" s="107">
        <f>S69*'Levy Proposition'!E$5/(1+Assumptions!$D$49)^('Incentive Relocation assumption'!$I69-2022)</f>
        <v>42578.789066516867</v>
      </c>
      <c r="Z69" s="107">
        <f>T69*'Levy Proposition'!F$5/(1+Assumptions!$D$49)^('Incentive Relocation assumption'!$I69-2022)</f>
        <v>29955.364623784903</v>
      </c>
      <c r="AA69" s="107">
        <f>U69*'Levy Proposition'!G$5/(1+Assumptions!$D$49)^('Incentive Relocation assumption'!$I69-2022)</f>
        <v>16735.106749310511</v>
      </c>
      <c r="AB69" s="81">
        <f>P69*'Levy Proposition'!B$33/(1+Assumptions!$D$49)^('Incentive Relocation assumption'!$I69-2022)</f>
        <v>6898744.1297114221</v>
      </c>
      <c r="AC69" s="81">
        <f>Q69*'Levy Proposition'!C$33/(1+Assumptions!$D$49)^('Incentive Relocation assumption'!$I69-2022)</f>
        <v>160520.72910452832</v>
      </c>
      <c r="AD69" s="81">
        <f>R69*'Levy Proposition'!D$33/(1+Assumptions!$D$49)^('Incentive Relocation assumption'!$I69-2022)</f>
        <v>118426.07228816756</v>
      </c>
      <c r="AE69" s="81">
        <f>S69*'Levy Proposition'!E$33/(1+Assumptions!$D$49)^('Incentive Relocation assumption'!$I69-2022)</f>
        <v>42539.67970953889</v>
      </c>
      <c r="AF69" s="81">
        <f>T69*'Levy Proposition'!F$33/(1+Assumptions!$D$49)^('Incentive Relocation assumption'!$I69-2022)</f>
        <v>29927.850101315817</v>
      </c>
      <c r="AG69" s="81">
        <f>U69*'Levy Proposition'!G$33/(1+Assumptions!$D$49)^('Incentive Relocation assumption'!$I69-2022)</f>
        <v>16719.735263219143</v>
      </c>
      <c r="AH69" s="109">
        <f t="shared" si="4"/>
        <v>6342.4418968558311</v>
      </c>
      <c r="AI69" s="109">
        <f t="shared" si="5"/>
        <v>147.57662821581471</v>
      </c>
      <c r="AJ69" s="109">
        <f t="shared" si="6"/>
        <v>108.87640829086013</v>
      </c>
      <c r="AK69" s="109">
        <f t="shared" si="7"/>
        <v>39.109356977976859</v>
      </c>
      <c r="AL69" s="109">
        <f t="shared" si="8"/>
        <v>27.514522469085932</v>
      </c>
      <c r="AM69" s="109">
        <f t="shared" si="9"/>
        <v>15.371486091367842</v>
      </c>
      <c r="AN69" s="106">
        <f>'Levy Proposition'!B$11*'Incentive Relocation assumption'!J69/(1+Assumptions!$D$49)^('Incentive Relocation assumption'!$I69-2022)</f>
        <v>0</v>
      </c>
      <c r="AO69" s="106">
        <f>-'Levy Proposition'!C$11*'Incentive Relocation assumption'!K69/(1+Assumptions!$D$49)^('Incentive Relocation assumption'!$I69-2022)</f>
        <v>65840.504257786801</v>
      </c>
      <c r="AP69" s="106">
        <f>-'Levy Proposition'!D$11*'Incentive Relocation assumption'!L69/(1+Assumptions!$D$49)^('Incentive Relocation assumption'!$I69-2022)</f>
        <v>31425.658280591953</v>
      </c>
      <c r="AQ69" s="106">
        <f>-'Levy Proposition'!E$11*'Incentive Relocation assumption'!M69/(1+Assumptions!$D$49)^('Incentive Relocation assumption'!$I69-2022)</f>
        <v>18218.983461976164</v>
      </c>
      <c r="AR69" s="106">
        <f>-'Levy Proposition'!F$11*'Incentive Relocation assumption'!N69/(1+Assumptions!$D$49)^('Incentive Relocation assumption'!$I69-2022)</f>
        <v>7189.1641175136347</v>
      </c>
      <c r="AS69" s="106">
        <f>-'Levy Proposition'!G$11*'Incentive Relocation assumption'!O69/(1+Assumptions!$D$49)^('Incentive Relocation assumption'!$I69-2022)</f>
        <v>8422.8972112184147</v>
      </c>
    </row>
    <row r="70" spans="1:45" x14ac:dyDescent="0.35">
      <c r="A70">
        <v>2088</v>
      </c>
      <c r="B70" s="84">
        <f>'Future Expected Cost'!V69</f>
        <v>3654576.9162481776</v>
      </c>
      <c r="C70" s="84">
        <f>'Future Expected Cost'!W69</f>
        <v>6410815.6756617557</v>
      </c>
      <c r="D70" s="84">
        <f>'Future Expected Cost'!X69</f>
        <v>4745464.1197953541</v>
      </c>
      <c r="E70" s="84">
        <f>'Future Expected Cost'!Y69</f>
        <v>1725345.8463937314</v>
      </c>
      <c r="F70" s="84">
        <f>'Future Expected Cost'!Z69</f>
        <v>1211870.4548156001</v>
      </c>
      <c r="G70" s="84">
        <f>'Future Expected Cost'!AA69</f>
        <v>676174.93060456775</v>
      </c>
      <c r="H70" s="84"/>
      <c r="I70">
        <v>2088</v>
      </c>
      <c r="J70" s="103">
        <f t="shared" ref="J70:J132" si="21">-SUM(K70:O70)</f>
        <v>8046.4726563558279</v>
      </c>
      <c r="K70" s="103">
        <f t="shared" si="10"/>
        <v>-2913.5554099434471</v>
      </c>
      <c r="L70" s="103">
        <f t="shared" si="11"/>
        <v>-3325.4815262715706</v>
      </c>
      <c r="M70" s="103">
        <f t="shared" si="12"/>
        <v>-719.28258819245616</v>
      </c>
      <c r="N70" s="103">
        <f t="shared" si="13"/>
        <v>-891.9968199464206</v>
      </c>
      <c r="O70" s="103">
        <f t="shared" si="14"/>
        <v>-196.15631200193326</v>
      </c>
      <c r="P70" s="106">
        <f t="shared" si="15"/>
        <v>6729662.5468728859</v>
      </c>
      <c r="Q70" s="106">
        <f t="shared" si="16"/>
        <v>58271.10819886894</v>
      </c>
      <c r="R70" s="106">
        <f t="shared" si="17"/>
        <v>66509.630525431407</v>
      </c>
      <c r="S70" s="106">
        <f t="shared" si="18"/>
        <v>14385.651763849122</v>
      </c>
      <c r="T70" s="106">
        <f t="shared" si="19"/>
        <v>17839.93639892841</v>
      </c>
      <c r="U70" s="106">
        <f t="shared" si="20"/>
        <v>3923.1262400386649</v>
      </c>
      <c r="V70" s="107">
        <f>P70*'Levy Proposition'!B$5/(1+Assumptions!$D$49)^('Incentive Relocation assumption'!$I70-2022)</f>
        <v>6549873.2982422626</v>
      </c>
      <c r="W70" s="107">
        <f>Q70*'Levy Proposition'!C$5/(1+Assumptions!$D$49)^('Incentive Relocation assumption'!$I70-2022)</f>
        <v>144600.78212565373</v>
      </c>
      <c r="X70" s="107">
        <f>R70*'Levy Proposition'!D$5/(1+Assumptions!$D$49)^('Incentive Relocation assumption'!$I70-2022)</f>
        <v>106680.94253289279</v>
      </c>
      <c r="Y70" s="107">
        <f>S70*'Levy Proposition'!E$5/(1+Assumptions!$D$49)^('Incentive Relocation assumption'!$I70-2022)</f>
        <v>38320.726498622651</v>
      </c>
      <c r="Z70" s="107">
        <f>T70*'Levy Proposition'!F$5/(1+Assumptions!$D$49)^('Incentive Relocation assumption'!$I70-2022)</f>
        <v>26959.698950604314</v>
      </c>
      <c r="AA70" s="107">
        <f>U70*'Levy Proposition'!G$5/(1+Assumptions!$D$49)^('Incentive Relocation assumption'!$I70-2022)</f>
        <v>15061.523888425681</v>
      </c>
      <c r="AB70" s="81">
        <f>P70*'Levy Proposition'!B$33/(1+Assumptions!$D$49)^('Incentive Relocation assumption'!$I70-2022)</f>
        <v>6543857.1259039342</v>
      </c>
      <c r="AC70" s="81">
        <f>Q70*'Levy Proposition'!C$33/(1+Assumptions!$D$49)^('Incentive Relocation assumption'!$I70-2022)</f>
        <v>144467.96379682308</v>
      </c>
      <c r="AD70" s="81">
        <f>R70*'Levy Proposition'!D$33/(1+Assumptions!$D$49)^('Incentive Relocation assumption'!$I70-2022)</f>
        <v>106582.95423506339</v>
      </c>
      <c r="AE70" s="81">
        <f>S70*'Levy Proposition'!E$33/(1+Assumptions!$D$49)^('Incentive Relocation assumption'!$I70-2022)</f>
        <v>38285.528246038506</v>
      </c>
      <c r="AF70" s="81">
        <f>T70*'Levy Proposition'!F$33/(1+Assumptions!$D$49)^('Incentive Relocation assumption'!$I70-2022)</f>
        <v>26934.935999064506</v>
      </c>
      <c r="AG70" s="81">
        <f>U70*'Levy Proposition'!G$33/(1+Assumptions!$D$49)^('Incentive Relocation assumption'!$I70-2022)</f>
        <v>15047.689617247501</v>
      </c>
      <c r="AH70" s="109">
        <f t="shared" ref="AH70:AH132" si="22">V70-AB70</f>
        <v>6016.1723383283243</v>
      </c>
      <c r="AI70" s="109">
        <f t="shared" ref="AI70:AI132" si="23">W70-AC70</f>
        <v>132.81832883064635</v>
      </c>
      <c r="AJ70" s="109">
        <f t="shared" ref="AJ70:AJ132" si="24">X70-AD70</f>
        <v>97.988297829404473</v>
      </c>
      <c r="AK70" s="109">
        <f t="shared" ref="AK70:AK132" si="25">Y70-AE70</f>
        <v>35.198252584144939</v>
      </c>
      <c r="AL70" s="109">
        <f t="shared" ref="AL70:AL132" si="26">Z70-AF70</f>
        <v>24.762951539807545</v>
      </c>
      <c r="AM70" s="109">
        <f t="shared" ref="AM70:AM132" si="27">AA70-AG70</f>
        <v>13.834271178180643</v>
      </c>
      <c r="AN70" s="106">
        <f>'Levy Proposition'!B$11*'Incentive Relocation assumption'!J70/(1+Assumptions!$D$49)^('Incentive Relocation assumption'!$I70-2022)</f>
        <v>0</v>
      </c>
      <c r="AO70" s="106">
        <f>-'Levy Proposition'!C$11*'Incentive Relocation assumption'!K70/(1+Assumptions!$D$49)^('Incentive Relocation assumption'!$I70-2022)</f>
        <v>59256.169832648666</v>
      </c>
      <c r="AP70" s="106">
        <f>-'Levy Proposition'!D$11*'Incentive Relocation assumption'!L70/(1+Assumptions!$D$49)^('Incentive Relocation assumption'!$I70-2022)</f>
        <v>28282.956899700614</v>
      </c>
      <c r="AQ70" s="106">
        <f>-'Levy Proposition'!E$11*'Incentive Relocation assumption'!M70/(1+Assumptions!$D$49)^('Incentive Relocation assumption'!$I70-2022)</f>
        <v>16397.006529204955</v>
      </c>
      <c r="AR70" s="106">
        <f>-'Levy Proposition'!F$11*'Incentive Relocation assumption'!N70/(1+Assumptions!$D$49)^('Incentive Relocation assumption'!$I70-2022)</f>
        <v>6470.2166957020145</v>
      </c>
      <c r="AS70" s="106">
        <f>-'Levy Proposition'!G$11*'Incentive Relocation assumption'!O70/(1+Assumptions!$D$49)^('Incentive Relocation assumption'!$I70-2022)</f>
        <v>7580.571158397117</v>
      </c>
    </row>
    <row r="71" spans="1:45" x14ac:dyDescent="0.35">
      <c r="A71">
        <v>2089</v>
      </c>
      <c r="B71" s="84">
        <f>'Future Expected Cost'!V70</f>
        <v>3492466.5918229101</v>
      </c>
      <c r="C71" s="84">
        <f>'Future Expected Cost'!W70</f>
        <v>6126461.0524155656</v>
      </c>
      <c r="D71" s="84">
        <f>'Future Expected Cost'!X70</f>
        <v>4535382.5092812264</v>
      </c>
      <c r="E71" s="84">
        <f>'Future Expected Cost'!Y70</f>
        <v>1649487.714969476</v>
      </c>
      <c r="F71" s="84">
        <f>'Future Expected Cost'!Z70</f>
        <v>1158541.930516039</v>
      </c>
      <c r="G71" s="84">
        <f>'Future Expected Cost'!AA70</f>
        <v>646399.96344156808</v>
      </c>
      <c r="H71" s="84"/>
      <c r="I71">
        <v>2089</v>
      </c>
      <c r="J71" s="103">
        <f t="shared" si="21"/>
        <v>7644.1490235380361</v>
      </c>
      <c r="K71" s="103">
        <f t="shared" ref="K71:K132" si="28">-$C$1*Q71</f>
        <v>-2767.8776394462748</v>
      </c>
      <c r="L71" s="103">
        <f t="shared" ref="L71:L132" si="29">-$C$1*R71</f>
        <v>-3159.2074499579921</v>
      </c>
      <c r="M71" s="103">
        <f t="shared" ref="M71:M132" si="30">-$C$1*S71</f>
        <v>-683.31845878283332</v>
      </c>
      <c r="N71" s="103">
        <f t="shared" ref="N71:N132" si="31">-$C$1*T71</f>
        <v>-847.39697894909955</v>
      </c>
      <c r="O71" s="103">
        <f t="shared" ref="O71:O132" si="32">-$C$1*U71</f>
        <v>-186.3484964018366</v>
      </c>
      <c r="P71" s="106">
        <f t="shared" ref="P71:P132" si="33">(P70+J70)</f>
        <v>6737709.0195292421</v>
      </c>
      <c r="Q71" s="106">
        <f t="shared" ref="Q71:Q132" si="34">(Q70+K70)</f>
        <v>55357.552788925495</v>
      </c>
      <c r="R71" s="106">
        <f t="shared" ref="R71:R132" si="35">(R70+L70)</f>
        <v>63184.148999159836</v>
      </c>
      <c r="S71" s="106">
        <f t="shared" ref="S71:S132" si="36">(S70+M70)</f>
        <v>13666.369175656666</v>
      </c>
      <c r="T71" s="106">
        <f t="shared" ref="T71:T132" si="37">(T70+N70)</f>
        <v>16947.93957898199</v>
      </c>
      <c r="U71" s="106">
        <f t="shared" ref="U71:U132" si="38">(U70+O70)</f>
        <v>3726.9699280367317</v>
      </c>
      <c r="V71" s="107">
        <f>P71*'Levy Proposition'!B$5/(1+Assumptions!$D$49)^('Incentive Relocation assumption'!$I71-2022)</f>
        <v>6212532.668793357</v>
      </c>
      <c r="W71" s="107">
        <f>Q71*'Levy Proposition'!C$5/(1+Assumptions!$D$49)^('Incentive Relocation assumption'!$I71-2022)</f>
        <v>130140.08018564332</v>
      </c>
      <c r="X71" s="107">
        <f>R71*'Levy Proposition'!D$5/(1+Assumptions!$D$49)^('Incentive Relocation assumption'!$I71-2022)</f>
        <v>96012.388117281138</v>
      </c>
      <c r="Y71" s="107">
        <f>S71*'Levy Proposition'!E$5/(1+Assumptions!$D$49)^('Incentive Relocation assumption'!$I71-2022)</f>
        <v>34488.488554434312</v>
      </c>
      <c r="Z71" s="107">
        <f>T71*'Levy Proposition'!F$5/(1+Assumptions!$D$49)^('Incentive Relocation assumption'!$I71-2022)</f>
        <v>24263.612766379345</v>
      </c>
      <c r="AA71" s="107">
        <f>U71*'Levy Proposition'!G$5/(1+Assumptions!$D$49)^('Incentive Relocation assumption'!$I71-2022)</f>
        <v>13555.306532536082</v>
      </c>
      <c r="AB71" s="81">
        <f>P71*'Levy Proposition'!B$33/(1+Assumptions!$D$49)^('Incentive Relocation assumption'!$I71-2022)</f>
        <v>6206826.3496798277</v>
      </c>
      <c r="AC71" s="81">
        <f>Q71*'Levy Proposition'!C$33/(1+Assumptions!$D$49)^('Incentive Relocation assumption'!$I71-2022)</f>
        <v>130020.54426260026</v>
      </c>
      <c r="AD71" s="81">
        <f>R71*'Levy Proposition'!D$33/(1+Assumptions!$D$49)^('Incentive Relocation assumption'!$I71-2022)</f>
        <v>95924.199071901763</v>
      </c>
      <c r="AE71" s="81">
        <f>S71*'Levy Proposition'!E$33/(1+Assumptions!$D$49)^('Incentive Relocation assumption'!$I71-2022)</f>
        <v>34456.810278934296</v>
      </c>
      <c r="AF71" s="81">
        <f>T71*'Levy Proposition'!F$33/(1+Assumptions!$D$49)^('Incentive Relocation assumption'!$I71-2022)</f>
        <v>24241.326216807134</v>
      </c>
      <c r="AG71" s="81">
        <f>U71*'Levy Proposition'!G$33/(1+Assumptions!$D$49)^('Incentive Relocation assumption'!$I71-2022)</f>
        <v>13542.855748149079</v>
      </c>
      <c r="AH71" s="109">
        <f t="shared" si="22"/>
        <v>5706.3191135292873</v>
      </c>
      <c r="AI71" s="109">
        <f t="shared" si="23"/>
        <v>119.53592304306221</v>
      </c>
      <c r="AJ71" s="109">
        <f t="shared" si="24"/>
        <v>88.189045379374875</v>
      </c>
      <c r="AK71" s="109">
        <f t="shared" si="25"/>
        <v>31.678275500016753</v>
      </c>
      <c r="AL71" s="109">
        <f t="shared" si="26"/>
        <v>22.286549572210788</v>
      </c>
      <c r="AM71" s="109">
        <f t="shared" si="27"/>
        <v>12.450784387003296</v>
      </c>
      <c r="AN71" s="106">
        <f>'Levy Proposition'!B$11*'Incentive Relocation assumption'!J71/(1+Assumptions!$D$49)^('Incentive Relocation assumption'!$I71-2022)</f>
        <v>0</v>
      </c>
      <c r="AO71" s="106">
        <f>-'Levy Proposition'!C$11*'Incentive Relocation assumption'!K71/(1+Assumptions!$D$49)^('Incentive Relocation assumption'!$I71-2022)</f>
        <v>53330.297251185315</v>
      </c>
      <c r="AP71" s="106">
        <f>-'Levy Proposition'!D$11*'Incentive Relocation assumption'!L71/(1+Assumptions!$D$49)^('Incentive Relocation assumption'!$I71-2022)</f>
        <v>25454.539212766318</v>
      </c>
      <c r="AQ71" s="106">
        <f>-'Levy Proposition'!E$11*'Incentive Relocation assumption'!M71/(1+Assumptions!$D$49)^('Incentive Relocation assumption'!$I71-2022)</f>
        <v>14757.235148707208</v>
      </c>
      <c r="AR71" s="106">
        <f>-'Levy Proposition'!F$11*'Incentive Relocation assumption'!N71/(1+Assumptions!$D$49)^('Incentive Relocation assumption'!$I71-2022)</f>
        <v>5823.167117211342</v>
      </c>
      <c r="AS71" s="106">
        <f>-'Levy Proposition'!G$11*'Incentive Relocation assumption'!O71/(1+Assumptions!$D$49)^('Incentive Relocation assumption'!$I71-2022)</f>
        <v>6822.48134418461</v>
      </c>
    </row>
    <row r="72" spans="1:45" x14ac:dyDescent="0.35">
      <c r="A72">
        <v>2090</v>
      </c>
      <c r="B72" s="84">
        <f>'Future Expected Cost'!V71</f>
        <v>3181042.0139643145</v>
      </c>
      <c r="C72" s="84">
        <f>'Future Expected Cost'!W71</f>
        <v>5580177.9010682795</v>
      </c>
      <c r="D72" s="84">
        <f>'Future Expected Cost'!X71</f>
        <v>4131343.7647548732</v>
      </c>
      <c r="E72" s="84">
        <f>'Future Expected Cost'!Y71</f>
        <v>1503020.1171391506</v>
      </c>
      <c r="F72" s="84">
        <f>'Future Expected Cost'!Z71</f>
        <v>1055625.9798450002</v>
      </c>
      <c r="G72" s="84">
        <f>'Future Expected Cost'!AA71</f>
        <v>588960.70880324068</v>
      </c>
      <c r="H72" s="84"/>
      <c r="I72">
        <v>2090</v>
      </c>
      <c r="J72" s="103">
        <f t="shared" si="21"/>
        <v>7261.9415723611355</v>
      </c>
      <c r="K72" s="103">
        <f t="shared" si="28"/>
        <v>-2629.4837574739613</v>
      </c>
      <c r="L72" s="103">
        <f t="shared" si="29"/>
        <v>-3001.2470774600924</v>
      </c>
      <c r="M72" s="103">
        <f t="shared" si="30"/>
        <v>-649.15253584369168</v>
      </c>
      <c r="N72" s="103">
        <f t="shared" si="31"/>
        <v>-805.02713000164454</v>
      </c>
      <c r="O72" s="103">
        <f t="shared" si="32"/>
        <v>-177.03107158174475</v>
      </c>
      <c r="P72" s="106">
        <f t="shared" si="33"/>
        <v>6745353.1685527805</v>
      </c>
      <c r="Q72" s="106">
        <f t="shared" si="34"/>
        <v>52589.675149479219</v>
      </c>
      <c r="R72" s="106">
        <f t="shared" si="35"/>
        <v>60024.941549201845</v>
      </c>
      <c r="S72" s="106">
        <f t="shared" si="36"/>
        <v>12983.050716873833</v>
      </c>
      <c r="T72" s="106">
        <f t="shared" si="37"/>
        <v>16100.54260003289</v>
      </c>
      <c r="U72" s="106">
        <f t="shared" si="38"/>
        <v>3540.6214316348951</v>
      </c>
      <c r="V72" s="107">
        <f>P72*'Levy Proposition'!B$5/(1+Assumptions!$D$49)^('Incentive Relocation assumption'!$I72-2022)</f>
        <v>5892206.3806338599</v>
      </c>
      <c r="W72" s="107">
        <f>Q72*'Levy Proposition'!C$5/(1+Assumptions!$D$49)^('Incentive Relocation assumption'!$I72-2022)</f>
        <v>117125.51081506888</v>
      </c>
      <c r="X72" s="107">
        <f>R72*'Levy Proposition'!D$5/(1+Assumptions!$D$49)^('Incentive Relocation assumption'!$I72-2022)</f>
        <v>86410.735161447767</v>
      </c>
      <c r="Y72" s="107">
        <f>S72*'Levy Proposition'!E$5/(1+Assumptions!$D$49)^('Incentive Relocation assumption'!$I72-2022)</f>
        <v>31039.490934810405</v>
      </c>
      <c r="Z72" s="107">
        <f>T72*'Levy Proposition'!F$5/(1+Assumptions!$D$49)^('Incentive Relocation assumption'!$I72-2022)</f>
        <v>21837.146829994927</v>
      </c>
      <c r="AA72" s="107">
        <f>U72*'Levy Proposition'!G$5/(1+Assumptions!$D$49)^('Incentive Relocation assumption'!$I72-2022)</f>
        <v>12199.717409220375</v>
      </c>
      <c r="AB72" s="81">
        <f>P72*'Levy Proposition'!B$33/(1+Assumptions!$D$49)^('Incentive Relocation assumption'!$I72-2022)</f>
        <v>5886794.2867772663</v>
      </c>
      <c r="AC72" s="81">
        <f>Q72*'Levy Proposition'!C$33/(1+Assumptions!$D$49)^('Incentive Relocation assumption'!$I72-2022)</f>
        <v>117017.92899994167</v>
      </c>
      <c r="AD72" s="81">
        <f>R72*'Levy Proposition'!D$33/(1+Assumptions!$D$49)^('Incentive Relocation assumption'!$I72-2022)</f>
        <v>86331.365401004878</v>
      </c>
      <c r="AE72" s="81">
        <f>S72*'Levy Proposition'!E$33/(1+Assumptions!$D$49)^('Incentive Relocation assumption'!$I72-2022)</f>
        <v>31010.980623502874</v>
      </c>
      <c r="AF72" s="81">
        <f>T72*'Levy Proposition'!F$33/(1+Assumptions!$D$49)^('Incentive Relocation assumption'!$I72-2022)</f>
        <v>21817.089031511732</v>
      </c>
      <c r="AG72" s="81">
        <f>U72*'Levy Proposition'!G$33/(1+Assumptions!$D$49)^('Incentive Relocation assumption'!$I72-2022)</f>
        <v>12188.511756977841</v>
      </c>
      <c r="AH72" s="109">
        <f t="shared" si="22"/>
        <v>5412.093856593594</v>
      </c>
      <c r="AI72" s="109">
        <f t="shared" si="23"/>
        <v>107.58181512721058</v>
      </c>
      <c r="AJ72" s="109">
        <f t="shared" si="24"/>
        <v>79.369760442888946</v>
      </c>
      <c r="AK72" s="109">
        <f t="shared" si="25"/>
        <v>28.510311307531083</v>
      </c>
      <c r="AL72" s="109">
        <f t="shared" si="26"/>
        <v>20.057798483194347</v>
      </c>
      <c r="AM72" s="109">
        <f t="shared" si="27"/>
        <v>11.205652242533688</v>
      </c>
      <c r="AN72" s="106">
        <f>'Levy Proposition'!B$11*'Incentive Relocation assumption'!J72/(1+Assumptions!$D$49)^('Incentive Relocation assumption'!$I72-2022)</f>
        <v>0</v>
      </c>
      <c r="AO72" s="106">
        <f>-'Levy Proposition'!C$11*'Incentive Relocation assumption'!K72/(1+Assumptions!$D$49)^('Incentive Relocation assumption'!$I72-2022)</f>
        <v>47997.037488790651</v>
      </c>
      <c r="AP72" s="106">
        <f>-'Levy Proposition'!D$11*'Incentive Relocation assumption'!L72/(1+Assumptions!$D$49)^('Incentive Relocation assumption'!$I72-2022)</f>
        <v>22908.975494748101</v>
      </c>
      <c r="AQ72" s="106">
        <f>-'Levy Proposition'!E$11*'Incentive Relocation assumption'!M72/(1+Assumptions!$D$49)^('Incentive Relocation assumption'!$I72-2022)</f>
        <v>13281.44797932204</v>
      </c>
      <c r="AR72" s="106">
        <f>-'Levy Proposition'!F$11*'Incentive Relocation assumption'!N72/(1+Assumptions!$D$49)^('Incentive Relocation assumption'!$I72-2022)</f>
        <v>5240.8252875821663</v>
      </c>
      <c r="AS72" s="106">
        <f>-'Levy Proposition'!G$11*'Incentive Relocation assumption'!O72/(1+Assumptions!$D$49)^('Incentive Relocation assumption'!$I72-2022)</f>
        <v>6140.2037813716752</v>
      </c>
    </row>
    <row r="73" spans="1:45" x14ac:dyDescent="0.35">
      <c r="A73">
        <v>2091</v>
      </c>
      <c r="B73" s="84">
        <f>'Future Expected Cost'!V72</f>
        <v>3039963.649032373</v>
      </c>
      <c r="C73" s="84">
        <f>'Future Expected Cost'!W72</f>
        <v>5332713.3955807965</v>
      </c>
      <c r="D73" s="84">
        <f>'Future Expected Cost'!X72</f>
        <v>3948487.6372820865</v>
      </c>
      <c r="E73" s="84">
        <f>'Future Expected Cost'!Y72</f>
        <v>1436954.9024713782</v>
      </c>
      <c r="F73" s="84">
        <f>'Future Expected Cost'!Z72</f>
        <v>1009185.4718027868</v>
      </c>
      <c r="G73" s="84">
        <f>'Future Expected Cost'!AA72</f>
        <v>563033.0854745442</v>
      </c>
      <c r="H73" s="84"/>
      <c r="I73">
        <v>2091</v>
      </c>
      <c r="J73" s="103">
        <f t="shared" si="21"/>
        <v>6898.8444937430777</v>
      </c>
      <c r="K73" s="103">
        <f t="shared" si="28"/>
        <v>-2498.0095696002631</v>
      </c>
      <c r="L73" s="103">
        <f t="shared" si="29"/>
        <v>-2851.1847235870878</v>
      </c>
      <c r="M73" s="103">
        <f t="shared" si="30"/>
        <v>-616.69490905150712</v>
      </c>
      <c r="N73" s="103">
        <f t="shared" si="31"/>
        <v>-764.7757735015623</v>
      </c>
      <c r="O73" s="103">
        <f t="shared" si="32"/>
        <v>-168.17951800265752</v>
      </c>
      <c r="P73" s="106">
        <f t="shared" si="33"/>
        <v>6752615.1101251412</v>
      </c>
      <c r="Q73" s="106">
        <f t="shared" si="34"/>
        <v>49960.191392005261</v>
      </c>
      <c r="R73" s="106">
        <f t="shared" si="35"/>
        <v>57023.69447174175</v>
      </c>
      <c r="S73" s="106">
        <f t="shared" si="36"/>
        <v>12333.898181030141</v>
      </c>
      <c r="T73" s="106">
        <f t="shared" si="37"/>
        <v>15295.515470031245</v>
      </c>
      <c r="U73" s="106">
        <f t="shared" si="38"/>
        <v>3363.5903600531501</v>
      </c>
      <c r="V73" s="107">
        <f>P73*'Levy Proposition'!B$5/(1+Assumptions!$D$49)^('Incentive Relocation assumption'!$I73-2022)</f>
        <v>5588073.0641008858</v>
      </c>
      <c r="W73" s="107">
        <f>Q73*'Levy Proposition'!C$5/(1+Assumptions!$D$49)^('Incentive Relocation assumption'!$I73-2022)</f>
        <v>105412.45451917425</v>
      </c>
      <c r="X73" s="107">
        <f>R73*'Levy Proposition'!D$5/(1+Assumptions!$D$49)^('Incentive Relocation assumption'!$I73-2022)</f>
        <v>77769.288917394675</v>
      </c>
      <c r="Y73" s="107">
        <f>S73*'Levy Proposition'!E$5/(1+Assumptions!$D$49)^('Incentive Relocation assumption'!$I73-2022)</f>
        <v>27935.407954208629</v>
      </c>
      <c r="Z73" s="107">
        <f>T73*'Levy Proposition'!F$5/(1+Assumptions!$D$49)^('Incentive Relocation assumption'!$I73-2022)</f>
        <v>19653.337953675051</v>
      </c>
      <c r="AA73" s="107">
        <f>U73*'Levy Proposition'!G$5/(1+Assumptions!$D$49)^('Incentive Relocation assumption'!$I73-2022)</f>
        <v>10979.69304549466</v>
      </c>
      <c r="AB73" s="81">
        <f>P73*'Levy Proposition'!B$33/(1+Assumptions!$D$49)^('Incentive Relocation assumption'!$I73-2022)</f>
        <v>5582940.3219756577</v>
      </c>
      <c r="AC73" s="81">
        <f>Q73*'Levy Proposition'!C$33/(1+Assumptions!$D$49)^('Incentive Relocation assumption'!$I73-2022)</f>
        <v>105315.63134960797</v>
      </c>
      <c r="AD73" s="81">
        <f>R73*'Levy Proposition'!D$33/(1+Assumptions!$D$49)^('Incentive Relocation assumption'!$I73-2022)</f>
        <v>77697.85647535311</v>
      </c>
      <c r="AE73" s="81">
        <f>S73*'Levy Proposition'!E$33/(1+Assumptions!$D$49)^('Incentive Relocation assumption'!$I73-2022)</f>
        <v>27909.748797009488</v>
      </c>
      <c r="AF73" s="81">
        <f>T73*'Levy Proposition'!F$33/(1+Assumptions!$D$49)^('Incentive Relocation assumption'!$I73-2022)</f>
        <v>19635.286021558375</v>
      </c>
      <c r="AG73" s="81">
        <f>U73*'Levy Proposition'!G$33/(1+Assumptions!$D$49)^('Incentive Relocation assumption'!$I73-2022)</f>
        <v>10969.608006811335</v>
      </c>
      <c r="AH73" s="109">
        <f t="shared" si="22"/>
        <v>5132.7421252280474</v>
      </c>
      <c r="AI73" s="109">
        <f t="shared" si="23"/>
        <v>96.823169566283468</v>
      </c>
      <c r="AJ73" s="109">
        <f t="shared" si="24"/>
        <v>71.432442041565082</v>
      </c>
      <c r="AK73" s="109">
        <f t="shared" si="25"/>
        <v>25.659157199141191</v>
      </c>
      <c r="AL73" s="109">
        <f t="shared" si="26"/>
        <v>18.051932116675744</v>
      </c>
      <c r="AM73" s="109">
        <f t="shared" si="27"/>
        <v>10.085038683324456</v>
      </c>
      <c r="AN73" s="106">
        <f>'Levy Proposition'!B$11*'Incentive Relocation assumption'!J73/(1+Assumptions!$D$49)^('Incentive Relocation assumption'!$I73-2022)</f>
        <v>0</v>
      </c>
      <c r="AO73" s="106">
        <f>-'Levy Proposition'!C$11*'Incentive Relocation assumption'!K73/(1+Assumptions!$D$49)^('Incentive Relocation assumption'!$I73-2022)</f>
        <v>43197.126707355317</v>
      </c>
      <c r="AP73" s="106">
        <f>-'Levy Proposition'!D$11*'Incentive Relocation assumption'!L73/(1+Assumptions!$D$49)^('Incentive Relocation assumption'!$I73-2022)</f>
        <v>20617.979128679472</v>
      </c>
      <c r="AQ73" s="106">
        <f>-'Levy Proposition'!E$11*'Incentive Relocation assumption'!M73/(1+Assumptions!$D$49)^('Incentive Relocation assumption'!$I73-2022)</f>
        <v>11953.245892601404</v>
      </c>
      <c r="AR73" s="106">
        <f>-'Levy Proposition'!F$11*'Incentive Relocation assumption'!N73/(1+Assumptions!$D$49)^('Incentive Relocation assumption'!$I73-2022)</f>
        <v>4716.720152815059</v>
      </c>
      <c r="AS73" s="106">
        <f>-'Levy Proposition'!G$11*'Incentive Relocation assumption'!O73/(1+Assumptions!$D$49)^('Incentive Relocation assumption'!$I73-2022)</f>
        <v>5526.1569178064192</v>
      </c>
    </row>
    <row r="74" spans="1:45" x14ac:dyDescent="0.35">
      <c r="A74">
        <v>2092</v>
      </c>
      <c r="B74" s="84">
        <f>'Future Expected Cost'!V73</f>
        <v>2905154.9786580587</v>
      </c>
      <c r="C74" s="84">
        <f>'Future Expected Cost'!W73</f>
        <v>5096245.7334346436</v>
      </c>
      <c r="D74" s="84">
        <f>'Future Expected Cost'!X73</f>
        <v>3773743.3162815287</v>
      </c>
      <c r="E74" s="84">
        <f>'Future Expected Cost'!Y73</f>
        <v>1373802.2108430874</v>
      </c>
      <c r="F74" s="84">
        <f>'Future Expected Cost'!Z73</f>
        <v>964794.02897178242</v>
      </c>
      <c r="G74" s="84">
        <f>'Future Expected Cost'!AA73</f>
        <v>538250.19307444664</v>
      </c>
      <c r="H74" s="84"/>
      <c r="I74">
        <v>2092</v>
      </c>
      <c r="J74" s="103">
        <f t="shared" si="21"/>
        <v>6553.9022690559241</v>
      </c>
      <c r="K74" s="103">
        <f t="shared" si="28"/>
        <v>-2373.10909112025</v>
      </c>
      <c r="L74" s="103">
        <f t="shared" si="29"/>
        <v>-2708.6254874077331</v>
      </c>
      <c r="M74" s="103">
        <f t="shared" si="30"/>
        <v>-585.86016359893176</v>
      </c>
      <c r="N74" s="103">
        <f t="shared" si="31"/>
        <v>-726.53698482648417</v>
      </c>
      <c r="O74" s="103">
        <f t="shared" si="32"/>
        <v>-159.77054210252464</v>
      </c>
      <c r="P74" s="106">
        <f t="shared" si="33"/>
        <v>6759513.9546188843</v>
      </c>
      <c r="Q74" s="106">
        <f t="shared" si="34"/>
        <v>47462.181822405</v>
      </c>
      <c r="R74" s="106">
        <f t="shared" si="35"/>
        <v>54172.509748154662</v>
      </c>
      <c r="S74" s="106">
        <f t="shared" si="36"/>
        <v>11717.203271978635</v>
      </c>
      <c r="T74" s="106">
        <f t="shared" si="37"/>
        <v>14530.739696529683</v>
      </c>
      <c r="U74" s="106">
        <f t="shared" si="38"/>
        <v>3195.4108420504926</v>
      </c>
      <c r="V74" s="107">
        <f>P74*'Levy Proposition'!B$5/(1+Assumptions!$D$49)^('Incentive Relocation assumption'!$I74-2022)</f>
        <v>5299347.1629994512</v>
      </c>
      <c r="W74" s="107">
        <f>Q74*'Levy Proposition'!C$5/(1+Assumptions!$D$49)^('Incentive Relocation assumption'!$I74-2022)</f>
        <v>94870.754376487093</v>
      </c>
      <c r="X74" s="107">
        <f>R74*'Levy Proposition'!D$5/(1+Assumptions!$D$49)^('Incentive Relocation assumption'!$I74-2022)</f>
        <v>69992.024572145441</v>
      </c>
      <c r="Y74" s="107">
        <f>S74*'Levy Proposition'!E$5/(1+Assumptions!$D$49)^('Incentive Relocation assumption'!$I74-2022)</f>
        <v>25141.746660956611</v>
      </c>
      <c r="Z74" s="107">
        <f>T74*'Levy Proposition'!F$5/(1+Assumptions!$D$49)^('Incentive Relocation assumption'!$I74-2022)</f>
        <v>17687.919384725494</v>
      </c>
      <c r="AA74" s="107">
        <f>U74*'Levy Proposition'!G$5/(1+Assumptions!$D$49)^('Incentive Relocation assumption'!$I74-2022)</f>
        <v>9881.6763806488652</v>
      </c>
      <c r="AB74" s="81">
        <f>P74*'Levy Proposition'!B$33/(1+Assumptions!$D$49)^('Incentive Relocation assumption'!$I74-2022)</f>
        <v>5294479.6206270223</v>
      </c>
      <c r="AC74" s="81">
        <f>Q74*'Levy Proposition'!C$33/(1+Assumptions!$D$49)^('Incentive Relocation assumption'!$I74-2022)</f>
        <v>94783.613941518779</v>
      </c>
      <c r="AD74" s="81">
        <f>R74*'Levy Proposition'!D$33/(1+Assumptions!$D$49)^('Incentive Relocation assumption'!$I74-2022)</f>
        <v>69927.735682427912</v>
      </c>
      <c r="AE74" s="81">
        <f>S74*'Levy Proposition'!E$33/(1+Assumptions!$D$49)^('Incentive Relocation assumption'!$I74-2022)</f>
        <v>25118.653530156742</v>
      </c>
      <c r="AF74" s="81">
        <f>T74*'Levy Proposition'!F$33/(1+Assumptions!$D$49)^('Incentive Relocation assumption'!$I74-2022)</f>
        <v>17671.67272368649</v>
      </c>
      <c r="AG74" s="81">
        <f>U74*'Levy Proposition'!G$33/(1+Assumptions!$D$49)^('Incentive Relocation assumption'!$I74-2022)</f>
        <v>9872.5998893351298</v>
      </c>
      <c r="AH74" s="109">
        <f t="shared" si="22"/>
        <v>4867.5423724288121</v>
      </c>
      <c r="AI74" s="109">
        <f t="shared" si="23"/>
        <v>87.140434968314366</v>
      </c>
      <c r="AJ74" s="109">
        <f t="shared" si="24"/>
        <v>64.288889717528946</v>
      </c>
      <c r="AK74" s="109">
        <f t="shared" si="25"/>
        <v>23.093130799868959</v>
      </c>
      <c r="AL74" s="109">
        <f t="shared" si="26"/>
        <v>16.246661039003811</v>
      </c>
      <c r="AM74" s="109">
        <f t="shared" si="27"/>
        <v>9.0764913137354597</v>
      </c>
      <c r="AN74" s="106">
        <f>'Levy Proposition'!B$11*'Incentive Relocation assumption'!J74/(1+Assumptions!$D$49)^('Incentive Relocation assumption'!$I74-2022)</f>
        <v>0</v>
      </c>
      <c r="AO74" s="106">
        <f>-'Levy Proposition'!C$11*'Incentive Relocation assumption'!K74/(1+Assumptions!$D$49)^('Incentive Relocation assumption'!$I74-2022)</f>
        <v>38877.227708212173</v>
      </c>
      <c r="AP74" s="106">
        <f>-'Levy Proposition'!D$11*'Incentive Relocation assumption'!L74/(1+Assumptions!$D$49)^('Incentive Relocation assumption'!$I74-2022)</f>
        <v>18556.092281303325</v>
      </c>
      <c r="AQ74" s="106">
        <f>-'Levy Proposition'!E$11*'Incentive Relocation assumption'!M74/(1+Assumptions!$D$49)^('Incentive Relocation assumption'!$I74-2022)</f>
        <v>10757.869743678784</v>
      </c>
      <c r="AR74" s="106">
        <f>-'Levy Proposition'!F$11*'Incentive Relocation assumption'!N74/(1+Assumptions!$D$49)^('Incentive Relocation assumption'!$I74-2022)</f>
        <v>4245.0277922230598</v>
      </c>
      <c r="AS74" s="106">
        <f>-'Levy Proposition'!G$11*'Incentive Relocation assumption'!O74/(1+Assumptions!$D$49)^('Incentive Relocation assumption'!$I74-2022)</f>
        <v>4973.5173892547409</v>
      </c>
    </row>
    <row r="75" spans="1:45" x14ac:dyDescent="0.35">
      <c r="A75">
        <v>2093</v>
      </c>
      <c r="B75" s="84">
        <f>'Future Expected Cost'!V74</f>
        <v>2776336.8572312086</v>
      </c>
      <c r="C75" s="84">
        <f>'Future Expected Cost'!W74</f>
        <v>4870285.3387820376</v>
      </c>
      <c r="D75" s="84">
        <f>'Future Expected Cost'!X74</f>
        <v>3606750.212540355</v>
      </c>
      <c r="E75" s="84">
        <f>'Future Expected Cost'!Y74</f>
        <v>1313433.2971812768</v>
      </c>
      <c r="F75" s="84">
        <f>'Future Expected Cost'!Z74</f>
        <v>922361.00318597723</v>
      </c>
      <c r="G75" s="84">
        <f>'Future Expected Cost'!AA74</f>
        <v>514561.35835788638</v>
      </c>
      <c r="H75" s="84"/>
      <c r="I75">
        <v>2093</v>
      </c>
      <c r="J75" s="103">
        <f t="shared" si="21"/>
        <v>6226.2071556031278</v>
      </c>
      <c r="K75" s="103">
        <f t="shared" si="28"/>
        <v>-2254.4536365642375</v>
      </c>
      <c r="L75" s="103">
        <f t="shared" si="29"/>
        <v>-2573.1942130373463</v>
      </c>
      <c r="M75" s="103">
        <f t="shared" si="30"/>
        <v>-556.56715541898518</v>
      </c>
      <c r="N75" s="103">
        <f t="shared" si="31"/>
        <v>-690.21013558516006</v>
      </c>
      <c r="O75" s="103">
        <f t="shared" si="32"/>
        <v>-151.78201499739839</v>
      </c>
      <c r="P75" s="106">
        <f t="shared" si="33"/>
        <v>6766067.8568879403</v>
      </c>
      <c r="Q75" s="106">
        <f t="shared" si="34"/>
        <v>45089.072731284752</v>
      </c>
      <c r="R75" s="106">
        <f t="shared" si="35"/>
        <v>51463.884260746927</v>
      </c>
      <c r="S75" s="106">
        <f t="shared" si="36"/>
        <v>11131.343108379702</v>
      </c>
      <c r="T75" s="106">
        <f t="shared" si="37"/>
        <v>13804.202711703199</v>
      </c>
      <c r="U75" s="106">
        <f t="shared" si="38"/>
        <v>3035.6402999479678</v>
      </c>
      <c r="V75" s="107">
        <f>P75*'Levy Proposition'!B$5/(1+Assumptions!$D$49)^('Incentive Relocation assumption'!$I75-2022)</f>
        <v>5025277.7915768884</v>
      </c>
      <c r="W75" s="107">
        <f>Q75*'Levy Proposition'!C$5/(1+Assumptions!$D$49)^('Incentive Relocation assumption'!$I75-2022)</f>
        <v>85383.269719106873</v>
      </c>
      <c r="X75" s="107">
        <f>R75*'Levy Proposition'!D$5/(1+Assumptions!$D$49)^('Incentive Relocation assumption'!$I75-2022)</f>
        <v>62992.520208219052</v>
      </c>
      <c r="Y75" s="107">
        <f>S75*'Levy Proposition'!E$5/(1+Assumptions!$D$49)^('Incentive Relocation assumption'!$I75-2022)</f>
        <v>22627.463547332671</v>
      </c>
      <c r="Z75" s="107">
        <f>T75*'Levy Proposition'!F$5/(1+Assumptions!$D$49)^('Incentive Relocation assumption'!$I75-2022)</f>
        <v>15919.051150394762</v>
      </c>
      <c r="AA75" s="107">
        <f>U75*'Levy Proposition'!G$5/(1+Assumptions!$D$49)^('Incentive Relocation assumption'!$I75-2022)</f>
        <v>8893.46611852157</v>
      </c>
      <c r="AB75" s="81">
        <f>P75*'Levy Proposition'!B$33/(1+Assumptions!$D$49)^('Incentive Relocation assumption'!$I75-2022)</f>
        <v>5020661.9866802935</v>
      </c>
      <c r="AC75" s="81">
        <f>Q75*'Levy Proposition'!C$33/(1+Assumptions!$D$49)^('Incentive Relocation assumption'!$I75-2022)</f>
        <v>85304.843703510836</v>
      </c>
      <c r="AD75" s="81">
        <f>R75*'Levy Proposition'!D$33/(1+Assumptions!$D$49)^('Incentive Relocation assumption'!$I75-2022)</f>
        <v>62934.660484779837</v>
      </c>
      <c r="AE75" s="81">
        <f>S75*'Levy Proposition'!E$33/(1+Assumptions!$D$49)^('Incentive Relocation assumption'!$I75-2022)</f>
        <v>22606.679829223718</v>
      </c>
      <c r="AF75" s="81">
        <f>T75*'Levy Proposition'!F$33/(1+Assumptions!$D$49)^('Incentive Relocation assumption'!$I75-2022)</f>
        <v>15904.429225538732</v>
      </c>
      <c r="AG75" s="81">
        <f>U75*'Levy Proposition'!G$33/(1+Assumptions!$D$49)^('Incentive Relocation assumption'!$I75-2022)</f>
        <v>8885.2973154901483</v>
      </c>
      <c r="AH75" s="109">
        <f t="shared" si="22"/>
        <v>4615.8048965949565</v>
      </c>
      <c r="AI75" s="109">
        <f t="shared" si="23"/>
        <v>78.42601559603645</v>
      </c>
      <c r="AJ75" s="109">
        <f t="shared" si="24"/>
        <v>57.859723439214577</v>
      </c>
      <c r="AK75" s="109">
        <f t="shared" si="25"/>
        <v>20.783718108952598</v>
      </c>
      <c r="AL75" s="109">
        <f t="shared" si="26"/>
        <v>14.621924856030091</v>
      </c>
      <c r="AM75" s="109">
        <f t="shared" si="27"/>
        <v>8.1688030314217031</v>
      </c>
      <c r="AN75" s="106">
        <f>'Levy Proposition'!B$11*'Incentive Relocation assumption'!J75/(1+Assumptions!$D$49)^('Incentive Relocation assumption'!$I75-2022)</f>
        <v>0</v>
      </c>
      <c r="AO75" s="106">
        <f>-'Levy Proposition'!C$11*'Incentive Relocation assumption'!K75/(1+Assumptions!$D$49)^('Incentive Relocation assumption'!$I75-2022)</f>
        <v>34989.337242627807</v>
      </c>
      <c r="AP75" s="106">
        <f>-'Levy Proposition'!D$11*'Incentive Relocation assumption'!L75/(1+Assumptions!$D$49)^('Incentive Relocation assumption'!$I75-2022)</f>
        <v>16700.403012499224</v>
      </c>
      <c r="AQ75" s="106">
        <f>-'Levy Proposition'!E$11*'Incentive Relocation assumption'!M75/(1+Assumptions!$D$49)^('Incentive Relocation assumption'!$I75-2022)</f>
        <v>9682.0363658370752</v>
      </c>
      <c r="AR75" s="106">
        <f>-'Levy Proposition'!F$11*'Incentive Relocation assumption'!N75/(1+Assumptions!$D$49)^('Incentive Relocation assumption'!$I75-2022)</f>
        <v>3820.5067023090687</v>
      </c>
      <c r="AS75" s="106">
        <f>-'Levy Proposition'!G$11*'Incentive Relocation assumption'!O75/(1+Assumptions!$D$49)^('Incentive Relocation assumption'!$I75-2022)</f>
        <v>4476.1441973381516</v>
      </c>
    </row>
    <row r="76" spans="1:45" x14ac:dyDescent="0.35">
      <c r="A76">
        <v>2094</v>
      </c>
      <c r="B76" s="84">
        <f>'Future Expected Cost'!V75</f>
        <v>2653242.5878795474</v>
      </c>
      <c r="C76" s="84">
        <f>'Future Expected Cost'!W75</f>
        <v>4654364.467235974</v>
      </c>
      <c r="D76" s="84">
        <f>'Future Expected Cost'!X75</f>
        <v>3447163.795160891</v>
      </c>
      <c r="E76" s="84">
        <f>'Future Expected Cost'!Y75</f>
        <v>1255725.1212040263</v>
      </c>
      <c r="F76" s="84">
        <f>'Future Expected Cost'!Z75</f>
        <v>881799.7659201686</v>
      </c>
      <c r="G76" s="84">
        <f>'Future Expected Cost'!AA75</f>
        <v>491918.15644878382</v>
      </c>
      <c r="H76" s="84"/>
      <c r="I76">
        <v>2094</v>
      </c>
      <c r="J76" s="103">
        <f t="shared" si="21"/>
        <v>5914.8967978229703</v>
      </c>
      <c r="K76" s="103">
        <f t="shared" si="28"/>
        <v>-2141.730954736026</v>
      </c>
      <c r="L76" s="103">
        <f t="shared" si="29"/>
        <v>-2444.5345023854788</v>
      </c>
      <c r="M76" s="103">
        <f t="shared" si="30"/>
        <v>-528.73879764803587</v>
      </c>
      <c r="N76" s="103">
        <f t="shared" si="31"/>
        <v>-655.69962880590197</v>
      </c>
      <c r="O76" s="103">
        <f t="shared" si="32"/>
        <v>-144.19291424752848</v>
      </c>
      <c r="P76" s="106">
        <f t="shared" si="33"/>
        <v>6772294.0640435433</v>
      </c>
      <c r="Q76" s="106">
        <f t="shared" si="34"/>
        <v>42834.619094720518</v>
      </c>
      <c r="R76" s="106">
        <f t="shared" si="35"/>
        <v>48890.690047709577</v>
      </c>
      <c r="S76" s="106">
        <f t="shared" si="36"/>
        <v>10574.775952960717</v>
      </c>
      <c r="T76" s="106">
        <f t="shared" si="37"/>
        <v>13113.992576118038</v>
      </c>
      <c r="U76" s="106">
        <f t="shared" si="38"/>
        <v>2883.8582849505692</v>
      </c>
      <c r="V76" s="107">
        <f>P76*'Levy Proposition'!B$5/(1+Assumptions!$D$49)^('Incentive Relocation assumption'!$I76-2022)</f>
        <v>4765147.5774528459</v>
      </c>
      <c r="W76" s="107">
        <f>Q76*'Levy Proposition'!C$5/(1+Assumptions!$D$49)^('Incentive Relocation assumption'!$I76-2022)</f>
        <v>76844.574451202992</v>
      </c>
      <c r="X76" s="107">
        <f>R76*'Levy Proposition'!D$5/(1+Assumptions!$D$49)^('Incentive Relocation assumption'!$I76-2022)</f>
        <v>56692.996472658757</v>
      </c>
      <c r="Y76" s="107">
        <f>S76*'Levy Proposition'!E$5/(1+Assumptions!$D$49)^('Incentive Relocation assumption'!$I76-2022)</f>
        <v>20364.619590291732</v>
      </c>
      <c r="Z76" s="107">
        <f>T76*'Levy Proposition'!F$5/(1+Assumptions!$D$49)^('Incentive Relocation assumption'!$I76-2022)</f>
        <v>14327.07736941202</v>
      </c>
      <c r="AA76" s="107">
        <f>U76*'Levy Proposition'!G$5/(1+Assumptions!$D$49)^('Incentive Relocation assumption'!$I76-2022)</f>
        <v>8004.0811451971022</v>
      </c>
      <c r="AB76" s="81">
        <f>P76*'Levy Proposition'!B$33/(1+Assumptions!$D$49)^('Incentive Relocation assumption'!$I76-2022)</f>
        <v>4760770.7066741074</v>
      </c>
      <c r="AC76" s="81">
        <f>Q76*'Levy Proposition'!C$33/(1+Assumptions!$D$49)^('Incentive Relocation assumption'!$I76-2022)</f>
        <v>76773.99137545281</v>
      </c>
      <c r="AD76" s="81">
        <f>R76*'Levy Proposition'!D$33/(1+Assumptions!$D$49)^('Incentive Relocation assumption'!$I76-2022)</f>
        <v>56640.92297113817</v>
      </c>
      <c r="AE76" s="81">
        <f>S76*'Levy Proposition'!E$33/(1+Assumptions!$D$49)^('Incentive Relocation assumption'!$I76-2022)</f>
        <v>20345.914333643097</v>
      </c>
      <c r="AF76" s="81">
        <f>T76*'Levy Proposition'!F$33/(1+Assumptions!$D$49)^('Incentive Relocation assumption'!$I76-2022)</f>
        <v>14313.917700112454</v>
      </c>
      <c r="AG76" s="81">
        <f>U76*'Levy Proposition'!G$33/(1+Assumptions!$D$49)^('Incentive Relocation assumption'!$I76-2022)</f>
        <v>7996.7292577045009</v>
      </c>
      <c r="AH76" s="109">
        <f t="shared" si="22"/>
        <v>4376.870778738521</v>
      </c>
      <c r="AI76" s="109">
        <f t="shared" si="23"/>
        <v>70.583075750182616</v>
      </c>
      <c r="AJ76" s="109">
        <f t="shared" si="24"/>
        <v>52.073501520586433</v>
      </c>
      <c r="AK76" s="109">
        <f t="shared" si="25"/>
        <v>18.705256648634531</v>
      </c>
      <c r="AL76" s="109">
        <f t="shared" si="26"/>
        <v>13.159669299566303</v>
      </c>
      <c r="AM76" s="109">
        <f t="shared" si="27"/>
        <v>7.3518874926012359</v>
      </c>
      <c r="AN76" s="106">
        <f>'Levy Proposition'!B$11*'Incentive Relocation assumption'!J76/(1+Assumptions!$D$49)^('Incentive Relocation assumption'!$I76-2022)</f>
        <v>0</v>
      </c>
      <c r="AO76" s="106">
        <f>-'Levy Proposition'!C$11*'Incentive Relocation assumption'!K76/(1+Assumptions!$D$49)^('Incentive Relocation assumption'!$I76-2022)</f>
        <v>31490.25259380155</v>
      </c>
      <c r="AP76" s="106">
        <f>-'Levy Proposition'!D$11*'Incentive Relocation assumption'!L76/(1+Assumptions!$D$49)^('Incentive Relocation assumption'!$I76-2022)</f>
        <v>15030.29067498816</v>
      </c>
      <c r="AQ76" s="106">
        <f>-'Levy Proposition'!E$11*'Incentive Relocation assumption'!M76/(1+Assumptions!$D$49)^('Incentive Relocation assumption'!$I76-2022)</f>
        <v>8713.7909663270784</v>
      </c>
      <c r="AR76" s="106">
        <f>-'Levy Proposition'!F$11*'Incentive Relocation assumption'!N76/(1+Assumptions!$D$49)^('Incentive Relocation assumption'!$I76-2022)</f>
        <v>3438.4395525346267</v>
      </c>
      <c r="AS76" s="106">
        <f>-'Levy Proposition'!G$11*'Incentive Relocation assumption'!O76/(1+Assumptions!$D$49)^('Incentive Relocation assumption'!$I76-2022)</f>
        <v>4028.5104700048705</v>
      </c>
    </row>
    <row r="77" spans="1:45" x14ac:dyDescent="0.35">
      <c r="A77">
        <v>2095</v>
      </c>
      <c r="B77" s="84">
        <f>'Future Expected Cost'!V76</f>
        <v>2535617.3665009108</v>
      </c>
      <c r="C77" s="84">
        <f>'Future Expected Cost'!W76</f>
        <v>4448036.2309301002</v>
      </c>
      <c r="D77" s="84">
        <f>'Future Expected Cost'!X76</f>
        <v>3294654.8752650926</v>
      </c>
      <c r="E77" s="84">
        <f>'Future Expected Cost'!Y76</f>
        <v>1200560.0940899136</v>
      </c>
      <c r="F77" s="84">
        <f>'Future Expected Cost'!Z76</f>
        <v>843027.52967009891</v>
      </c>
      <c r="G77" s="84">
        <f>'Future Expected Cost'!AA76</f>
        <v>470274.31087266561</v>
      </c>
      <c r="H77" s="84"/>
      <c r="I77">
        <v>2095</v>
      </c>
      <c r="J77" s="103">
        <f t="shared" si="21"/>
        <v>5619.1519579318228</v>
      </c>
      <c r="K77" s="103">
        <f t="shared" si="28"/>
        <v>-2034.6444069992247</v>
      </c>
      <c r="L77" s="103">
        <f t="shared" si="29"/>
        <v>-2322.307777266205</v>
      </c>
      <c r="M77" s="103">
        <f t="shared" si="30"/>
        <v>-502.30185776563417</v>
      </c>
      <c r="N77" s="103">
        <f t="shared" si="31"/>
        <v>-622.91464736560692</v>
      </c>
      <c r="O77" s="103">
        <f t="shared" si="32"/>
        <v>-136.98326853515206</v>
      </c>
      <c r="P77" s="106">
        <f t="shared" si="33"/>
        <v>6778208.9608413661</v>
      </c>
      <c r="Q77" s="106">
        <f t="shared" si="34"/>
        <v>40692.88813998449</v>
      </c>
      <c r="R77" s="106">
        <f t="shared" si="35"/>
        <v>46446.155545324102</v>
      </c>
      <c r="S77" s="106">
        <f t="shared" si="36"/>
        <v>10046.037155312682</v>
      </c>
      <c r="T77" s="106">
        <f t="shared" si="37"/>
        <v>12458.292947312137</v>
      </c>
      <c r="U77" s="106">
        <f t="shared" si="38"/>
        <v>2739.6653707030409</v>
      </c>
      <c r="V77" s="107">
        <f>P77*'Levy Proposition'!B$5/(1+Assumptions!$D$49)^('Incentive Relocation assumption'!$I77-2022)</f>
        <v>4518271.4986653328</v>
      </c>
      <c r="W77" s="107">
        <f>Q77*'Levy Proposition'!C$5/(1+Assumptions!$D$49)^('Incentive Relocation assumption'!$I77-2022)</f>
        <v>69159.785541277452</v>
      </c>
      <c r="X77" s="107">
        <f>R77*'Levy Proposition'!D$5/(1+Assumptions!$D$49)^('Incentive Relocation assumption'!$I77-2022)</f>
        <v>51023.452283300372</v>
      </c>
      <c r="Y77" s="107">
        <f>S77*'Levy Proposition'!E$5/(1+Assumptions!$D$49)^('Incentive Relocation assumption'!$I77-2022)</f>
        <v>18328.069789606667</v>
      </c>
      <c r="Z77" s="107">
        <f>T77*'Levy Proposition'!F$5/(1+Assumptions!$D$49)^('Incentive Relocation assumption'!$I77-2022)</f>
        <v>12894.307833418072</v>
      </c>
      <c r="AA77" s="107">
        <f>U77*'Levy Proposition'!G$5/(1+Assumptions!$D$49)^('Incentive Relocation assumption'!$I77-2022)</f>
        <v>7203.6385055177843</v>
      </c>
      <c r="AB77" s="81">
        <f>P77*'Levy Proposition'!B$33/(1+Assumptions!$D$49)^('Incentive Relocation assumption'!$I77-2022)</f>
        <v>4514121.3878510334</v>
      </c>
      <c r="AC77" s="81">
        <f>Q77*'Levy Proposition'!C$33/(1+Assumptions!$D$49)^('Incentive Relocation assumption'!$I77-2022)</f>
        <v>69096.261077558462</v>
      </c>
      <c r="AD77" s="81">
        <f>R77*'Levy Proposition'!D$33/(1+Assumptions!$D$49)^('Incentive Relocation assumption'!$I77-2022)</f>
        <v>50976.586356548003</v>
      </c>
      <c r="AE77" s="81">
        <f>S77*'Levy Proposition'!E$33/(1+Assumptions!$D$49)^('Incentive Relocation assumption'!$I77-2022)</f>
        <v>18311.23513930698</v>
      </c>
      <c r="AF77" s="81">
        <f>T77*'Levy Proposition'!F$33/(1+Assumptions!$D$49)^('Incentive Relocation assumption'!$I77-2022)</f>
        <v>12882.464187811962</v>
      </c>
      <c r="AG77" s="81">
        <f>U77*'Levy Proposition'!G$33/(1+Assumptions!$D$49)^('Incentive Relocation assumption'!$I77-2022)</f>
        <v>7197.021838486402</v>
      </c>
      <c r="AH77" s="109">
        <f t="shared" si="22"/>
        <v>4150.1108142994344</v>
      </c>
      <c r="AI77" s="109">
        <f t="shared" si="23"/>
        <v>63.524463718989864</v>
      </c>
      <c r="AJ77" s="109">
        <f t="shared" si="24"/>
        <v>46.865926752368978</v>
      </c>
      <c r="AK77" s="109">
        <f t="shared" si="25"/>
        <v>16.834650299686473</v>
      </c>
      <c r="AL77" s="109">
        <f t="shared" si="26"/>
        <v>11.843645606109931</v>
      </c>
      <c r="AM77" s="109">
        <f t="shared" si="27"/>
        <v>6.6166670313823488</v>
      </c>
      <c r="AN77" s="106">
        <f>'Levy Proposition'!B$11*'Incentive Relocation assumption'!J77/(1+Assumptions!$D$49)^('Incentive Relocation assumption'!$I77-2022)</f>
        <v>0</v>
      </c>
      <c r="AO77" s="106">
        <f>-'Levy Proposition'!C$11*'Incentive Relocation assumption'!K77/(1+Assumptions!$D$49)^('Incentive Relocation assumption'!$I77-2022)</f>
        <v>28341.091502965268</v>
      </c>
      <c r="AP77" s="106">
        <f>-'Levy Proposition'!D$11*'Incentive Relocation assumption'!L77/(1+Assumptions!$D$49)^('Incentive Relocation assumption'!$I77-2022)</f>
        <v>13527.196775165048</v>
      </c>
      <c r="AQ77" s="106">
        <f>-'Levy Proposition'!E$11*'Incentive Relocation assumption'!M77/(1+Assumptions!$D$49)^('Incentive Relocation assumption'!$I77-2022)</f>
        <v>7842.3742832408561</v>
      </c>
      <c r="AR77" s="106">
        <f>-'Levy Proposition'!F$11*'Incentive Relocation assumption'!N77/(1+Assumptions!$D$49)^('Incentive Relocation assumption'!$I77-2022)</f>
        <v>3094.5807657630676</v>
      </c>
      <c r="AS77" s="106">
        <f>-'Levy Proposition'!G$11*'Incentive Relocation assumption'!O77/(1+Assumptions!$D$49)^('Incentive Relocation assumption'!$I77-2022)</f>
        <v>3625.6420462481469</v>
      </c>
    </row>
    <row r="78" spans="1:45" x14ac:dyDescent="0.35">
      <c r="A78">
        <v>2096</v>
      </c>
      <c r="B78" s="84">
        <f>'Future Expected Cost'!V77</f>
        <v>2423217.7506571957</v>
      </c>
      <c r="C78" s="84">
        <f>'Future Expected Cost'!W77</f>
        <v>4250873.6671733083</v>
      </c>
      <c r="D78" s="84">
        <f>'Future Expected Cost'!X77</f>
        <v>3148908.9216960957</v>
      </c>
      <c r="E78" s="84">
        <f>'Future Expected Cost'!Y77</f>
        <v>1147825.8364187069</v>
      </c>
      <c r="F78" s="84">
        <f>'Future Expected Cost'!Z77</f>
        <v>805965.17728474573</v>
      </c>
      <c r="G78" s="84">
        <f>'Future Expected Cost'!AA77</f>
        <v>449585.59804224479</v>
      </c>
      <c r="H78" s="84"/>
      <c r="I78">
        <v>2096</v>
      </c>
      <c r="J78" s="103">
        <f t="shared" si="21"/>
        <v>5338.1943600352315</v>
      </c>
      <c r="K78" s="103">
        <f t="shared" si="28"/>
        <v>-1932.9121866492635</v>
      </c>
      <c r="L78" s="103">
        <f t="shared" si="29"/>
        <v>-2206.1923884028947</v>
      </c>
      <c r="M78" s="103">
        <f t="shared" si="30"/>
        <v>-477.1867648773524</v>
      </c>
      <c r="N78" s="103">
        <f t="shared" si="31"/>
        <v>-591.76891499732653</v>
      </c>
      <c r="O78" s="103">
        <f t="shared" si="32"/>
        <v>-130.13410510839444</v>
      </c>
      <c r="P78" s="106">
        <f t="shared" si="33"/>
        <v>6783828.112799298</v>
      </c>
      <c r="Q78" s="106">
        <f t="shared" si="34"/>
        <v>38658.243732985269</v>
      </c>
      <c r="R78" s="106">
        <f t="shared" si="35"/>
        <v>44123.847768057894</v>
      </c>
      <c r="S78" s="106">
        <f t="shared" si="36"/>
        <v>9543.7352975470476</v>
      </c>
      <c r="T78" s="106">
        <f t="shared" si="37"/>
        <v>11835.378299946529</v>
      </c>
      <c r="U78" s="106">
        <f t="shared" si="38"/>
        <v>2602.6821021678888</v>
      </c>
      <c r="V78" s="107">
        <f>P78*'Levy Proposition'!B$5/(1+Assumptions!$D$49)^('Incentive Relocation assumption'!$I78-2022)</f>
        <v>4283995.7218215503</v>
      </c>
      <c r="W78" s="107">
        <f>Q78*'Levy Proposition'!C$5/(1+Assumptions!$D$49)^('Incentive Relocation assumption'!$I78-2022)</f>
        <v>62243.508670254727</v>
      </c>
      <c r="X78" s="107">
        <f>R78*'Levy Proposition'!D$5/(1+Assumptions!$D$49)^('Incentive Relocation assumption'!$I78-2022)</f>
        <v>45920.886968141887</v>
      </c>
      <c r="Y78" s="107">
        <f>S78*'Levy Proposition'!E$5/(1+Assumptions!$D$49)^('Incentive Relocation assumption'!$I78-2022)</f>
        <v>16495.183753534588</v>
      </c>
      <c r="Z78" s="107">
        <f>T78*'Levy Proposition'!F$5/(1+Assumptions!$D$49)^('Incentive Relocation assumption'!$I78-2022)</f>
        <v>11604.821431195354</v>
      </c>
      <c r="AA78" s="107">
        <f>U78*'Levy Proposition'!G$5/(1+Assumptions!$D$49)^('Incentive Relocation assumption'!$I78-2022)</f>
        <v>6483.2435824712784</v>
      </c>
      <c r="AB78" s="81">
        <f>P78*'Levy Proposition'!B$33/(1+Assumptions!$D$49)^('Incentive Relocation assumption'!$I78-2022)</f>
        <v>4280060.7973755989</v>
      </c>
      <c r="AC78" s="81">
        <f>Q78*'Levy Proposition'!C$33/(1+Assumptions!$D$49)^('Incentive Relocation assumption'!$I78-2022)</f>
        <v>62186.336926916891</v>
      </c>
      <c r="AD78" s="81">
        <f>R78*'Levy Proposition'!D$33/(1+Assumptions!$D$49)^('Incentive Relocation assumption'!$I78-2022)</f>
        <v>45878.707836218317</v>
      </c>
      <c r="AE78" s="81">
        <f>S78*'Levy Proposition'!E$33/(1+Assumptions!$D$49)^('Incentive Relocation assumption'!$I78-2022)</f>
        <v>16480.032640880199</v>
      </c>
      <c r="AF78" s="81">
        <f>T78*'Levy Proposition'!F$33/(1+Assumptions!$D$49)^('Incentive Relocation assumption'!$I78-2022)</f>
        <v>11594.162201236762</v>
      </c>
      <c r="AG78" s="81">
        <f>U78*'Levy Proposition'!G$33/(1+Assumptions!$D$49)^('Incentive Relocation assumption'!$I78-2022)</f>
        <v>6477.2886106836613</v>
      </c>
      <c r="AH78" s="109">
        <f t="shared" si="22"/>
        <v>3934.9244459513575</v>
      </c>
      <c r="AI78" s="109">
        <f t="shared" si="23"/>
        <v>57.171743337836233</v>
      </c>
      <c r="AJ78" s="109">
        <f t="shared" si="24"/>
        <v>42.179131923570822</v>
      </c>
      <c r="AK78" s="109">
        <f t="shared" si="25"/>
        <v>15.151112654388271</v>
      </c>
      <c r="AL78" s="109">
        <f t="shared" si="26"/>
        <v>10.659229958591823</v>
      </c>
      <c r="AM78" s="109">
        <f t="shared" si="27"/>
        <v>5.9549717876170689</v>
      </c>
      <c r="AN78" s="106">
        <f>'Levy Proposition'!B$11*'Incentive Relocation assumption'!J78/(1+Assumptions!$D$49)^('Incentive Relocation assumption'!$I78-2022)</f>
        <v>0</v>
      </c>
      <c r="AO78" s="106">
        <f>-'Levy Proposition'!C$11*'Incentive Relocation assumption'!K78/(1+Assumptions!$D$49)^('Incentive Relocation assumption'!$I78-2022)</f>
        <v>25506.860104944124</v>
      </c>
      <c r="AP78" s="106">
        <f>-'Levy Proposition'!D$11*'Incentive Relocation assumption'!L78/(1+Assumptions!$D$49)^('Incentive Relocation assumption'!$I78-2022)</f>
        <v>12174.418748836322</v>
      </c>
      <c r="AQ78" s="106">
        <f>-'Levy Proposition'!E$11*'Incentive Relocation assumption'!M78/(1+Assumptions!$D$49)^('Incentive Relocation assumption'!$I78-2022)</f>
        <v>7058.1030272707303</v>
      </c>
      <c r="AR78" s="106">
        <f>-'Levy Proposition'!F$11*'Incentive Relocation assumption'!N78/(1+Assumptions!$D$49)^('Incentive Relocation assumption'!$I78-2022)</f>
        <v>2785.1093408844476</v>
      </c>
      <c r="AS78" s="106">
        <f>-'Levy Proposition'!G$11*'Incentive Relocation assumption'!O78/(1+Assumptions!$D$49)^('Incentive Relocation assumption'!$I78-2022)</f>
        <v>3263.0622026176711</v>
      </c>
    </row>
    <row r="79" spans="1:45" x14ac:dyDescent="0.35">
      <c r="A79">
        <v>2097</v>
      </c>
      <c r="B79" s="84">
        <f>'Future Expected Cost'!V78</f>
        <v>2315811.1522169928</v>
      </c>
      <c r="C79" s="84">
        <f>'Future Expected Cost'!W78</f>
        <v>4062468.8487475244</v>
      </c>
      <c r="D79" s="84">
        <f>'Future Expected Cost'!X78</f>
        <v>3009625.4072856787</v>
      </c>
      <c r="E79" s="84">
        <f>'Future Expected Cost'!Y78</f>
        <v>1097414.9468810016</v>
      </c>
      <c r="F79" s="84">
        <f>'Future Expected Cost'!Z78</f>
        <v>770537.09889615374</v>
      </c>
      <c r="G79" s="84">
        <f>'Future Expected Cost'!AA78</f>
        <v>429809.75599728554</v>
      </c>
      <c r="H79" s="84"/>
      <c r="I79">
        <v>2097</v>
      </c>
      <c r="J79" s="103">
        <f t="shared" si="21"/>
        <v>5071.2846420334699</v>
      </c>
      <c r="K79" s="103">
        <f t="shared" si="28"/>
        <v>-1836.2665773168003</v>
      </c>
      <c r="L79" s="103">
        <f t="shared" si="29"/>
        <v>-2095.8827689827499</v>
      </c>
      <c r="M79" s="103">
        <f t="shared" si="30"/>
        <v>-453.32742663348472</v>
      </c>
      <c r="N79" s="103">
        <f t="shared" si="31"/>
        <v>-562.18046924746011</v>
      </c>
      <c r="O79" s="103">
        <f t="shared" si="32"/>
        <v>-123.62739985297472</v>
      </c>
      <c r="P79" s="106">
        <f t="shared" si="33"/>
        <v>6789166.3071593335</v>
      </c>
      <c r="Q79" s="106">
        <f t="shared" si="34"/>
        <v>36725.331546336005</v>
      </c>
      <c r="R79" s="106">
        <f t="shared" si="35"/>
        <v>41917.655379655</v>
      </c>
      <c r="S79" s="106">
        <f t="shared" si="36"/>
        <v>9066.5485326696944</v>
      </c>
      <c r="T79" s="106">
        <f t="shared" si="37"/>
        <v>11243.609384949203</v>
      </c>
      <c r="U79" s="106">
        <f t="shared" si="38"/>
        <v>2472.5479970594943</v>
      </c>
      <c r="V79" s="107">
        <f>P79*'Levy Proposition'!B$5/(1+Assumptions!$D$49)^('Incentive Relocation assumption'!$I79-2022)</f>
        <v>4061696.4473065077</v>
      </c>
      <c r="W79" s="107">
        <f>Q79*'Levy Proposition'!C$5/(1+Assumptions!$D$49)^('Incentive Relocation assumption'!$I79-2022)</f>
        <v>56018.889319310547</v>
      </c>
      <c r="X79" s="107">
        <f>R79*'Levy Proposition'!D$5/(1+Assumptions!$D$49)^('Incentive Relocation assumption'!$I79-2022)</f>
        <v>41328.600194131424</v>
      </c>
      <c r="Y79" s="107">
        <f>S79*'Levy Proposition'!E$5/(1+Assumptions!$D$49)^('Incentive Relocation assumption'!$I79-2022)</f>
        <v>14845.59422712187</v>
      </c>
      <c r="Z79" s="107">
        <f>T79*'Levy Proposition'!F$5/(1+Assumptions!$D$49)^('Incentive Relocation assumption'!$I79-2022)</f>
        <v>10444.289231322909</v>
      </c>
      <c r="AA79" s="107">
        <f>U79*'Levy Proposition'!G$5/(1+Assumptions!$D$49)^('Incentive Relocation assumption'!$I79-2022)</f>
        <v>5834.8912591129274</v>
      </c>
      <c r="AB79" s="81">
        <f>P79*'Levy Proposition'!B$33/(1+Assumptions!$D$49)^('Incentive Relocation assumption'!$I79-2022)</f>
        <v>4057965.7086035884</v>
      </c>
      <c r="AC79" s="81">
        <f>Q79*'Levy Proposition'!C$33/(1+Assumptions!$D$49)^('Incentive Relocation assumption'!$I79-2022)</f>
        <v>55967.434996913638</v>
      </c>
      <c r="AD79" s="81">
        <f>R79*'Levy Proposition'!D$33/(1+Assumptions!$D$49)^('Incentive Relocation assumption'!$I79-2022)</f>
        <v>41290.639157337559</v>
      </c>
      <c r="AE79" s="81">
        <f>S79*'Levy Proposition'!E$33/(1+Assumptions!$D$49)^('Incentive Relocation assumption'!$I79-2022)</f>
        <v>14831.958291086401</v>
      </c>
      <c r="AF79" s="81">
        <f>T79*'Levy Proposition'!F$33/(1+Assumptions!$D$49)^('Incentive Relocation assumption'!$I79-2022)</f>
        <v>10434.695970338176</v>
      </c>
      <c r="AG79" s="81">
        <f>U79*'Levy Proposition'!G$33/(1+Assumptions!$D$49)^('Incentive Relocation assumption'!$I79-2022)</f>
        <v>5829.5318101905114</v>
      </c>
      <c r="AH79" s="109">
        <f t="shared" si="22"/>
        <v>3730.7387029193342</v>
      </c>
      <c r="AI79" s="109">
        <f t="shared" si="23"/>
        <v>51.454322396908537</v>
      </c>
      <c r="AJ79" s="109">
        <f t="shared" si="24"/>
        <v>37.961036793865787</v>
      </c>
      <c r="AK79" s="109">
        <f t="shared" si="25"/>
        <v>13.635936035469058</v>
      </c>
      <c r="AL79" s="109">
        <f t="shared" si="26"/>
        <v>9.593260984733206</v>
      </c>
      <c r="AM79" s="109">
        <f t="shared" si="27"/>
        <v>5.3594489224160498</v>
      </c>
      <c r="AN79" s="106">
        <f>'Levy Proposition'!B$11*'Incentive Relocation assumption'!J79/(1+Assumptions!$D$49)^('Incentive Relocation assumption'!$I79-2022)</f>
        <v>0</v>
      </c>
      <c r="AO79" s="106">
        <f>-'Levy Proposition'!C$11*'Incentive Relocation assumption'!K79/(1+Assumptions!$D$49)^('Incentive Relocation assumption'!$I79-2022)</f>
        <v>22956.064072024867</v>
      </c>
      <c r="AP79" s="106">
        <f>-'Levy Proposition'!D$11*'Incentive Relocation assumption'!L79/(1+Assumptions!$D$49)^('Incentive Relocation assumption'!$I79-2022)</f>
        <v>10956.924360273377</v>
      </c>
      <c r="AQ79" s="106">
        <f>-'Levy Proposition'!E$11*'Incentive Relocation assumption'!M79/(1+Assumptions!$D$49)^('Incentive Relocation assumption'!$I79-2022)</f>
        <v>6352.2622798081347</v>
      </c>
      <c r="AR79" s="106">
        <f>-'Levy Proposition'!F$11*'Incentive Relocation assumption'!N79/(1+Assumptions!$D$49)^('Incentive Relocation assumption'!$I79-2022)</f>
        <v>2506.5863933814981</v>
      </c>
      <c r="AS79" s="106">
        <f>-'Levy Proposition'!G$11*'Incentive Relocation assumption'!O79/(1+Assumptions!$D$49)^('Incentive Relocation assumption'!$I79-2022)</f>
        <v>2936.7419073182682</v>
      </c>
    </row>
    <row r="80" spans="1:45" x14ac:dyDescent="0.35">
      <c r="A80">
        <v>2098</v>
      </c>
      <c r="B80" s="84">
        <f>'Future Expected Cost'!V79</f>
        <v>2213175.3526837719</v>
      </c>
      <c r="C80" s="84">
        <f>'Future Expected Cost'!W79</f>
        <v>3882432.0339845079</v>
      </c>
      <c r="D80" s="84">
        <f>'Future Expected Cost'!X79</f>
        <v>2876517.1843206133</v>
      </c>
      <c r="E80" s="84">
        <f>'Future Expected Cost'!Y79</f>
        <v>1049224.7812768593</v>
      </c>
      <c r="F80" s="84">
        <f>'Future Expected Cost'!Z79</f>
        <v>736671.03610802256</v>
      </c>
      <c r="G80" s="84">
        <f>'Future Expected Cost'!AA79</f>
        <v>410906.39720894862</v>
      </c>
      <c r="H80" s="84"/>
      <c r="I80">
        <v>2098</v>
      </c>
      <c r="J80" s="103">
        <f t="shared" si="21"/>
        <v>4817.7204099317969</v>
      </c>
      <c r="K80" s="103">
        <f t="shared" si="28"/>
        <v>-1744.4532484509605</v>
      </c>
      <c r="L80" s="103">
        <f t="shared" si="29"/>
        <v>-1991.0886305336126</v>
      </c>
      <c r="M80" s="103">
        <f t="shared" si="30"/>
        <v>-430.66105530181051</v>
      </c>
      <c r="N80" s="103">
        <f t="shared" si="31"/>
        <v>-534.07144578508712</v>
      </c>
      <c r="O80" s="103">
        <f t="shared" si="32"/>
        <v>-117.44602986032599</v>
      </c>
      <c r="P80" s="106">
        <f t="shared" si="33"/>
        <v>6794237.5918013668</v>
      </c>
      <c r="Q80" s="106">
        <f t="shared" si="34"/>
        <v>34889.064969019208</v>
      </c>
      <c r="R80" s="106">
        <f t="shared" si="35"/>
        <v>39821.772610672248</v>
      </c>
      <c r="S80" s="106">
        <f t="shared" si="36"/>
        <v>8613.2211060362097</v>
      </c>
      <c r="T80" s="106">
        <f t="shared" si="37"/>
        <v>10681.428915701743</v>
      </c>
      <c r="U80" s="106">
        <f t="shared" si="38"/>
        <v>2348.9205972065197</v>
      </c>
      <c r="V80" s="107">
        <f>P80*'Levy Proposition'!B$5/(1+Assumptions!$D$49)^('Incentive Relocation assumption'!$I80-2022)</f>
        <v>3850778.7665878762</v>
      </c>
      <c r="W80" s="107">
        <f>Q80*'Levy Proposition'!C$5/(1+Assumptions!$D$49)^('Incentive Relocation assumption'!$I80-2022)</f>
        <v>50416.758753010756</v>
      </c>
      <c r="X80" s="107">
        <f>R80*'Levy Proposition'!D$5/(1+Assumptions!$D$49)^('Incentive Relocation assumption'!$I80-2022)</f>
        <v>37195.561906096031</v>
      </c>
      <c r="Y80" s="107">
        <f>S80*'Levy Proposition'!E$5/(1+Assumptions!$D$49)^('Incentive Relocation assumption'!$I80-2022)</f>
        <v>13360.970768763254</v>
      </c>
      <c r="Z80" s="107">
        <f>T80*'Levy Proposition'!F$5/(1+Assumptions!$D$49)^('Incentive Relocation assumption'!$I80-2022)</f>
        <v>9399.8152573289171</v>
      </c>
      <c r="AA80" s="107">
        <f>U80*'Levy Proposition'!G$5/(1+Assumptions!$D$49)^('Incentive Relocation assumption'!$I80-2022)</f>
        <v>5251.3769647221588</v>
      </c>
      <c r="AB80" s="81">
        <f>P80*'Levy Proposition'!B$33/(1+Assumptions!$D$49)^('Incentive Relocation assumption'!$I80-2022)</f>
        <v>3847241.7594364886</v>
      </c>
      <c r="AC80" s="81">
        <f>Q80*'Levy Proposition'!C$33/(1+Assumptions!$D$49)^('Incentive Relocation assumption'!$I80-2022)</f>
        <v>50370.450084798904</v>
      </c>
      <c r="AD80" s="81">
        <f>R80*'Levy Proposition'!D$33/(1+Assumptions!$D$49)^('Incentive Relocation assumption'!$I80-2022)</f>
        <v>37161.397136724379</v>
      </c>
      <c r="AE80" s="81">
        <f>S80*'Levy Proposition'!E$33/(1+Assumptions!$D$49)^('Incentive Relocation assumption'!$I80-2022)</f>
        <v>13348.698485149187</v>
      </c>
      <c r="AF80" s="81">
        <f>T80*'Levy Proposition'!F$33/(1+Assumptions!$D$49)^('Incentive Relocation assumption'!$I80-2022)</f>
        <v>9391.181363822654</v>
      </c>
      <c r="AG80" s="81">
        <f>U80*'Levy Proposition'!G$33/(1+Assumptions!$D$49)^('Incentive Relocation assumption'!$I80-2022)</f>
        <v>5246.5534838096701</v>
      </c>
      <c r="AH80" s="109">
        <f t="shared" si="22"/>
        <v>3537.0071513876319</v>
      </c>
      <c r="AI80" s="109">
        <f t="shared" si="23"/>
        <v>46.308668211851909</v>
      </c>
      <c r="AJ80" s="109">
        <f t="shared" si="24"/>
        <v>34.164769371651346</v>
      </c>
      <c r="AK80" s="109">
        <f t="shared" si="25"/>
        <v>12.272283614067419</v>
      </c>
      <c r="AL80" s="109">
        <f t="shared" si="26"/>
        <v>8.6338935062631208</v>
      </c>
      <c r="AM80" s="109">
        <f t="shared" si="27"/>
        <v>4.8234809124887761</v>
      </c>
      <c r="AN80" s="106">
        <f>'Levy Proposition'!B$11*'Incentive Relocation assumption'!J80/(1+Assumptions!$D$49)^('Incentive Relocation assumption'!$I80-2022)</f>
        <v>0</v>
      </c>
      <c r="AO80" s="106">
        <f>-'Levy Proposition'!C$11*'Incentive Relocation assumption'!K80/(1+Assumptions!$D$49)^('Incentive Relocation assumption'!$I80-2022)</f>
        <v>20660.358645114597</v>
      </c>
      <c r="AP80" s="106">
        <f>-'Levy Proposition'!D$11*'Incentive Relocation assumption'!L80/(1+Assumptions!$D$49)^('Incentive Relocation assumption'!$I80-2022)</f>
        <v>9861.184662161173</v>
      </c>
      <c r="AQ80" s="106">
        <f>-'Levy Proposition'!E$11*'Incentive Relocation assumption'!M80/(1+Assumptions!$D$49)^('Incentive Relocation assumption'!$I80-2022)</f>
        <v>5717.008651696674</v>
      </c>
      <c r="AR80" s="106">
        <f>-'Levy Proposition'!F$11*'Incentive Relocation assumption'!N80/(1+Assumptions!$D$49)^('Incentive Relocation assumption'!$I80-2022)</f>
        <v>2255.9169420221137</v>
      </c>
      <c r="AS80" s="106">
        <f>-'Levy Proposition'!G$11*'Incentive Relocation assumption'!O80/(1+Assumptions!$D$49)^('Incentive Relocation assumption'!$I80-2022)</f>
        <v>2643.0550491132808</v>
      </c>
    </row>
    <row r="81" spans="1:45" x14ac:dyDescent="0.35">
      <c r="A81">
        <v>2099</v>
      </c>
      <c r="B81" s="84">
        <f>'Future Expected Cost'!V80</f>
        <v>2115098.0401941054</v>
      </c>
      <c r="C81" s="84">
        <f>'Future Expected Cost'!W80</f>
        <v>3710390.8548410973</v>
      </c>
      <c r="D81" s="84">
        <f>'Future Expected Cost'!X80</f>
        <v>2749309.8879020405</v>
      </c>
      <c r="E81" s="84">
        <f>'Future Expected Cost'!Y80</f>
        <v>1003157.2413449595</v>
      </c>
      <c r="F81" s="84">
        <f>'Future Expected Cost'!Z80</f>
        <v>704297.9331194018</v>
      </c>
      <c r="G81" s="84">
        <f>'Future Expected Cost'!AA80</f>
        <v>392836.92526730255</v>
      </c>
      <c r="H81" s="84"/>
      <c r="I81">
        <v>2099</v>
      </c>
      <c r="J81" s="103">
        <f t="shared" si="21"/>
        <v>4576.8343894352065</v>
      </c>
      <c r="K81" s="103">
        <f t="shared" si="28"/>
        <v>-1657.2305860284123</v>
      </c>
      <c r="L81" s="103">
        <f t="shared" si="29"/>
        <v>-1891.5341990069319</v>
      </c>
      <c r="M81" s="103">
        <f t="shared" si="30"/>
        <v>-409.12800253671998</v>
      </c>
      <c r="N81" s="103">
        <f t="shared" si="31"/>
        <v>-507.36787349583284</v>
      </c>
      <c r="O81" s="103">
        <f t="shared" si="32"/>
        <v>-111.5737283673097</v>
      </c>
      <c r="P81" s="106">
        <f t="shared" si="33"/>
        <v>6799055.3122112984</v>
      </c>
      <c r="Q81" s="106">
        <f t="shared" si="34"/>
        <v>33144.611720568246</v>
      </c>
      <c r="R81" s="106">
        <f t="shared" si="35"/>
        <v>37830.683980138638</v>
      </c>
      <c r="S81" s="106">
        <f t="shared" si="36"/>
        <v>8182.5600507343988</v>
      </c>
      <c r="T81" s="106">
        <f t="shared" si="37"/>
        <v>10147.357469916657</v>
      </c>
      <c r="U81" s="106">
        <f t="shared" si="38"/>
        <v>2231.4745673461939</v>
      </c>
      <c r="V81" s="107">
        <f>P81*'Levy Proposition'!B$5/(1+Assumptions!$D$49)^('Incentive Relocation assumption'!$I81-2022)</f>
        <v>3650675.5358493561</v>
      </c>
      <c r="W81" s="107">
        <f>Q81*'Levy Proposition'!C$5/(1+Assumptions!$D$49)^('Incentive Relocation assumption'!$I81-2022)</f>
        <v>45374.865407820085</v>
      </c>
      <c r="X81" s="107">
        <f>R81*'Levy Proposition'!D$5/(1+Assumptions!$D$49)^('Incentive Relocation assumption'!$I81-2022)</f>
        <v>33475.845274495354</v>
      </c>
      <c r="Y81" s="107">
        <f>S81*'Levy Proposition'!E$5/(1+Assumptions!$D$49)^('Incentive Relocation assumption'!$I81-2022)</f>
        <v>12024.816060081361</v>
      </c>
      <c r="Z81" s="107">
        <f>T81*'Levy Proposition'!F$5/(1+Assumptions!$D$49)^('Incentive Relocation assumption'!$I81-2022)</f>
        <v>8459.7931860148201</v>
      </c>
      <c r="AA81" s="107">
        <f>U81*'Levy Proposition'!G$5/(1+Assumptions!$D$49)^('Incentive Relocation assumption'!$I81-2022)</f>
        <v>4726.2166167269779</v>
      </c>
      <c r="AB81" s="81">
        <f>P81*'Levy Proposition'!B$33/(1+Assumptions!$D$49)^('Incentive Relocation assumption'!$I81-2022)</f>
        <v>3647322.3269894412</v>
      </c>
      <c r="AC81" s="81">
        <f>Q81*'Levy Proposition'!C$33/(1+Assumptions!$D$49)^('Incentive Relocation assumption'!$I81-2022)</f>
        <v>45333.187806179289</v>
      </c>
      <c r="AD81" s="81">
        <f>R81*'Levy Proposition'!D$33/(1+Assumptions!$D$49)^('Incentive Relocation assumption'!$I81-2022)</f>
        <v>33445.097129428701</v>
      </c>
      <c r="AE81" s="81">
        <f>S81*'Levy Proposition'!E$33/(1+Assumptions!$D$49)^('Incentive Relocation assumption'!$I81-2022)</f>
        <v>12013.771057764514</v>
      </c>
      <c r="AF81" s="81">
        <f>T81*'Levy Proposition'!F$33/(1+Assumptions!$D$49)^('Incentive Relocation assumption'!$I81-2022)</f>
        <v>8452.0227191010035</v>
      </c>
      <c r="AG81" s="81">
        <f>U81*'Levy Proposition'!G$33/(1+Assumptions!$D$49)^('Incentive Relocation assumption'!$I81-2022)</f>
        <v>4721.8755047115555</v>
      </c>
      <c r="AH81" s="109">
        <f t="shared" si="22"/>
        <v>3353.2088599149138</v>
      </c>
      <c r="AI81" s="109">
        <f t="shared" si="23"/>
        <v>41.677601640796638</v>
      </c>
      <c r="AJ81" s="109">
        <f t="shared" si="24"/>
        <v>30.748145066652796</v>
      </c>
      <c r="AK81" s="109">
        <f t="shared" si="25"/>
        <v>11.045002316846876</v>
      </c>
      <c r="AL81" s="109">
        <f t="shared" si="26"/>
        <v>7.7704669138165627</v>
      </c>
      <c r="AM81" s="109">
        <f t="shared" si="27"/>
        <v>4.3411120154223681</v>
      </c>
      <c r="AN81" s="106">
        <f>'Levy Proposition'!B$11*'Incentive Relocation assumption'!J81/(1+Assumptions!$D$49)^('Incentive Relocation assumption'!$I81-2022)</f>
        <v>0</v>
      </c>
      <c r="AO81" s="106">
        <f>-'Levy Proposition'!C$11*'Incentive Relocation assumption'!K81/(1+Assumptions!$D$49)^('Incentive Relocation assumption'!$I81-2022)</f>
        <v>18594.233663293242</v>
      </c>
      <c r="AP81" s="106">
        <f>-'Levy Proposition'!D$11*'Incentive Relocation assumption'!L81/(1+Assumptions!$D$49)^('Incentive Relocation assumption'!$I81-2022)</f>
        <v>8875.0236602725381</v>
      </c>
      <c r="AQ81" s="106">
        <f>-'Levy Proposition'!E$11*'Incentive Relocation assumption'!M81/(1+Assumptions!$D$49)^('Incentive Relocation assumption'!$I81-2022)</f>
        <v>5145.2831265276127</v>
      </c>
      <c r="AR81" s="106">
        <f>-'Levy Proposition'!F$11*'Incentive Relocation assumption'!N81/(1+Assumptions!$D$49)^('Incentive Relocation assumption'!$I81-2022)</f>
        <v>2030.3155170474286</v>
      </c>
      <c r="AS81" s="106">
        <f>-'Levy Proposition'!G$11*'Incentive Relocation assumption'!O81/(1+Assumptions!$D$49)^('Incentive Relocation assumption'!$I81-2022)</f>
        <v>2378.7381435307489</v>
      </c>
    </row>
    <row r="82" spans="1:45" x14ac:dyDescent="0.35">
      <c r="A82">
        <v>2100</v>
      </c>
      <c r="B82" s="84">
        <f>'Future Expected Cost'!V81</f>
        <v>1922970.0438042975</v>
      </c>
      <c r="C82" s="84">
        <f>'Future Expected Cost'!W81</f>
        <v>3373360.7328660036</v>
      </c>
      <c r="D82" s="84">
        <f>'Future Expected Cost'!X81</f>
        <v>2499815.4779794174</v>
      </c>
      <c r="E82" s="84">
        <f>'Future Expected Cost'!Y81</f>
        <v>912425.96590026864</v>
      </c>
      <c r="F82" s="84">
        <f>'Future Expected Cost'!Z81</f>
        <v>640571.1230805224</v>
      </c>
      <c r="G82" s="84">
        <f>'Future Expected Cost'!AA81</f>
        <v>357280.91449563351</v>
      </c>
      <c r="H82" s="84"/>
      <c r="I82">
        <v>2100</v>
      </c>
      <c r="J82" s="103">
        <f t="shared" si="21"/>
        <v>4347.992669963447</v>
      </c>
      <c r="K82" s="103">
        <f t="shared" si="28"/>
        <v>-1574.3690567269919</v>
      </c>
      <c r="L82" s="103">
        <f t="shared" si="29"/>
        <v>-1796.9574890565855</v>
      </c>
      <c r="M82" s="103">
        <f t="shared" si="30"/>
        <v>-388.67160240988397</v>
      </c>
      <c r="N82" s="103">
        <f t="shared" si="31"/>
        <v>-481.99947982104123</v>
      </c>
      <c r="O82" s="103">
        <f t="shared" si="32"/>
        <v>-105.99504194894422</v>
      </c>
      <c r="P82" s="106">
        <f t="shared" si="33"/>
        <v>6803632.1466007335</v>
      </c>
      <c r="Q82" s="106">
        <f t="shared" si="34"/>
        <v>31487.381134539835</v>
      </c>
      <c r="R82" s="106">
        <f t="shared" si="35"/>
        <v>35939.149781131709</v>
      </c>
      <c r="S82" s="106">
        <f t="shared" si="36"/>
        <v>7773.4320481976793</v>
      </c>
      <c r="T82" s="106">
        <f t="shared" si="37"/>
        <v>9639.9895964208245</v>
      </c>
      <c r="U82" s="106">
        <f t="shared" si="38"/>
        <v>2119.9008389788842</v>
      </c>
      <c r="V82" s="107">
        <f>P82*'Levy Proposition'!B$5/(1+Assumptions!$D$49)^('Incentive Relocation assumption'!$I82-2022)</f>
        <v>3460846.2694751327</v>
      </c>
      <c r="W82" s="107">
        <f>Q82*'Levy Proposition'!C$5/(1+Assumptions!$D$49)^('Incentive Relocation assumption'!$I82-2022)</f>
        <v>40837.183145075498</v>
      </c>
      <c r="X82" s="107">
        <f>R82*'Levy Proposition'!D$5/(1+Assumptions!$D$49)^('Incentive Relocation assumption'!$I82-2022)</f>
        <v>30128.116350845914</v>
      </c>
      <c r="Y82" s="107">
        <f>S82*'Levy Proposition'!E$5/(1+Assumptions!$D$49)^('Incentive Relocation assumption'!$I82-2022)</f>
        <v>10822.282585696803</v>
      </c>
      <c r="Z82" s="107">
        <f>T82*'Levy Proposition'!F$5/(1+Assumptions!$D$49)^('Incentive Relocation assumption'!$I82-2022)</f>
        <v>7613.7773765651436</v>
      </c>
      <c r="AA82" s="107">
        <f>U82*'Levy Proposition'!G$5/(1+Assumptions!$D$49)^('Incentive Relocation assumption'!$I82-2022)</f>
        <v>4253.5745687813178</v>
      </c>
      <c r="AB82" s="81">
        <f>P82*'Levy Proposition'!B$33/(1+Assumptions!$D$49)^('Incentive Relocation assumption'!$I82-2022)</f>
        <v>3457667.4220920531</v>
      </c>
      <c r="AC82" s="81">
        <f>Q82*'Levy Proposition'!C$33/(1+Assumptions!$D$49)^('Incentive Relocation assumption'!$I82-2022)</f>
        <v>40799.673483372797</v>
      </c>
      <c r="AD82" s="81">
        <f>R82*'Levy Proposition'!D$33/(1+Assumptions!$D$49)^('Incentive Relocation assumption'!$I82-2022)</f>
        <v>30100.443152916341</v>
      </c>
      <c r="AE82" s="81">
        <f>S82*'Levy Proposition'!E$33/(1+Assumptions!$D$49)^('Incentive Relocation assumption'!$I82-2022)</f>
        <v>10812.342131253645</v>
      </c>
      <c r="AF82" s="81">
        <f>T82*'Levy Proposition'!F$33/(1+Assumptions!$D$49)^('Incentive Relocation assumption'!$I82-2022)</f>
        <v>7606.7839898601869</v>
      </c>
      <c r="AG82" s="81">
        <f>U82*'Levy Proposition'!G$33/(1+Assumptions!$D$49)^('Incentive Relocation assumption'!$I82-2022)</f>
        <v>4249.6675866925825</v>
      </c>
      <c r="AH82" s="109">
        <f t="shared" si="22"/>
        <v>3178.8473830795847</v>
      </c>
      <c r="AI82" s="109">
        <f t="shared" si="23"/>
        <v>37.509661702701123</v>
      </c>
      <c r="AJ82" s="109">
        <f t="shared" si="24"/>
        <v>27.67319792957278</v>
      </c>
      <c r="AK82" s="109">
        <f t="shared" si="25"/>
        <v>9.9404544431581598</v>
      </c>
      <c r="AL82" s="109">
        <f t="shared" si="26"/>
        <v>6.9933867049567198</v>
      </c>
      <c r="AM82" s="109">
        <f t="shared" si="27"/>
        <v>3.9069820887352762</v>
      </c>
      <c r="AN82" s="106">
        <f>'Levy Proposition'!B$11*'Incentive Relocation assumption'!J82/(1+Assumptions!$D$49)^('Incentive Relocation assumption'!$I82-2022)</f>
        <v>0</v>
      </c>
      <c r="AO82" s="106">
        <f>-'Levy Proposition'!C$11*'Incentive Relocation assumption'!K82/(1+Assumptions!$D$49)^('Incentive Relocation assumption'!$I82-2022)</f>
        <v>16734.730091769419</v>
      </c>
      <c r="AP82" s="106">
        <f>-'Levy Proposition'!D$11*'Incentive Relocation assumption'!L82/(1+Assumptions!$D$49)^('Incentive Relocation assumption'!$I82-2022)</f>
        <v>7987.4830123234942</v>
      </c>
      <c r="AQ82" s="106">
        <f>-'Levy Proposition'!E$11*'Incentive Relocation assumption'!M82/(1+Assumptions!$D$49)^('Incentive Relocation assumption'!$I82-2022)</f>
        <v>4630.7326199817671</v>
      </c>
      <c r="AR82" s="106">
        <f>-'Levy Proposition'!F$11*'Incentive Relocation assumption'!N82/(1+Assumptions!$D$49)^('Incentive Relocation assumption'!$I82-2022)</f>
        <v>1827.2752076894321</v>
      </c>
      <c r="AS82" s="106">
        <f>-'Levy Proposition'!G$11*'Incentive Relocation assumption'!O82/(1+Assumptions!$D$49)^('Incentive Relocation assumption'!$I82-2022)</f>
        <v>2140.854068622767</v>
      </c>
    </row>
    <row r="83" spans="1:45" x14ac:dyDescent="0.35">
      <c r="A83">
        <v>2101</v>
      </c>
      <c r="B83" s="84">
        <f>'Future Expected Cost'!V82</f>
        <v>1837770.2310953559</v>
      </c>
      <c r="C83" s="84">
        <f>'Future Expected Cost'!W82</f>
        <v>3223907.5108258771</v>
      </c>
      <c r="D83" s="84">
        <f>'Future Expected Cost'!X82</f>
        <v>2389291.229221202</v>
      </c>
      <c r="E83" s="84">
        <f>'Future Expected Cost'!Y82</f>
        <v>872376.08430441387</v>
      </c>
      <c r="F83" s="84">
        <f>'Future Expected Cost'!Z82</f>
        <v>612429.02518844989</v>
      </c>
      <c r="G83" s="84">
        <f>'Future Expected Cost'!AA82</f>
        <v>341573.98548786057</v>
      </c>
      <c r="H83" s="84"/>
      <c r="I83">
        <v>2101</v>
      </c>
      <c r="J83" s="103">
        <f t="shared" si="21"/>
        <v>4130.593036465275</v>
      </c>
      <c r="K83" s="103">
        <f t="shared" si="28"/>
        <v>-1495.6506038906423</v>
      </c>
      <c r="L83" s="103">
        <f t="shared" si="29"/>
        <v>-1707.1096146037562</v>
      </c>
      <c r="M83" s="103">
        <f t="shared" si="30"/>
        <v>-369.23802228938979</v>
      </c>
      <c r="N83" s="103">
        <f t="shared" si="31"/>
        <v>-457.89950582998921</v>
      </c>
      <c r="O83" s="103">
        <f t="shared" si="32"/>
        <v>-100.69528985149701</v>
      </c>
      <c r="P83" s="106">
        <f t="shared" si="33"/>
        <v>6807980.1392706968</v>
      </c>
      <c r="Q83" s="106">
        <f t="shared" si="34"/>
        <v>29913.012077812844</v>
      </c>
      <c r="R83" s="106">
        <f t="shared" si="35"/>
        <v>34142.192292075124</v>
      </c>
      <c r="S83" s="106">
        <f t="shared" si="36"/>
        <v>7384.7604457877951</v>
      </c>
      <c r="T83" s="106">
        <f t="shared" si="37"/>
        <v>9157.9901165997835</v>
      </c>
      <c r="U83" s="106">
        <f t="shared" si="38"/>
        <v>2013.90579702994</v>
      </c>
      <c r="V83" s="107">
        <f>P83*'Levy Proposition'!B$5/(1+Assumptions!$D$49)^('Incentive Relocation assumption'!$I83-2022)</f>
        <v>3280776.0562843392</v>
      </c>
      <c r="W83" s="107">
        <f>Q83*'Levy Proposition'!C$5/(1+Assumptions!$D$49)^('Incentive Relocation assumption'!$I83-2022)</f>
        <v>36753.288681645849</v>
      </c>
      <c r="X83" s="107">
        <f>R83*'Levy Proposition'!D$5/(1+Assumptions!$D$49)^('Incentive Relocation assumption'!$I83-2022)</f>
        <v>27115.174759804242</v>
      </c>
      <c r="Y83" s="107">
        <f>S83*'Levy Proposition'!E$5/(1+Assumptions!$D$49)^('Incentive Relocation assumption'!$I83-2022)</f>
        <v>9740.0076458120748</v>
      </c>
      <c r="Z83" s="107">
        <f>T83*'Levy Proposition'!F$5/(1+Assumptions!$D$49)^('Incentive Relocation assumption'!$I83-2022)</f>
        <v>6852.366797302655</v>
      </c>
      <c r="AA83" s="107">
        <f>U83*'Levy Proposition'!G$5/(1+Assumptions!$D$49)^('Incentive Relocation assumption'!$I83-2022)</f>
        <v>3828.1987643454549</v>
      </c>
      <c r="AB83" s="81">
        <f>P83*'Levy Proposition'!B$33/(1+Assumptions!$D$49)^('Incentive Relocation assumption'!$I83-2022)</f>
        <v>3277762.6065183165</v>
      </c>
      <c r="AC83" s="81">
        <f>Q83*'Levy Proposition'!C$33/(1+Assumptions!$D$49)^('Incentive Relocation assumption'!$I83-2022)</f>
        <v>36719.53014790926</v>
      </c>
      <c r="AD83" s="81">
        <f>R83*'Levy Proposition'!D$33/(1+Assumptions!$D$49)^('Incentive Relocation assumption'!$I83-2022)</f>
        <v>27090.26900103443</v>
      </c>
      <c r="AE83" s="81">
        <f>S83*'Levy Proposition'!E$33/(1+Assumptions!$D$49)^('Incentive Relocation assumption'!$I83-2022)</f>
        <v>9731.0612796908299</v>
      </c>
      <c r="AF83" s="81">
        <f>T83*'Levy Proposition'!F$33/(1+Assumptions!$D$49)^('Incentive Relocation assumption'!$I83-2022)</f>
        <v>6846.072779433779</v>
      </c>
      <c r="AG83" s="81">
        <f>U83*'Levy Proposition'!G$33/(1+Assumptions!$D$49)^('Incentive Relocation assumption'!$I83-2022)</f>
        <v>3824.6824973181438</v>
      </c>
      <c r="AH83" s="109">
        <f t="shared" si="22"/>
        <v>3013.4497660226189</v>
      </c>
      <c r="AI83" s="109">
        <f t="shared" si="23"/>
        <v>33.758533736589015</v>
      </c>
      <c r="AJ83" s="109">
        <f t="shared" si="24"/>
        <v>24.905758769811655</v>
      </c>
      <c r="AK83" s="109">
        <f t="shared" si="25"/>
        <v>8.9463661212448642</v>
      </c>
      <c r="AL83" s="109">
        <f t="shared" si="26"/>
        <v>6.2940178688759261</v>
      </c>
      <c r="AM83" s="109">
        <f t="shared" si="27"/>
        <v>3.5162670273111871</v>
      </c>
      <c r="AN83" s="106">
        <f>'Levy Proposition'!B$11*'Incentive Relocation assumption'!J83/(1+Assumptions!$D$49)^('Incentive Relocation assumption'!$I83-2022)</f>
        <v>0</v>
      </c>
      <c r="AO83" s="106">
        <f>-'Levy Proposition'!C$11*'Incentive Relocation assumption'!K83/(1+Assumptions!$D$49)^('Incentive Relocation assumption'!$I83-2022)</f>
        <v>15061.184898263389</v>
      </c>
      <c r="AP83" s="106">
        <f>-'Levy Proposition'!D$11*'Incentive Relocation assumption'!L83/(1+Assumptions!$D$49)^('Incentive Relocation assumption'!$I83-2022)</f>
        <v>7188.7002575266597</v>
      </c>
      <c r="AQ83" s="106">
        <f>-'Levy Proposition'!E$11*'Incentive Relocation assumption'!M83/(1+Assumptions!$D$49)^('Incentive Relocation assumption'!$I83-2022)</f>
        <v>4167.6393835755462</v>
      </c>
      <c r="AR83" s="106">
        <f>-'Levy Proposition'!F$11*'Incentive Relocation assumption'!N83/(1+Assumptions!$D$49)^('Incentive Relocation assumption'!$I83-2022)</f>
        <v>1644.5398050703366</v>
      </c>
      <c r="AS83" s="106">
        <f>-'Levy Proposition'!G$11*'Incentive Relocation assumption'!O83/(1+Assumptions!$D$49)^('Incentive Relocation assumption'!$I83-2022)</f>
        <v>1926.7594273053314</v>
      </c>
    </row>
    <row r="84" spans="1:45" x14ac:dyDescent="0.35">
      <c r="A84">
        <v>2102</v>
      </c>
      <c r="B84" s="84">
        <f>'Future Expected Cost'!V83</f>
        <v>1756353.4892353583</v>
      </c>
      <c r="C84" s="84">
        <f>'Future Expected Cost'!W83</f>
        <v>3081089.9056339012</v>
      </c>
      <c r="D84" s="84">
        <f>'Future Expected Cost'!X83</f>
        <v>2283665.2696813219</v>
      </c>
      <c r="E84" s="84">
        <f>'Future Expected Cost'!Y83</f>
        <v>834089.59580326977</v>
      </c>
      <c r="F84" s="84">
        <f>'Future Expected Cost'!Z83</f>
        <v>585527.08037387766</v>
      </c>
      <c r="G84" s="84">
        <f>'Future Expected Cost'!AA83</f>
        <v>326559.67804178852</v>
      </c>
      <c r="H84" s="84"/>
      <c r="I84">
        <v>2102</v>
      </c>
      <c r="J84" s="103">
        <f t="shared" si="21"/>
        <v>3924.063384642011</v>
      </c>
      <c r="K84" s="103">
        <f t="shared" si="28"/>
        <v>-1420.8680736961103</v>
      </c>
      <c r="L84" s="103">
        <f t="shared" si="29"/>
        <v>-1621.7541338735684</v>
      </c>
      <c r="M84" s="103">
        <f t="shared" si="30"/>
        <v>-350.77612117492026</v>
      </c>
      <c r="N84" s="103">
        <f t="shared" si="31"/>
        <v>-435.00453053848969</v>
      </c>
      <c r="O84" s="103">
        <f t="shared" si="32"/>
        <v>-95.660525358922158</v>
      </c>
      <c r="P84" s="106">
        <f t="shared" si="33"/>
        <v>6812110.7323071621</v>
      </c>
      <c r="Q84" s="106">
        <f t="shared" si="34"/>
        <v>28417.361473922203</v>
      </c>
      <c r="R84" s="106">
        <f t="shared" si="35"/>
        <v>32435.082677471368</v>
      </c>
      <c r="S84" s="106">
        <f t="shared" si="36"/>
        <v>7015.5224234984053</v>
      </c>
      <c r="T84" s="106">
        <f t="shared" si="37"/>
        <v>8700.0906107697938</v>
      </c>
      <c r="U84" s="106">
        <f t="shared" si="38"/>
        <v>1913.2105071784431</v>
      </c>
      <c r="V84" s="107">
        <f>P84*'Levy Proposition'!B$5/(1+Assumptions!$D$49)^('Incentive Relocation assumption'!$I84-2022)</f>
        <v>3109974.5008674967</v>
      </c>
      <c r="W84" s="107">
        <f>Q84*'Levy Proposition'!C$5/(1+Assumptions!$D$49)^('Incentive Relocation assumption'!$I84-2022)</f>
        <v>33077.801280211192</v>
      </c>
      <c r="X84" s="107">
        <f>R84*'Levy Proposition'!D$5/(1+Assumptions!$D$49)^('Incentive Relocation assumption'!$I84-2022)</f>
        <v>24403.540324023008</v>
      </c>
      <c r="Y84" s="107">
        <f>S84*'Levy Proposition'!E$5/(1+Assumptions!$D$49)^('Incentive Relocation assumption'!$I84-2022)</f>
        <v>8765.9648682486804</v>
      </c>
      <c r="Z84" s="107">
        <f>T84*'Levy Proposition'!F$5/(1+Assumptions!$D$49)^('Incentive Relocation assumption'!$I84-2022)</f>
        <v>6167.1005602686737</v>
      </c>
      <c r="AA84" s="107">
        <f>U84*'Levy Proposition'!G$5/(1+Assumptions!$D$49)^('Incentive Relocation assumption'!$I84-2022)</f>
        <v>3445.3623751880928</v>
      </c>
      <c r="AB84" s="81">
        <f>P84*'Levy Proposition'!B$33/(1+Assumptions!$D$49)^('Incentive Relocation assumption'!$I84-2022)</f>
        <v>3107117.9352954505</v>
      </c>
      <c r="AC84" s="81">
        <f>Q84*'Levy Proposition'!C$33/(1+Assumptions!$D$49)^('Incentive Relocation assumption'!$I84-2022)</f>
        <v>33047.418745463823</v>
      </c>
      <c r="AD84" s="81">
        <f>R84*'Levy Proposition'!D$33/(1+Assumptions!$D$49)^('Incentive Relocation assumption'!$I84-2022)</f>
        <v>24381.125248559783</v>
      </c>
      <c r="AE84" s="81">
        <f>S84*'Levy Proposition'!E$33/(1+Assumptions!$D$49)^('Incentive Relocation assumption'!$I84-2022)</f>
        <v>8757.9131773292156</v>
      </c>
      <c r="AF84" s="81">
        <f>T84*'Levy Proposition'!F$33/(1+Assumptions!$D$49)^('Incentive Relocation assumption'!$I84-2022)</f>
        <v>6161.4359713355816</v>
      </c>
      <c r="AG84" s="81">
        <f>U84*'Levy Proposition'!G$33/(1+Assumptions!$D$49)^('Incentive Relocation assumption'!$I84-2022)</f>
        <v>3442.1977500307353</v>
      </c>
      <c r="AH84" s="109">
        <f t="shared" si="22"/>
        <v>2856.5655720462091</v>
      </c>
      <c r="AI84" s="109">
        <f t="shared" si="23"/>
        <v>30.382534747368481</v>
      </c>
      <c r="AJ84" s="109">
        <f t="shared" si="24"/>
        <v>22.415075463224639</v>
      </c>
      <c r="AK84" s="109">
        <f t="shared" si="25"/>
        <v>8.0516909194648179</v>
      </c>
      <c r="AL84" s="109">
        <f t="shared" si="26"/>
        <v>5.6645889330920909</v>
      </c>
      <c r="AM84" s="109">
        <f t="shared" si="27"/>
        <v>3.1646251573574773</v>
      </c>
      <c r="AN84" s="106">
        <f>'Levy Proposition'!B$11*'Incentive Relocation assumption'!J84/(1+Assumptions!$D$49)^('Incentive Relocation assumption'!$I84-2022)</f>
        <v>0</v>
      </c>
      <c r="AO84" s="106">
        <f>-'Levy Proposition'!C$11*'Incentive Relocation assumption'!K84/(1+Assumptions!$D$49)^('Incentive Relocation assumption'!$I84-2022)</f>
        <v>13555.001442852235</v>
      </c>
      <c r="AP84" s="106">
        <f>-'Levy Proposition'!D$11*'Incentive Relocation assumption'!L84/(1+Assumptions!$D$49)^('Incentive Relocation assumption'!$I84-2022)</f>
        <v>6469.7992237145718</v>
      </c>
      <c r="AQ84" s="106">
        <f>-'Levy Proposition'!E$11*'Incentive Relocation assumption'!M84/(1+Assumptions!$D$49)^('Incentive Relocation assumption'!$I84-2022)</f>
        <v>3750.8574683369097</v>
      </c>
      <c r="AR84" s="106">
        <f>-'Levy Proposition'!F$11*'Incentive Relocation assumption'!N84/(1+Assumptions!$D$49)^('Incentive Relocation assumption'!$I84-2022)</f>
        <v>1480.0787309321634</v>
      </c>
      <c r="AS84" s="106">
        <f>-'Levy Proposition'!G$11*'Incentive Relocation assumption'!O84/(1+Assumptions!$D$49)^('Incentive Relocation assumption'!$I84-2022)</f>
        <v>1734.0751736049885</v>
      </c>
    </row>
    <row r="85" spans="1:45" x14ac:dyDescent="0.35">
      <c r="A85">
        <v>2103</v>
      </c>
      <c r="B85" s="84">
        <f>'Future Expected Cost'!V84</f>
        <v>1678551.5159484493</v>
      </c>
      <c r="C85" s="84">
        <f>'Future Expected Cost'!W84</f>
        <v>2944612.7323497259</v>
      </c>
      <c r="D85" s="84">
        <f>'Future Expected Cost'!X84</f>
        <v>2182720.0476878746</v>
      </c>
      <c r="E85" s="84">
        <f>'Future Expected Cost'!Y84</f>
        <v>797488.64028817706</v>
      </c>
      <c r="F85" s="84">
        <f>'Future Expected Cost'!Z84</f>
        <v>559810.48704395478</v>
      </c>
      <c r="G85" s="84">
        <f>'Future Expected Cost'!AA84</f>
        <v>312207.36611982802</v>
      </c>
      <c r="H85" s="84"/>
      <c r="I85">
        <v>2103</v>
      </c>
      <c r="J85" s="103">
        <f t="shared" si="21"/>
        <v>3727.8602154099103</v>
      </c>
      <c r="K85" s="103">
        <f t="shared" si="28"/>
        <v>-1349.8246700113048</v>
      </c>
      <c r="L85" s="103">
        <f t="shared" si="29"/>
        <v>-1540.66642717989</v>
      </c>
      <c r="M85" s="103">
        <f t="shared" si="30"/>
        <v>-333.23731511617427</v>
      </c>
      <c r="N85" s="103">
        <f t="shared" si="31"/>
        <v>-413.25430401156518</v>
      </c>
      <c r="O85" s="103">
        <f t="shared" si="32"/>
        <v>-90.877499090976059</v>
      </c>
      <c r="P85" s="106">
        <f t="shared" si="33"/>
        <v>6816034.795691804</v>
      </c>
      <c r="Q85" s="106">
        <f t="shared" si="34"/>
        <v>26996.493400226092</v>
      </c>
      <c r="R85" s="106">
        <f t="shared" si="35"/>
        <v>30813.3285435978</v>
      </c>
      <c r="S85" s="106">
        <f t="shared" si="36"/>
        <v>6664.746302323485</v>
      </c>
      <c r="T85" s="106">
        <f t="shared" si="37"/>
        <v>8265.0860802313036</v>
      </c>
      <c r="U85" s="106">
        <f t="shared" si="38"/>
        <v>1817.549981819521</v>
      </c>
      <c r="V85" s="107">
        <f>P85*'Levy Proposition'!B$5/(1+Assumptions!$D$49)^('Incentive Relocation assumption'!$I85-2022)</f>
        <v>2947974.6918981024</v>
      </c>
      <c r="W85" s="107">
        <f>Q85*'Levy Proposition'!C$5/(1+Assumptions!$D$49)^('Incentive Relocation assumption'!$I85-2022)</f>
        <v>29769.878472930825</v>
      </c>
      <c r="X85" s="107">
        <f>R85*'Levy Proposition'!D$5/(1+Assumptions!$D$49)^('Incentive Relocation assumption'!$I85-2022)</f>
        <v>21963.081028304478</v>
      </c>
      <c r="Y85" s="107">
        <f>S85*'Levy Proposition'!E$5/(1+Assumptions!$D$49)^('Incentive Relocation assumption'!$I85-2022)</f>
        <v>7889.3305699210678</v>
      </c>
      <c r="Z85" s="107">
        <f>T85*'Levy Proposition'!F$5/(1+Assumptions!$D$49)^('Incentive Relocation assumption'!$I85-2022)</f>
        <v>5550.3639027959543</v>
      </c>
      <c r="AA85" s="107">
        <f>U85*'Levy Proposition'!G$5/(1+Assumptions!$D$49)^('Incentive Relocation assumption'!$I85-2022)</f>
        <v>3100.811276289975</v>
      </c>
      <c r="AB85" s="81">
        <f>P85*'Levy Proposition'!B$33/(1+Assumptions!$D$49)^('Incentive Relocation assumption'!$I85-2022)</f>
        <v>2945266.9259631112</v>
      </c>
      <c r="AC85" s="81">
        <f>Q85*'Levy Proposition'!C$33/(1+Assumptions!$D$49)^('Incentive Relocation assumption'!$I85-2022)</f>
        <v>29742.53432271157</v>
      </c>
      <c r="AD85" s="81">
        <f>R85*'Levy Proposition'!D$33/(1+Assumptions!$D$49)^('Incentive Relocation assumption'!$I85-2022)</f>
        <v>21942.907557073762</v>
      </c>
      <c r="AE85" s="81">
        <f>S85*'Levy Proposition'!E$33/(1+Assumptions!$D$49)^('Incentive Relocation assumption'!$I85-2022)</f>
        <v>7882.0840828240689</v>
      </c>
      <c r="AF85" s="81">
        <f>T85*'Levy Proposition'!F$33/(1+Assumptions!$D$49)^('Incentive Relocation assumption'!$I85-2022)</f>
        <v>5545.2657971900626</v>
      </c>
      <c r="AG85" s="81">
        <f>U85*'Levy Proposition'!G$33/(1+Assumptions!$D$49)^('Incentive Relocation assumption'!$I85-2022)</f>
        <v>3097.9631272987881</v>
      </c>
      <c r="AH85" s="109">
        <f t="shared" si="22"/>
        <v>2707.7659349911846</v>
      </c>
      <c r="AI85" s="109">
        <f t="shared" si="23"/>
        <v>27.344150219254516</v>
      </c>
      <c r="AJ85" s="109">
        <f t="shared" si="24"/>
        <v>20.173471230715222</v>
      </c>
      <c r="AK85" s="109">
        <f t="shared" si="25"/>
        <v>7.2464870969988624</v>
      </c>
      <c r="AL85" s="109">
        <f t="shared" si="26"/>
        <v>5.0981056058917602</v>
      </c>
      <c r="AM85" s="109">
        <f t="shared" si="27"/>
        <v>2.8481489911869176</v>
      </c>
      <c r="AN85" s="106">
        <f>'Levy Proposition'!B$11*'Incentive Relocation assumption'!J85/(1+Assumptions!$D$49)^('Incentive Relocation assumption'!$I85-2022)</f>
        <v>0</v>
      </c>
      <c r="AO85" s="106">
        <f>-'Levy Proposition'!C$11*'Incentive Relocation assumption'!K85/(1+Assumptions!$D$49)^('Incentive Relocation assumption'!$I85-2022)</f>
        <v>12199.442829820904</v>
      </c>
      <c r="AP85" s="106">
        <f>-'Levy Proposition'!D$11*'Incentive Relocation assumption'!L85/(1+Assumptions!$D$49)^('Incentive Relocation assumption'!$I85-2022)</f>
        <v>5822.7913942233854</v>
      </c>
      <c r="AQ85" s="106">
        <f>-'Levy Proposition'!E$11*'Incentive Relocation assumption'!M85/(1+Assumptions!$D$49)^('Incentive Relocation assumption'!$I85-2022)</f>
        <v>3375.7555423877884</v>
      </c>
      <c r="AR85" s="106">
        <f>-'Levy Proposition'!F$11*'Incentive Relocation assumption'!N85/(1+Assumptions!$D$49)^('Incentive Relocation assumption'!$I85-2022)</f>
        <v>1332.0644736015195</v>
      </c>
      <c r="AS85" s="106">
        <f>-'Levy Proposition'!G$11*'Incentive Relocation assumption'!O85/(1+Assumptions!$D$49)^('Incentive Relocation assumption'!$I85-2022)</f>
        <v>1560.6601764075094</v>
      </c>
    </row>
    <row r="86" spans="1:45" x14ac:dyDescent="0.35">
      <c r="A86">
        <v>2104</v>
      </c>
      <c r="B86" s="84">
        <f>'Future Expected Cost'!V85</f>
        <v>1604203.5093390504</v>
      </c>
      <c r="C86" s="84">
        <f>'Future Expected Cost'!W85</f>
        <v>2814193.9599391958</v>
      </c>
      <c r="D86" s="84">
        <f>'Future Expected Cost'!X85</f>
        <v>2086247.6924115105</v>
      </c>
      <c r="E86" s="84">
        <f>'Future Expected Cost'!Y85</f>
        <v>762498.8041552928</v>
      </c>
      <c r="F86" s="84">
        <f>'Future Expected Cost'!Z85</f>
        <v>535226.87126154278</v>
      </c>
      <c r="G86" s="84">
        <f>'Future Expected Cost'!AA85</f>
        <v>298487.78121868247</v>
      </c>
      <c r="H86" s="84"/>
      <c r="I86">
        <v>2104</v>
      </c>
      <c r="J86" s="103">
        <f t="shared" si="21"/>
        <v>3541.4672046394144</v>
      </c>
      <c r="K86" s="103">
        <f t="shared" si="28"/>
        <v>-1282.3334365107394</v>
      </c>
      <c r="L86" s="103">
        <f t="shared" si="29"/>
        <v>-1463.6331058208955</v>
      </c>
      <c r="M86" s="103">
        <f t="shared" si="30"/>
        <v>-316.57544936036555</v>
      </c>
      <c r="N86" s="103">
        <f t="shared" si="31"/>
        <v>-392.59158881098693</v>
      </c>
      <c r="O86" s="103">
        <f t="shared" si="32"/>
        <v>-86.333624136427261</v>
      </c>
      <c r="P86" s="106">
        <f t="shared" si="33"/>
        <v>6819762.6559072137</v>
      </c>
      <c r="Q86" s="106">
        <f t="shared" si="34"/>
        <v>25646.668730214788</v>
      </c>
      <c r="R86" s="106">
        <f t="shared" si="35"/>
        <v>29272.662116417909</v>
      </c>
      <c r="S86" s="106">
        <f t="shared" si="36"/>
        <v>6331.5089872073104</v>
      </c>
      <c r="T86" s="106">
        <f t="shared" si="37"/>
        <v>7851.8317762197385</v>
      </c>
      <c r="U86" s="106">
        <f t="shared" si="38"/>
        <v>1726.672482728545</v>
      </c>
      <c r="V86" s="107">
        <f>P86*'Levy Proposition'!B$5/(1+Assumptions!$D$49)^('Incentive Relocation assumption'!$I86-2022)</f>
        <v>2794332.1988745118</v>
      </c>
      <c r="W86" s="107">
        <f>Q86*'Levy Proposition'!C$5/(1+Assumptions!$D$49)^('Incentive Relocation assumption'!$I86-2022)</f>
        <v>26792.762214919861</v>
      </c>
      <c r="X86" s="107">
        <f>R86*'Levy Proposition'!D$5/(1+Assumptions!$D$49)^('Incentive Relocation assumption'!$I86-2022)</f>
        <v>19766.678188943468</v>
      </c>
      <c r="Y86" s="107">
        <f>S86*'Levy Proposition'!E$5/(1+Assumptions!$D$49)^('Incentive Relocation assumption'!$I86-2022)</f>
        <v>7100.3634827395854</v>
      </c>
      <c r="Z86" s="107">
        <f>T86*'Levy Proposition'!F$5/(1+Assumptions!$D$49)^('Incentive Relocation assumption'!$I86-2022)</f>
        <v>4995.3035713298368</v>
      </c>
      <c r="AA86" s="107">
        <f>U86*'Levy Proposition'!G$5/(1+Assumptions!$D$49)^('Incentive Relocation assumption'!$I86-2022)</f>
        <v>2790.7167734837035</v>
      </c>
      <c r="AB86" s="81">
        <f>P86*'Levy Proposition'!B$33/(1+Assumptions!$D$49)^('Incentive Relocation assumption'!$I86-2022)</f>
        <v>2791765.5562367868</v>
      </c>
      <c r="AC86" s="81">
        <f>Q86*'Levy Proposition'!C$33/(1+Assumptions!$D$49)^('Incentive Relocation assumption'!$I86-2022)</f>
        <v>26768.152597670007</v>
      </c>
      <c r="AD86" s="81">
        <f>R86*'Levy Proposition'!D$33/(1+Assumptions!$D$49)^('Incentive Relocation assumption'!$I86-2022)</f>
        <v>19748.522151852972</v>
      </c>
      <c r="AE86" s="81">
        <f>S86*'Levy Proposition'!E$33/(1+Assumptions!$D$49)^('Incentive Relocation assumption'!$I86-2022)</f>
        <v>7093.8416756096076</v>
      </c>
      <c r="AF86" s="81">
        <f>T86*'Levy Proposition'!F$33/(1+Assumptions!$D$49)^('Incentive Relocation assumption'!$I86-2022)</f>
        <v>4990.7152982749294</v>
      </c>
      <c r="AG86" s="81">
        <f>U86*'Levy Proposition'!G$33/(1+Assumptions!$D$49)^('Incentive Relocation assumption'!$I86-2022)</f>
        <v>2788.153451676968</v>
      </c>
      <c r="AH86" s="109">
        <f t="shared" si="22"/>
        <v>2566.6426377249882</v>
      </c>
      <c r="AI86" s="109">
        <f t="shared" si="23"/>
        <v>24.609617249854637</v>
      </c>
      <c r="AJ86" s="109">
        <f t="shared" si="24"/>
        <v>18.156037090495374</v>
      </c>
      <c r="AK86" s="109">
        <f t="shared" si="25"/>
        <v>6.5218071299777876</v>
      </c>
      <c r="AL86" s="109">
        <f t="shared" si="26"/>
        <v>4.588273054907404</v>
      </c>
      <c r="AM86" s="109">
        <f t="shared" si="27"/>
        <v>2.5633218067355301</v>
      </c>
      <c r="AN86" s="106">
        <f>'Levy Proposition'!B$11*'Incentive Relocation assumption'!J86/(1+Assumptions!$D$49)^('Incentive Relocation assumption'!$I86-2022)</f>
        <v>0</v>
      </c>
      <c r="AO86" s="106">
        <f>-'Levy Proposition'!C$11*'Incentive Relocation assumption'!K86/(1+Assumptions!$D$49)^('Incentive Relocation assumption'!$I86-2022)</f>
        <v>10979.445925219514</v>
      </c>
      <c r="AP86" s="106">
        <f>-'Levy Proposition'!D$11*'Incentive Relocation assumption'!L86/(1+Assumptions!$D$49)^('Incentive Relocation assumption'!$I86-2022)</f>
        <v>5240.4871385136657</v>
      </c>
      <c r="AQ86" s="106">
        <f>-'Levy Proposition'!E$11*'Incentive Relocation assumption'!M86/(1+Assumptions!$D$49)^('Incentive Relocation assumption'!$I86-2022)</f>
        <v>3038.1654270149097</v>
      </c>
      <c r="AR86" s="106">
        <f>-'Levy Proposition'!F$11*'Incentive Relocation assumption'!N86/(1+Assumptions!$D$49)^('Incentive Relocation assumption'!$I86-2022)</f>
        <v>1198.8522804552208</v>
      </c>
      <c r="AS86" s="106">
        <f>-'Levy Proposition'!G$11*'Incentive Relocation assumption'!O86/(1+Assumptions!$D$49)^('Incentive Relocation assumption'!$I86-2022)</f>
        <v>1404.5874269457402</v>
      </c>
    </row>
    <row r="87" spans="1:45" x14ac:dyDescent="0.35">
      <c r="A87">
        <v>2105</v>
      </c>
      <c r="B87" s="84">
        <f>'Future Expected Cost'!V86</f>
        <v>1533155.8331264697</v>
      </c>
      <c r="C87" s="84">
        <f>'Future Expected Cost'!W86</f>
        <v>2689564.1242161384</v>
      </c>
      <c r="D87" s="84">
        <f>'Future Expected Cost'!X86</f>
        <v>1994049.5823403017</v>
      </c>
      <c r="E87" s="84">
        <f>'Future Expected Cost'!Y86</f>
        <v>729048.96739828575</v>
      </c>
      <c r="F87" s="84">
        <f>'Future Expected Cost'!Z86</f>
        <v>511726.17896414467</v>
      </c>
      <c r="G87" s="84">
        <f>'Future Expected Cost'!AA86</f>
        <v>285372.95206339186</v>
      </c>
      <c r="H87" s="84"/>
      <c r="I87">
        <v>2105</v>
      </c>
      <c r="J87" s="103">
        <f t="shared" si="21"/>
        <v>3364.3938444074442</v>
      </c>
      <c r="K87" s="103">
        <f t="shared" si="28"/>
        <v>-1218.2167646852024</v>
      </c>
      <c r="L87" s="103">
        <f t="shared" si="29"/>
        <v>-1390.4514505298507</v>
      </c>
      <c r="M87" s="103">
        <f t="shared" si="30"/>
        <v>-300.74667689234724</v>
      </c>
      <c r="N87" s="103">
        <f t="shared" si="31"/>
        <v>-372.96200937043761</v>
      </c>
      <c r="O87" s="103">
        <f t="shared" si="32"/>
        <v>-82.016942929605889</v>
      </c>
      <c r="P87" s="106">
        <f t="shared" si="33"/>
        <v>6823304.1231118534</v>
      </c>
      <c r="Q87" s="106">
        <f t="shared" si="34"/>
        <v>24364.335293704047</v>
      </c>
      <c r="R87" s="106">
        <f t="shared" si="35"/>
        <v>27809.029010597013</v>
      </c>
      <c r="S87" s="106">
        <f t="shared" si="36"/>
        <v>6014.933537846945</v>
      </c>
      <c r="T87" s="106">
        <f t="shared" si="37"/>
        <v>7459.2401874087518</v>
      </c>
      <c r="U87" s="106">
        <f t="shared" si="38"/>
        <v>1640.3388585921177</v>
      </c>
      <c r="V87" s="107">
        <f>P87*'Levy Proposition'!B$5/(1+Assumptions!$D$49)^('Incentive Relocation assumption'!$I87-2022)</f>
        <v>2648624.0983831487</v>
      </c>
      <c r="W87" s="107">
        <f>Q87*'Levy Proposition'!C$5/(1+Assumptions!$D$49)^('Incentive Relocation assumption'!$I87-2022)</f>
        <v>24113.370424335673</v>
      </c>
      <c r="X87" s="107">
        <f>R87*'Levy Proposition'!D$5/(1+Assumptions!$D$49)^('Incentive Relocation assumption'!$I87-2022)</f>
        <v>17789.925107580257</v>
      </c>
      <c r="Y87" s="107">
        <f>S87*'Levy Proposition'!E$5/(1+Assumptions!$D$49)^('Incentive Relocation assumption'!$I87-2022)</f>
        <v>6390.2965074419781</v>
      </c>
      <c r="Z87" s="107">
        <f>T87*'Levy Proposition'!F$5/(1+Assumptions!$D$49)^('Incentive Relocation assumption'!$I87-2022)</f>
        <v>4495.7516672322527</v>
      </c>
      <c r="AA87" s="107">
        <f>U87*'Levy Proposition'!G$5/(1+Assumptions!$D$49)^('Incentive Relocation assumption'!$I87-2022)</f>
        <v>2511.6330585334795</v>
      </c>
      <c r="AB87" s="81">
        <f>P87*'Levy Proposition'!B$33/(1+Assumptions!$D$49)^('Incentive Relocation assumption'!$I87-2022)</f>
        <v>2646191.2911653975</v>
      </c>
      <c r="AC87" s="81">
        <f>Q87*'Levy Proposition'!C$33/(1+Assumptions!$D$49)^('Incentive Relocation assumption'!$I87-2022)</f>
        <v>24091.221874963023</v>
      </c>
      <c r="AD87" s="81">
        <f>R87*'Levy Proposition'!D$33/(1+Assumptions!$D$49)^('Incentive Relocation assumption'!$I87-2022)</f>
        <v>17773.584752513871</v>
      </c>
      <c r="AE87" s="81">
        <f>S87*'Levy Proposition'!E$33/(1+Assumptions!$D$49)^('Incentive Relocation assumption'!$I87-2022)</f>
        <v>6384.4269091564493</v>
      </c>
      <c r="AF87" s="81">
        <f>T87*'Levy Proposition'!F$33/(1+Assumptions!$D$49)^('Incentive Relocation assumption'!$I87-2022)</f>
        <v>4491.6222412740963</v>
      </c>
      <c r="AG87" s="81">
        <f>U87*'Levy Proposition'!G$33/(1+Assumptions!$D$49)^('Incentive Relocation assumption'!$I87-2022)</f>
        <v>2509.3260799641635</v>
      </c>
      <c r="AH87" s="109">
        <f t="shared" si="22"/>
        <v>2432.807217751164</v>
      </c>
      <c r="AI87" s="109">
        <f t="shared" si="23"/>
        <v>22.14854937265045</v>
      </c>
      <c r="AJ87" s="109">
        <f t="shared" si="24"/>
        <v>16.34035506638611</v>
      </c>
      <c r="AK87" s="109">
        <f t="shared" si="25"/>
        <v>5.8695982855288094</v>
      </c>
      <c r="AL87" s="109">
        <f t="shared" si="26"/>
        <v>4.1294259581563892</v>
      </c>
      <c r="AM87" s="109">
        <f t="shared" si="27"/>
        <v>2.3069785693160156</v>
      </c>
      <c r="AN87" s="106">
        <f>'Levy Proposition'!B$11*'Incentive Relocation assumption'!J87/(1+Assumptions!$D$49)^('Incentive Relocation assumption'!$I87-2022)</f>
        <v>0</v>
      </c>
      <c r="AO87" s="106">
        <f>-'Levy Proposition'!C$11*'Incentive Relocation assumption'!K87/(1+Assumptions!$D$49)^('Incentive Relocation assumption'!$I87-2022)</f>
        <v>9881.4539734671762</v>
      </c>
      <c r="AP87" s="106">
        <f>-'Levy Proposition'!D$11*'Incentive Relocation assumption'!L87/(1+Assumptions!$D$49)^('Incentive Relocation assumption'!$I87-2022)</f>
        <v>4716.4158201119953</v>
      </c>
      <c r="AQ87" s="106">
        <f>-'Levy Proposition'!E$11*'Incentive Relocation assumption'!M87/(1+Assumptions!$D$49)^('Incentive Relocation assumption'!$I87-2022)</f>
        <v>2734.3357793555365</v>
      </c>
      <c r="AR87" s="106">
        <f>-'Levy Proposition'!F$11*'Incentive Relocation assumption'!N87/(1+Assumptions!$D$49)^('Incentive Relocation assumption'!$I87-2022)</f>
        <v>1078.9618812269509</v>
      </c>
      <c r="AS87" s="106">
        <f>-'Levy Proposition'!G$11*'Incentive Relocation assumption'!O87/(1+Assumptions!$D$49)^('Incentive Relocation assumption'!$I87-2022)</f>
        <v>1264.1226256412867</v>
      </c>
    </row>
    <row r="88" spans="1:45" x14ac:dyDescent="0.35">
      <c r="A88">
        <v>2106</v>
      </c>
      <c r="B88" s="84">
        <f>'Future Expected Cost'!V87</f>
        <v>1465261.6968413752</v>
      </c>
      <c r="C88" s="84">
        <f>'Future Expected Cost'!W87</f>
        <v>2570465.7670202246</v>
      </c>
      <c r="D88" s="84">
        <f>'Future Expected Cost'!X87</f>
        <v>1905935.9330191491</v>
      </c>
      <c r="E88" s="84">
        <f>'Future Expected Cost'!Y87</f>
        <v>697071.15749867493</v>
      </c>
      <c r="F88" s="84">
        <f>'Future Expected Cost'!Z87</f>
        <v>489260.57297744992</v>
      </c>
      <c r="G88" s="84">
        <f>'Future Expected Cost'!AA87</f>
        <v>272836.14698556362</v>
      </c>
      <c r="H88" s="84"/>
      <c r="I88">
        <v>2106</v>
      </c>
      <c r="J88" s="103">
        <f t="shared" si="21"/>
        <v>3196.1741521870717</v>
      </c>
      <c r="K88" s="103">
        <f t="shared" si="28"/>
        <v>-1157.3059264509423</v>
      </c>
      <c r="L88" s="103">
        <f t="shared" si="29"/>
        <v>-1320.9288780033582</v>
      </c>
      <c r="M88" s="103">
        <f t="shared" si="30"/>
        <v>-285.70934304772993</v>
      </c>
      <c r="N88" s="103">
        <f t="shared" si="31"/>
        <v>-354.31390890191574</v>
      </c>
      <c r="O88" s="103">
        <f t="shared" si="32"/>
        <v>-77.916095783125598</v>
      </c>
      <c r="P88" s="106">
        <f t="shared" si="33"/>
        <v>6826668.5169562604</v>
      </c>
      <c r="Q88" s="106">
        <f t="shared" si="34"/>
        <v>23146.118529018844</v>
      </c>
      <c r="R88" s="106">
        <f t="shared" si="35"/>
        <v>26418.577560067162</v>
      </c>
      <c r="S88" s="106">
        <f t="shared" si="36"/>
        <v>5714.1868609545982</v>
      </c>
      <c r="T88" s="106">
        <f t="shared" si="37"/>
        <v>7086.2781780383139</v>
      </c>
      <c r="U88" s="106">
        <f t="shared" si="38"/>
        <v>1558.3219156625119</v>
      </c>
      <c r="V88" s="107">
        <f>P88*'Levy Proposition'!B$5/(1+Assumptions!$D$49)^('Incentive Relocation assumption'!$I88-2022)</f>
        <v>2510448.0306578674</v>
      </c>
      <c r="W88" s="107">
        <f>Q88*'Levy Proposition'!C$5/(1+Assumptions!$D$49)^('Incentive Relocation assumption'!$I88-2022)</f>
        <v>21701.929370217629</v>
      </c>
      <c r="X88" s="107">
        <f>R88*'Levy Proposition'!D$5/(1+Assumptions!$D$49)^('Incentive Relocation assumption'!$I88-2022)</f>
        <v>16010.855860968029</v>
      </c>
      <c r="Y88" s="107">
        <f>S88*'Levy Proposition'!E$5/(1+Assumptions!$D$49)^('Incentive Relocation assumption'!$I88-2022)</f>
        <v>5751.2392925086024</v>
      </c>
      <c r="Z88" s="107">
        <f>T88*'Levy Proposition'!F$5/(1+Assumptions!$D$49)^('Incentive Relocation assumption'!$I88-2022)</f>
        <v>4046.1571083338276</v>
      </c>
      <c r="AA88" s="107">
        <f>U88*'Levy Proposition'!G$5/(1+Assumptions!$D$49)^('Incentive Relocation assumption'!$I88-2022)</f>
        <v>2260.4589188903869</v>
      </c>
      <c r="AB88" s="81">
        <f>P88*'Levy Proposition'!B$33/(1+Assumptions!$D$49)^('Incentive Relocation assumption'!$I88-2022)</f>
        <v>2508142.1405572295</v>
      </c>
      <c r="AC88" s="81">
        <f>Q88*'Levy Proposition'!C$33/(1+Assumptions!$D$49)^('Incentive Relocation assumption'!$I88-2022)</f>
        <v>21681.99577131878</v>
      </c>
      <c r="AD88" s="81">
        <f>R88*'Levy Proposition'!D$33/(1+Assumptions!$D$49)^('Incentive Relocation assumption'!$I88-2022)</f>
        <v>15996.149611891495</v>
      </c>
      <c r="AE88" s="81">
        <f>S88*'Levy Proposition'!E$33/(1+Assumptions!$D$49)^('Incentive Relocation assumption'!$I88-2022)</f>
        <v>5745.9566793698141</v>
      </c>
      <c r="AF88" s="81">
        <f>T88*'Levy Proposition'!F$33/(1+Assumptions!$D$49)^('Incentive Relocation assumption'!$I88-2022)</f>
        <v>4042.4406427835374</v>
      </c>
      <c r="AG88" s="81">
        <f>U88*'Levy Proposition'!G$33/(1+Assumptions!$D$49)^('Incentive Relocation assumption'!$I88-2022)</f>
        <v>2258.3826481290266</v>
      </c>
      <c r="AH88" s="109">
        <f t="shared" si="22"/>
        <v>2305.8901006379165</v>
      </c>
      <c r="AI88" s="109">
        <f t="shared" si="23"/>
        <v>19.933598898849596</v>
      </c>
      <c r="AJ88" s="109">
        <f t="shared" si="24"/>
        <v>14.706249076534732</v>
      </c>
      <c r="AK88" s="109">
        <f t="shared" si="25"/>
        <v>5.2826131387882924</v>
      </c>
      <c r="AL88" s="109">
        <f t="shared" si="26"/>
        <v>3.7164655502901951</v>
      </c>
      <c r="AM88" s="109">
        <f t="shared" si="27"/>
        <v>2.0762707613603197</v>
      </c>
      <c r="AN88" s="106">
        <f>'Levy Proposition'!B$11*'Incentive Relocation assumption'!J88/(1+Assumptions!$D$49)^('Incentive Relocation assumption'!$I88-2022)</f>
        <v>0</v>
      </c>
      <c r="AO88" s="106">
        <f>-'Levy Proposition'!C$11*'Incentive Relocation assumption'!K88/(1+Assumptions!$D$49)^('Incentive Relocation assumption'!$I88-2022)</f>
        <v>8893.2659530173896</v>
      </c>
      <c r="AP88" s="106">
        <f>-'Levy Proposition'!D$11*'Incentive Relocation assumption'!L88/(1+Assumptions!$D$49)^('Incentive Relocation assumption'!$I88-2022)</f>
        <v>4244.7538941030252</v>
      </c>
      <c r="AQ88" s="106">
        <f>-'Levy Proposition'!E$11*'Incentive Relocation assumption'!M88/(1+Assumptions!$D$49)^('Incentive Relocation assumption'!$I88-2022)</f>
        <v>2460.8904070144176</v>
      </c>
      <c r="AR88" s="106">
        <f>-'Levy Proposition'!F$11*'Incentive Relocation assumption'!N88/(1+Assumptions!$D$49)^('Incentive Relocation assumption'!$I88-2022)</f>
        <v>971.0610390620883</v>
      </c>
      <c r="AS88" s="106">
        <f>-'Levy Proposition'!G$11*'Incentive Relocation assumption'!O88/(1+Assumptions!$D$49)^('Incentive Relocation assumption'!$I88-2022)</f>
        <v>1137.7049103544002</v>
      </c>
    </row>
    <row r="89" spans="1:45" x14ac:dyDescent="0.35">
      <c r="A89">
        <v>2107</v>
      </c>
      <c r="B89" s="84">
        <f>'Future Expected Cost'!V88</f>
        <v>1400380.8503146421</v>
      </c>
      <c r="C89" s="84">
        <f>'Future Expected Cost'!W88</f>
        <v>2456652.9004570013</v>
      </c>
      <c r="D89" s="84">
        <f>'Future Expected Cost'!X88</f>
        <v>1821725.4031925478</v>
      </c>
      <c r="E89" s="84">
        <f>'Future Expected Cost'!Y88</f>
        <v>666500.40981107473</v>
      </c>
      <c r="F89" s="84">
        <f>'Future Expected Cost'!Z88</f>
        <v>467784.33460983512</v>
      </c>
      <c r="G89" s="84">
        <f>'Future Expected Cost'!AA88</f>
        <v>260851.81886611329</v>
      </c>
      <c r="H89" s="84"/>
      <c r="I89">
        <v>2107</v>
      </c>
      <c r="J89" s="103">
        <f t="shared" si="21"/>
        <v>3036.3654445777183</v>
      </c>
      <c r="K89" s="103">
        <f t="shared" si="28"/>
        <v>-1099.440630128395</v>
      </c>
      <c r="L89" s="103">
        <f t="shared" si="29"/>
        <v>-1254.8824341031905</v>
      </c>
      <c r="M89" s="103">
        <f t="shared" si="30"/>
        <v>-271.42387589534343</v>
      </c>
      <c r="N89" s="103">
        <f t="shared" si="31"/>
        <v>-336.59821345681991</v>
      </c>
      <c r="O89" s="103">
        <f t="shared" si="32"/>
        <v>-74.020290993969311</v>
      </c>
      <c r="P89" s="106">
        <f t="shared" si="33"/>
        <v>6829864.6911084475</v>
      </c>
      <c r="Q89" s="106">
        <f t="shared" si="34"/>
        <v>21988.812602567901</v>
      </c>
      <c r="R89" s="106">
        <f t="shared" si="35"/>
        <v>25097.648682063806</v>
      </c>
      <c r="S89" s="106">
        <f t="shared" si="36"/>
        <v>5428.4775179068683</v>
      </c>
      <c r="T89" s="106">
        <f t="shared" si="37"/>
        <v>6731.9642691363979</v>
      </c>
      <c r="U89" s="106">
        <f t="shared" si="38"/>
        <v>1480.4058198793862</v>
      </c>
      <c r="V89" s="107">
        <f>P89*'Levy Proposition'!B$5/(1+Assumptions!$D$49)^('Incentive Relocation assumption'!$I89-2022)</f>
        <v>2379421.2869366659</v>
      </c>
      <c r="W89" s="107">
        <f>Q89*'Levy Proposition'!C$5/(1+Assumptions!$D$49)^('Incentive Relocation assumption'!$I89-2022)</f>
        <v>19531.642823128484</v>
      </c>
      <c r="X89" s="107">
        <f>R89*'Levy Proposition'!D$5/(1+Assumptions!$D$49)^('Incentive Relocation assumption'!$I89-2022)</f>
        <v>14409.701212933445</v>
      </c>
      <c r="Y89" s="107">
        <f>S89*'Levy Proposition'!E$5/(1+Assumptions!$D$49)^('Incentive Relocation assumption'!$I89-2022)</f>
        <v>5176.0905556063817</v>
      </c>
      <c r="Z89" s="107">
        <f>T89*'Levy Proposition'!F$5/(1+Assumptions!$D$49)^('Incentive Relocation assumption'!$I89-2022)</f>
        <v>3641.5239446264136</v>
      </c>
      <c r="AA89" s="107">
        <f>U89*'Levy Proposition'!G$5/(1+Assumptions!$D$49)^('Incentive Relocation assumption'!$I89-2022)</f>
        <v>2034.4032766373091</v>
      </c>
      <c r="AB89" s="81">
        <f>P89*'Levy Proposition'!B$33/(1+Assumptions!$D$49)^('Incentive Relocation assumption'!$I89-2022)</f>
        <v>2377235.7471749214</v>
      </c>
      <c r="AC89" s="81">
        <f>Q89*'Levy Proposition'!C$33/(1+Assumptions!$D$49)^('Incentive Relocation assumption'!$I89-2022)</f>
        <v>19513.702670101993</v>
      </c>
      <c r="AD89" s="81">
        <f>R89*'Levy Proposition'!D$33/(1+Assumptions!$D$49)^('Incentive Relocation assumption'!$I89-2022)</f>
        <v>14396.465652199149</v>
      </c>
      <c r="AE89" s="81">
        <f>S89*'Levy Proposition'!E$33/(1+Assumptions!$D$49)^('Incentive Relocation assumption'!$I89-2022)</f>
        <v>5171.3362265677306</v>
      </c>
      <c r="AF89" s="81">
        <f>T89*'Levy Proposition'!F$33/(1+Assumptions!$D$49)^('Incentive Relocation assumption'!$I89-2022)</f>
        <v>3638.1791416619199</v>
      </c>
      <c r="AG89" s="81">
        <f>U89*'Levy Proposition'!G$33/(1+Assumptions!$D$49)^('Incentive Relocation assumption'!$I89-2022)</f>
        <v>2032.5346419079638</v>
      </c>
      <c r="AH89" s="109">
        <f t="shared" si="22"/>
        <v>2185.5397617444396</v>
      </c>
      <c r="AI89" s="109">
        <f t="shared" si="23"/>
        <v>17.940153026491316</v>
      </c>
      <c r="AJ89" s="109">
        <f t="shared" si="24"/>
        <v>13.235560734296087</v>
      </c>
      <c r="AK89" s="109">
        <f t="shared" si="25"/>
        <v>4.7543290386511217</v>
      </c>
      <c r="AL89" s="109">
        <f t="shared" si="26"/>
        <v>3.3448029644937378</v>
      </c>
      <c r="AM89" s="109">
        <f t="shared" si="27"/>
        <v>1.8686347293453309</v>
      </c>
      <c r="AN89" s="106">
        <f>'Levy Proposition'!B$11*'Incentive Relocation assumption'!J89/(1+Assumptions!$D$49)^('Incentive Relocation assumption'!$I89-2022)</f>
        <v>0</v>
      </c>
      <c r="AO89" s="106">
        <f>-'Levy Proposition'!C$11*'Incentive Relocation assumption'!K89/(1+Assumptions!$D$49)^('Incentive Relocation assumption'!$I89-2022)</f>
        <v>8003.9009971067444</v>
      </c>
      <c r="AP89" s="106">
        <f>-'Levy Proposition'!D$11*'Incentive Relocation assumption'!L89/(1+Assumptions!$D$49)^('Incentive Relocation assumption'!$I89-2022)</f>
        <v>3820.2601951824827</v>
      </c>
      <c r="AQ89" s="106">
        <f>-'Levy Proposition'!E$11*'Incentive Relocation assumption'!M89/(1+Assumptions!$D$49)^('Incentive Relocation assumption'!$I89-2022)</f>
        <v>2214.7907513988416</v>
      </c>
      <c r="AR89" s="106">
        <f>-'Levy Proposition'!F$11*'Incentive Relocation assumption'!N89/(1+Assumptions!$D$49)^('Incentive Relocation assumption'!$I89-2022)</f>
        <v>873.95074653800361</v>
      </c>
      <c r="AS89" s="106">
        <f>-'Levy Proposition'!G$11*'Incentive Relocation assumption'!O89/(1+Assumptions!$D$49)^('Incentive Relocation assumption'!$I89-2022)</f>
        <v>1023.9295118919982</v>
      </c>
    </row>
    <row r="90" spans="1:45" x14ac:dyDescent="0.35">
      <c r="A90">
        <v>2108</v>
      </c>
      <c r="B90" s="84">
        <f>'Future Expected Cost'!V89</f>
        <v>1338379.2918190546</v>
      </c>
      <c r="C90" s="84">
        <f>'Future Expected Cost'!W89</f>
        <v>2347890.4950787355</v>
      </c>
      <c r="D90" s="84">
        <f>'Future Expected Cost'!X89</f>
        <v>1741244.7185280563</v>
      </c>
      <c r="E90" s="84">
        <f>'Future Expected Cost'!Y89</f>
        <v>637274.63415410125</v>
      </c>
      <c r="F90" s="84">
        <f>'Future Expected Cost'!Z89</f>
        <v>447253.7696236932</v>
      </c>
      <c r="G90" s="84">
        <f>'Future Expected Cost'!AA89</f>
        <v>249395.55252817934</v>
      </c>
      <c r="H90" s="84"/>
      <c r="I90">
        <v>2108</v>
      </c>
      <c r="J90" s="103">
        <f t="shared" si="21"/>
        <v>2884.5471723488322</v>
      </c>
      <c r="K90" s="103">
        <f t="shared" si="28"/>
        <v>-1044.4685986219754</v>
      </c>
      <c r="L90" s="103">
        <f t="shared" si="29"/>
        <v>-1192.1383123980308</v>
      </c>
      <c r="M90" s="103">
        <f t="shared" si="30"/>
        <v>-257.85268210057626</v>
      </c>
      <c r="N90" s="103">
        <f t="shared" si="31"/>
        <v>-319.76830278397892</v>
      </c>
      <c r="O90" s="103">
        <f t="shared" si="32"/>
        <v>-70.319276444270841</v>
      </c>
      <c r="P90" s="106">
        <f t="shared" si="33"/>
        <v>6832901.0565530248</v>
      </c>
      <c r="Q90" s="106">
        <f t="shared" si="34"/>
        <v>20889.371972439505</v>
      </c>
      <c r="R90" s="106">
        <f t="shared" si="35"/>
        <v>23842.766247960615</v>
      </c>
      <c r="S90" s="106">
        <f t="shared" si="36"/>
        <v>5157.053642011525</v>
      </c>
      <c r="T90" s="106">
        <f t="shared" si="37"/>
        <v>6395.3660556795776</v>
      </c>
      <c r="U90" s="106">
        <f t="shared" si="38"/>
        <v>1406.3855288854168</v>
      </c>
      <c r="V90" s="107">
        <f>P90*'Levy Proposition'!B$5/(1+Assumptions!$D$49)^('Incentive Relocation assumption'!$I90-2022)</f>
        <v>2255179.9278809219</v>
      </c>
      <c r="W90" s="107">
        <f>Q90*'Levy Proposition'!C$5/(1+Assumptions!$D$49)^('Incentive Relocation assumption'!$I90-2022)</f>
        <v>17578.39429215877</v>
      </c>
      <c r="X90" s="107">
        <f>R90*'Levy Proposition'!D$5/(1+Assumptions!$D$49)^('Incentive Relocation assumption'!$I90-2022)</f>
        <v>12968.668936193986</v>
      </c>
      <c r="Y90" s="107">
        <f>S90*'Levy Proposition'!E$5/(1+Assumptions!$D$49)^('Incentive Relocation assumption'!$I90-2022)</f>
        <v>4658.4591732665231</v>
      </c>
      <c r="Z90" s="107">
        <f>T90*'Levy Proposition'!F$5/(1+Assumptions!$D$49)^('Incentive Relocation assumption'!$I90-2022)</f>
        <v>3277.3558426524246</v>
      </c>
      <c r="AA90" s="107">
        <f>U90*'Levy Proposition'!G$5/(1+Assumptions!$D$49)^('Incentive Relocation assumption'!$I90-2022)</f>
        <v>1830.9541736880003</v>
      </c>
      <c r="AB90" s="81">
        <f>P90*'Levy Proposition'!B$33/(1+Assumptions!$D$49)^('Incentive Relocation assumption'!$I90-2022)</f>
        <v>2253108.5059644538</v>
      </c>
      <c r="AC90" s="81">
        <f>Q90*'Levy Proposition'!C$33/(1+Assumptions!$D$49)^('Incentive Relocation assumption'!$I90-2022)</f>
        <v>17562.248231818779</v>
      </c>
      <c r="AD90" s="81">
        <f>R90*'Levy Proposition'!D$33/(1+Assumptions!$D$49)^('Incentive Relocation assumption'!$I90-2022)</f>
        <v>12956.756988623978</v>
      </c>
      <c r="AE90" s="81">
        <f>S90*'Levy Proposition'!E$33/(1+Assumptions!$D$49)^('Incentive Relocation assumption'!$I90-2022)</f>
        <v>4654.1802976392719</v>
      </c>
      <c r="AF90" s="81">
        <f>T90*'Levy Proposition'!F$33/(1+Assumptions!$D$49)^('Incentive Relocation assumption'!$I90-2022)</f>
        <v>3274.3455344120021</v>
      </c>
      <c r="AG90" s="81">
        <f>U90*'Levy Proposition'!G$33/(1+Assumptions!$D$49)^('Incentive Relocation assumption'!$I90-2022)</f>
        <v>1829.2724104918414</v>
      </c>
      <c r="AH90" s="109">
        <f t="shared" si="22"/>
        <v>2071.421916468069</v>
      </c>
      <c r="AI90" s="109">
        <f t="shared" si="23"/>
        <v>16.146060339990072</v>
      </c>
      <c r="AJ90" s="109">
        <f t="shared" si="24"/>
        <v>11.911947570008124</v>
      </c>
      <c r="AK90" s="109">
        <f t="shared" si="25"/>
        <v>4.2788756272511819</v>
      </c>
      <c r="AL90" s="109">
        <f t="shared" si="26"/>
        <v>3.0103082404225461</v>
      </c>
      <c r="AM90" s="109">
        <f t="shared" si="27"/>
        <v>1.6817631961589541</v>
      </c>
      <c r="AN90" s="106">
        <f>'Levy Proposition'!B$11*'Incentive Relocation assumption'!J90/(1+Assumptions!$D$49)^('Incentive Relocation assumption'!$I90-2022)</f>
        <v>0</v>
      </c>
      <c r="AO90" s="106">
        <f>-'Levy Proposition'!C$11*'Incentive Relocation assumption'!K90/(1+Assumptions!$D$49)^('Incentive Relocation assumption'!$I90-2022)</f>
        <v>7203.4763730135192</v>
      </c>
      <c r="AP90" s="106">
        <f>-'Levy Proposition'!D$11*'Incentive Relocation assumption'!L90/(1+Assumptions!$D$49)^('Incentive Relocation assumption'!$I90-2022)</f>
        <v>3438.2176971839945</v>
      </c>
      <c r="AQ90" s="106">
        <f>-'Levy Proposition'!E$11*'Incentive Relocation assumption'!M90/(1+Assumptions!$D$49)^('Incentive Relocation assumption'!$I90-2022)</f>
        <v>1993.3021228820228</v>
      </c>
      <c r="AR90" s="106">
        <f>-'Levy Proposition'!F$11*'Incentive Relocation assumption'!N90/(1+Assumptions!$D$49)^('Incentive Relocation assumption'!$I90-2022)</f>
        <v>786.55190214618244</v>
      </c>
      <c r="AS90" s="106">
        <f>-'Levy Proposition'!G$11*'Incentive Relocation assumption'!O90/(1+Assumptions!$D$49)^('Incentive Relocation assumption'!$I90-2022)</f>
        <v>921.53214403970026</v>
      </c>
    </row>
    <row r="91" spans="1:45" x14ac:dyDescent="0.35">
      <c r="A91">
        <v>2109</v>
      </c>
      <c r="B91" s="84">
        <f>'Future Expected Cost'!V90</f>
        <v>1279128.9892530111</v>
      </c>
      <c r="C91" s="84">
        <f>'Future Expected Cost'!W90</f>
        <v>2243953.9909349615</v>
      </c>
      <c r="D91" s="84">
        <f>'Future Expected Cost'!X90</f>
        <v>1664328.3121346659</v>
      </c>
      <c r="E91" s="84">
        <f>'Future Expected Cost'!Y90</f>
        <v>609334.4873306111</v>
      </c>
      <c r="F91" s="84">
        <f>'Future Expected Cost'!Z90</f>
        <v>427627.11838857969</v>
      </c>
      <c r="G91" s="84">
        <f>'Future Expected Cost'!AA90</f>
        <v>238444.01447098795</v>
      </c>
      <c r="H91" s="84"/>
      <c r="I91">
        <v>2109</v>
      </c>
      <c r="J91" s="103">
        <f t="shared" si="21"/>
        <v>2740.3198137313902</v>
      </c>
      <c r="K91" s="103">
        <f t="shared" si="28"/>
        <v>-992.24516869087665</v>
      </c>
      <c r="L91" s="103">
        <f t="shared" si="29"/>
        <v>-1132.5313967781292</v>
      </c>
      <c r="M91" s="103">
        <f t="shared" si="30"/>
        <v>-244.96004799554746</v>
      </c>
      <c r="N91" s="103">
        <f t="shared" si="31"/>
        <v>-303.77988764477999</v>
      </c>
      <c r="O91" s="103">
        <f t="shared" si="32"/>
        <v>-66.803312622057305</v>
      </c>
      <c r="P91" s="106">
        <f t="shared" si="33"/>
        <v>6835785.6037253737</v>
      </c>
      <c r="Q91" s="106">
        <f t="shared" si="34"/>
        <v>19844.903373817531</v>
      </c>
      <c r="R91" s="106">
        <f t="shared" si="35"/>
        <v>22650.627935562585</v>
      </c>
      <c r="S91" s="106">
        <f t="shared" si="36"/>
        <v>4899.2009599109488</v>
      </c>
      <c r="T91" s="106">
        <f t="shared" si="37"/>
        <v>6075.5977528955991</v>
      </c>
      <c r="U91" s="106">
        <f t="shared" si="38"/>
        <v>1336.0662524411459</v>
      </c>
      <c r="V91" s="107">
        <f>P91*'Levy Proposition'!B$5/(1+Assumptions!$D$49)^('Incentive Relocation assumption'!$I91-2022)</f>
        <v>2137377.9331197944</v>
      </c>
      <c r="W91" s="107">
        <f>Q91*'Levy Proposition'!C$5/(1+Assumptions!$D$49)^('Incentive Relocation assumption'!$I91-2022)</f>
        <v>15820.479039515119</v>
      </c>
      <c r="X91" s="107">
        <f>R91*'Levy Proposition'!D$5/(1+Assumptions!$D$49)^('Incentive Relocation assumption'!$I91-2022)</f>
        <v>11671.74610294119</v>
      </c>
      <c r="Y91" s="107">
        <f>S91*'Levy Proposition'!E$5/(1+Assumptions!$D$49)^('Incentive Relocation assumption'!$I91-2022)</f>
        <v>4192.5931619348785</v>
      </c>
      <c r="Z91" s="107">
        <f>T91*'Levy Proposition'!F$5/(1+Assumptions!$D$49)^('Incentive Relocation assumption'!$I91-2022)</f>
        <v>2949.6061216947232</v>
      </c>
      <c r="AA91" s="107">
        <f>U91*'Levy Proposition'!G$5/(1+Assumptions!$D$49)^('Incentive Relocation assumption'!$I91-2022)</f>
        <v>1647.8508586000321</v>
      </c>
      <c r="AB91" s="81">
        <f>P91*'Levy Proposition'!B$33/(1+Assumptions!$D$49)^('Incentive Relocation assumption'!$I91-2022)</f>
        <v>2135414.7143807025</v>
      </c>
      <c r="AC91" s="81">
        <f>Q91*'Levy Proposition'!C$33/(1+Assumptions!$D$49)^('Incentive Relocation assumption'!$I91-2022)</f>
        <v>15805.947654854266</v>
      </c>
      <c r="AD91" s="81">
        <f>R91*'Levy Proposition'!D$33/(1+Assumptions!$D$49)^('Incentive Relocation assumption'!$I91-2022)</f>
        <v>11661.025401509707</v>
      </c>
      <c r="AE91" s="81">
        <f>S91*'Levy Proposition'!E$33/(1+Assumptions!$D$49)^('Incentive Relocation assumption'!$I91-2022)</f>
        <v>4188.7421923270449</v>
      </c>
      <c r="AF91" s="81">
        <f>T91*'Levy Proposition'!F$33/(1+Assumptions!$D$49)^('Incentive Relocation assumption'!$I91-2022)</f>
        <v>2946.8968572631406</v>
      </c>
      <c r="AG91" s="81">
        <f>U91*'Levy Proposition'!G$33/(1+Assumptions!$D$49)^('Incentive Relocation assumption'!$I91-2022)</f>
        <v>1646.3372789776813</v>
      </c>
      <c r="AH91" s="109">
        <f t="shared" si="22"/>
        <v>1963.2187390918843</v>
      </c>
      <c r="AI91" s="109">
        <f t="shared" si="23"/>
        <v>14.531384660853291</v>
      </c>
      <c r="AJ91" s="109">
        <f t="shared" si="24"/>
        <v>10.720701431482667</v>
      </c>
      <c r="AK91" s="109">
        <f t="shared" si="25"/>
        <v>3.8509696078335764</v>
      </c>
      <c r="AL91" s="109">
        <f t="shared" si="26"/>
        <v>2.7092644315825964</v>
      </c>
      <c r="AM91" s="109">
        <f t="shared" si="27"/>
        <v>1.5135796223507896</v>
      </c>
      <c r="AN91" s="106">
        <f>'Levy Proposition'!B$11*'Incentive Relocation assumption'!J91/(1+Assumptions!$D$49)^('Incentive Relocation assumption'!$I91-2022)</f>
        <v>0</v>
      </c>
      <c r="AO91" s="106">
        <f>-'Levy Proposition'!C$11*'Incentive Relocation assumption'!K91/(1+Assumptions!$D$49)^('Incentive Relocation assumption'!$I91-2022)</f>
        <v>6483.097663916792</v>
      </c>
      <c r="AP91" s="106">
        <f>-'Levy Proposition'!D$11*'Incentive Relocation assumption'!L91/(1+Assumptions!$D$49)^('Incentive Relocation assumption'!$I91-2022)</f>
        <v>3094.3810969044575</v>
      </c>
      <c r="AQ91" s="106">
        <f>-'Levy Proposition'!E$11*'Incentive Relocation assumption'!M91/(1+Assumptions!$D$49)^('Incentive Relocation assumption'!$I91-2022)</f>
        <v>1793.9633125957873</v>
      </c>
      <c r="AR91" s="106">
        <f>-'Levy Proposition'!F$11*'Incentive Relocation assumption'!N91/(1+Assumptions!$D$49)^('Incentive Relocation assumption'!$I91-2022)</f>
        <v>707.89331918360597</v>
      </c>
      <c r="AS91" s="106">
        <f>-'Levy Proposition'!G$11*'Incentive Relocation assumption'!O91/(1+Assumptions!$D$49)^('Incentive Relocation assumption'!$I91-2022)</f>
        <v>829.37495465799316</v>
      </c>
    </row>
    <row r="92" spans="1:45" x14ac:dyDescent="0.35">
      <c r="A92">
        <v>2110</v>
      </c>
      <c r="B92" s="84">
        <f>'Future Expected Cost'!V91</f>
        <v>1161507.9003017456</v>
      </c>
      <c r="C92" s="84">
        <f>'Future Expected Cost'!W91</f>
        <v>2037617.8452562748</v>
      </c>
      <c r="D92" s="84">
        <f>'Future Expected Cost'!X91</f>
        <v>1511440.6096023291</v>
      </c>
      <c r="E92" s="84">
        <f>'Future Expected Cost'!Y91</f>
        <v>553551.97928453831</v>
      </c>
      <c r="F92" s="84">
        <f>'Future Expected Cost'!Z91</f>
        <v>388463.27559705602</v>
      </c>
      <c r="G92" s="84">
        <f>'Future Expected Cost'!AA91</f>
        <v>216599.59419248896</v>
      </c>
      <c r="H92" s="84"/>
      <c r="I92">
        <v>2110</v>
      </c>
      <c r="J92" s="103">
        <f t="shared" si="21"/>
        <v>2603.3038230448215</v>
      </c>
      <c r="K92" s="103">
        <f t="shared" si="28"/>
        <v>-942.63291025633282</v>
      </c>
      <c r="L92" s="103">
        <f t="shared" si="29"/>
        <v>-1075.9048269392229</v>
      </c>
      <c r="M92" s="103">
        <f t="shared" si="30"/>
        <v>-232.71204559577009</v>
      </c>
      <c r="N92" s="103">
        <f t="shared" si="31"/>
        <v>-288.59089326254099</v>
      </c>
      <c r="O92" s="103">
        <f t="shared" si="32"/>
        <v>-63.463146990954435</v>
      </c>
      <c r="P92" s="106">
        <f t="shared" si="33"/>
        <v>6838525.9235391049</v>
      </c>
      <c r="Q92" s="106">
        <f t="shared" si="34"/>
        <v>18852.658205126656</v>
      </c>
      <c r="R92" s="106">
        <f t="shared" si="35"/>
        <v>21518.096538784455</v>
      </c>
      <c r="S92" s="106">
        <f t="shared" si="36"/>
        <v>4654.2409119154017</v>
      </c>
      <c r="T92" s="106">
        <f t="shared" si="37"/>
        <v>5771.8178652508195</v>
      </c>
      <c r="U92" s="106">
        <f t="shared" si="38"/>
        <v>1269.2629398190886</v>
      </c>
      <c r="V92" s="107">
        <f>P92*'Levy Proposition'!B$5/(1+Assumptions!$D$49)^('Incentive Relocation assumption'!$I92-2022)</f>
        <v>2025686.3818092961</v>
      </c>
      <c r="W92" s="107">
        <f>Q92*'Levy Proposition'!C$5/(1+Assumptions!$D$49)^('Incentive Relocation assumption'!$I92-2022)</f>
        <v>14238.362894805672</v>
      </c>
      <c r="X92" s="107">
        <f>R92*'Levy Proposition'!D$5/(1+Assumptions!$D$49)^('Incentive Relocation assumption'!$I92-2022)</f>
        <v>10504.521147218305</v>
      </c>
      <c r="Y92" s="107">
        <f>S92*'Levy Proposition'!E$5/(1+Assumptions!$D$49)^('Incentive Relocation assumption'!$I92-2022)</f>
        <v>3773.3157612235718</v>
      </c>
      <c r="Z92" s="107">
        <f>T92*'Levy Proposition'!F$5/(1+Assumptions!$D$49)^('Incentive Relocation assumption'!$I92-2022)</f>
        <v>2654.6327865630165</v>
      </c>
      <c r="AA92" s="107">
        <f>U92*'Levy Proposition'!G$5/(1+Assumptions!$D$49)^('Incentive Relocation assumption'!$I92-2022)</f>
        <v>1483.0586648268438</v>
      </c>
      <c r="AB92" s="81">
        <f>P92*'Levy Proposition'!B$33/(1+Assumptions!$D$49)^('Incentive Relocation assumption'!$I92-2022)</f>
        <v>2023825.7536991863</v>
      </c>
      <c r="AC92" s="81">
        <f>Q92*'Levy Proposition'!C$33/(1+Assumptions!$D$49)^('Incentive Relocation assumption'!$I92-2022)</f>
        <v>14225.284711291222</v>
      </c>
      <c r="AD92" s="81">
        <f>R92*'Levy Proposition'!D$33/(1+Assumptions!$D$49)^('Incentive Relocation assumption'!$I92-2022)</f>
        <v>10494.872562173121</v>
      </c>
      <c r="AE92" s="81">
        <f>S92*'Levy Proposition'!E$33/(1+Assumptions!$D$49)^('Incentive Relocation assumption'!$I92-2022)</f>
        <v>3769.8499051874651</v>
      </c>
      <c r="AF92" s="81">
        <f>T92*'Levy Proposition'!F$33/(1+Assumptions!$D$49)^('Incentive Relocation assumption'!$I92-2022)</f>
        <v>2652.1944602608537</v>
      </c>
      <c r="AG92" s="81">
        <f>U92*'Levy Proposition'!G$33/(1+Assumptions!$D$49)^('Incentive Relocation assumption'!$I92-2022)</f>
        <v>1481.6964496954697</v>
      </c>
      <c r="AH92" s="109">
        <f t="shared" si="22"/>
        <v>1860.6281101098284</v>
      </c>
      <c r="AI92" s="109">
        <f t="shared" si="23"/>
        <v>13.078183514449847</v>
      </c>
      <c r="AJ92" s="109">
        <f t="shared" si="24"/>
        <v>9.6485850451845181</v>
      </c>
      <c r="AK92" s="109">
        <f t="shared" si="25"/>
        <v>3.465856036106743</v>
      </c>
      <c r="AL92" s="109">
        <f t="shared" si="26"/>
        <v>2.4383263021627499</v>
      </c>
      <c r="AM92" s="109">
        <f t="shared" si="27"/>
        <v>1.3622151313741142</v>
      </c>
      <c r="AN92" s="106">
        <f>'Levy Proposition'!B$11*'Incentive Relocation assumption'!J92/(1+Assumptions!$D$49)^('Incentive Relocation assumption'!$I92-2022)</f>
        <v>0</v>
      </c>
      <c r="AO92" s="106">
        <f>-'Levy Proposition'!C$11*'Incentive Relocation assumption'!K92/(1+Assumptions!$D$49)^('Incentive Relocation assumption'!$I92-2022)</f>
        <v>5834.7599330432995</v>
      </c>
      <c r="AP92" s="106">
        <f>-'Levy Proposition'!D$11*'Incentive Relocation assumption'!L92/(1+Assumptions!$D$49)^('Incentive Relocation assumption'!$I92-2022)</f>
        <v>2784.9296397729599</v>
      </c>
      <c r="AQ92" s="106">
        <f>-'Levy Proposition'!E$11*'Incentive Relocation assumption'!M92/(1+Assumptions!$D$49)^('Incentive Relocation assumption'!$I92-2022)</f>
        <v>1614.5592431750661</v>
      </c>
      <c r="AR92" s="106">
        <f>-'Levy Proposition'!F$11*'Incentive Relocation assumption'!N92/(1+Assumptions!$D$49)^('Incentive Relocation assumption'!$I92-2022)</f>
        <v>637.10093380671742</v>
      </c>
      <c r="AS92" s="106">
        <f>-'Levy Proposition'!G$11*'Incentive Relocation assumption'!O92/(1+Assumptions!$D$49)^('Incentive Relocation assumption'!$I92-2022)</f>
        <v>746.43388172937625</v>
      </c>
    </row>
    <row r="93" spans="1:45" x14ac:dyDescent="0.35">
      <c r="A93">
        <v>2111</v>
      </c>
      <c r="B93" s="84">
        <f>'Future Expected Cost'!V92</f>
        <v>1110098.4761763797</v>
      </c>
      <c r="C93" s="84">
        <f>'Future Expected Cost'!W92</f>
        <v>1947435.2108389509</v>
      </c>
      <c r="D93" s="84">
        <f>'Future Expected Cost'!X92</f>
        <v>1444690.7362352966</v>
      </c>
      <c r="E93" s="84">
        <f>'Future Expected Cost'!Y92</f>
        <v>529289.64651949191</v>
      </c>
      <c r="F93" s="84">
        <f>'Future Expected Cost'!Z92</f>
        <v>371421.4816383032</v>
      </c>
      <c r="G93" s="84">
        <f>'Future Expected Cost'!AA92</f>
        <v>207090.9717853503</v>
      </c>
      <c r="H93" s="84"/>
      <c r="I93">
        <v>2111</v>
      </c>
      <c r="J93" s="103">
        <f t="shared" si="21"/>
        <v>2473.1386318925802</v>
      </c>
      <c r="K93" s="103">
        <f t="shared" si="28"/>
        <v>-895.50126474351623</v>
      </c>
      <c r="L93" s="103">
        <f t="shared" si="29"/>
        <v>-1022.1095855922617</v>
      </c>
      <c r="M93" s="103">
        <f t="shared" si="30"/>
        <v>-221.07644331598158</v>
      </c>
      <c r="N93" s="103">
        <f t="shared" si="31"/>
        <v>-274.16134859941394</v>
      </c>
      <c r="O93" s="103">
        <f t="shared" si="32"/>
        <v>-60.28998964140672</v>
      </c>
      <c r="P93" s="106">
        <f t="shared" si="33"/>
        <v>6841129.2273621494</v>
      </c>
      <c r="Q93" s="106">
        <f t="shared" si="34"/>
        <v>17910.025294870324</v>
      </c>
      <c r="R93" s="106">
        <f t="shared" si="35"/>
        <v>20442.191711845233</v>
      </c>
      <c r="S93" s="106">
        <f t="shared" si="36"/>
        <v>4421.5288663196316</v>
      </c>
      <c r="T93" s="106">
        <f t="shared" si="37"/>
        <v>5483.2269719882788</v>
      </c>
      <c r="U93" s="106">
        <f t="shared" si="38"/>
        <v>1205.7997928281343</v>
      </c>
      <c r="V93" s="107">
        <f>P93*'Levy Proposition'!B$5/(1+Assumptions!$D$49)^('Incentive Relocation assumption'!$I93-2022)</f>
        <v>1919792.6639486344</v>
      </c>
      <c r="W93" s="107">
        <f>Q93*'Levy Proposition'!C$5/(1+Assumptions!$D$49)^('Incentive Relocation assumption'!$I93-2022)</f>
        <v>12814.465188937316</v>
      </c>
      <c r="X93" s="107">
        <f>R93*'Levy Proposition'!D$5/(1+Assumptions!$D$49)^('Incentive Relocation assumption'!$I93-2022)</f>
        <v>9454.0237218277507</v>
      </c>
      <c r="Y93" s="107">
        <f>S93*'Levy Proposition'!E$5/(1+Assumptions!$D$49)^('Incentive Relocation assumption'!$I93-2022)</f>
        <v>3395.9679091131848</v>
      </c>
      <c r="Z93" s="107">
        <f>T93*'Levy Proposition'!F$5/(1+Assumptions!$D$49)^('Incentive Relocation assumption'!$I93-2022)</f>
        <v>2389.1580572955836</v>
      </c>
      <c r="AA93" s="107">
        <f>U93*'Levy Proposition'!G$5/(1+Assumptions!$D$49)^('Incentive Relocation assumption'!$I93-2022)</f>
        <v>1334.7464012529529</v>
      </c>
      <c r="AB93" s="81">
        <f>P93*'Levy Proposition'!B$33/(1+Assumptions!$D$49)^('Incentive Relocation assumption'!$I93-2022)</f>
        <v>1918029.3010568253</v>
      </c>
      <c r="AC93" s="81">
        <f>Q93*'Levy Proposition'!C$33/(1+Assumptions!$D$49)^('Incentive Relocation assumption'!$I93-2022)</f>
        <v>12802.694880186331</v>
      </c>
      <c r="AD93" s="81">
        <f>R93*'Levy Proposition'!D$33/(1+Assumptions!$D$49)^('Incentive Relocation assumption'!$I93-2022)</f>
        <v>9445.3400369057217</v>
      </c>
      <c r="AE93" s="81">
        <f>S93*'Levy Proposition'!E$33/(1+Assumptions!$D$49)^('Incentive Relocation assumption'!$I93-2022)</f>
        <v>3392.8486536304663</v>
      </c>
      <c r="AF93" s="81">
        <f>T93*'Levy Proposition'!F$33/(1+Assumptions!$D$49)^('Incentive Relocation assumption'!$I93-2022)</f>
        <v>2386.9635741412221</v>
      </c>
      <c r="AG93" s="81">
        <f>U93*'Levy Proposition'!G$33/(1+Assumptions!$D$49)^('Incentive Relocation assumption'!$I93-2022)</f>
        <v>1333.5204135105557</v>
      </c>
      <c r="AH93" s="109">
        <f t="shared" si="22"/>
        <v>1763.3628918090835</v>
      </c>
      <c r="AI93" s="109">
        <f t="shared" si="23"/>
        <v>11.77030875098535</v>
      </c>
      <c r="AJ93" s="109">
        <f t="shared" si="24"/>
        <v>8.6836849220289878</v>
      </c>
      <c r="AK93" s="109">
        <f t="shared" si="25"/>
        <v>3.1192554827184722</v>
      </c>
      <c r="AL93" s="109">
        <f t="shared" si="26"/>
        <v>2.1944831543614782</v>
      </c>
      <c r="AM93" s="109">
        <f t="shared" si="27"/>
        <v>1.2259877423971375</v>
      </c>
      <c r="AN93" s="106">
        <f>'Levy Proposition'!B$11*'Incentive Relocation assumption'!J93/(1+Assumptions!$D$49)^('Incentive Relocation assumption'!$I93-2022)</f>
        <v>0</v>
      </c>
      <c r="AO93" s="106">
        <f>-'Levy Proposition'!C$11*'Incentive Relocation assumption'!K93/(1+Assumptions!$D$49)^('Incentive Relocation assumption'!$I93-2022)</f>
        <v>5251.2587718259629</v>
      </c>
      <c r="AP93" s="106">
        <f>-'Levy Proposition'!D$11*'Incentive Relocation assumption'!L93/(1+Assumptions!$D$49)^('Incentive Relocation assumption'!$I93-2022)</f>
        <v>2506.424663156291</v>
      </c>
      <c r="AQ93" s="106">
        <f>-'Levy Proposition'!E$11*'Incentive Relocation assumption'!M93/(1+Assumptions!$D$49)^('Incentive Relocation assumption'!$I93-2022)</f>
        <v>1453.0963545459094</v>
      </c>
      <c r="AR93" s="106">
        <f>-'Levy Proposition'!F$11*'Incentive Relocation assumption'!N93/(1+Assumptions!$D$49)^('Incentive Relocation assumption'!$I93-2022)</f>
        <v>573.38809232654148</v>
      </c>
      <c r="AS93" s="106">
        <f>-'Levy Proposition'!G$11*'Incentive Relocation assumption'!O93/(1+Assumptions!$D$49)^('Incentive Relocation assumption'!$I93-2022)</f>
        <v>671.78727385533421</v>
      </c>
    </row>
    <row r="94" spans="1:45" x14ac:dyDescent="0.35">
      <c r="A94">
        <v>2112</v>
      </c>
      <c r="B94" s="84">
        <f>'Future Expected Cost'!V93</f>
        <v>1060969.6529312206</v>
      </c>
      <c r="C94" s="84">
        <f>'Future Expected Cost'!W93</f>
        <v>1861252.956448151</v>
      </c>
      <c r="D94" s="84">
        <f>'Future Expected Cost'!X93</f>
        <v>1380896.1232395521</v>
      </c>
      <c r="E94" s="84">
        <f>'Future Expected Cost'!Y93</f>
        <v>506094.17451755831</v>
      </c>
      <c r="F94" s="84">
        <f>'Future Expected Cost'!Z93</f>
        <v>355129.70158722205</v>
      </c>
      <c r="G94" s="84">
        <f>'Future Expected Cost'!AA93</f>
        <v>198001.10540713533</v>
      </c>
      <c r="H94" s="84"/>
      <c r="I94">
        <v>2112</v>
      </c>
      <c r="J94" s="103">
        <f t="shared" si="21"/>
        <v>2349.4817002979507</v>
      </c>
      <c r="K94" s="103">
        <f t="shared" si="28"/>
        <v>-850.72620150634032</v>
      </c>
      <c r="L94" s="103">
        <f t="shared" si="29"/>
        <v>-971.00410631264867</v>
      </c>
      <c r="M94" s="103">
        <f t="shared" si="30"/>
        <v>-210.02262115018249</v>
      </c>
      <c r="N94" s="103">
        <f t="shared" si="31"/>
        <v>-260.45328116944324</v>
      </c>
      <c r="O94" s="103">
        <f t="shared" si="32"/>
        <v>-57.275490159336385</v>
      </c>
      <c r="P94" s="106">
        <f t="shared" si="33"/>
        <v>6843602.3659940418</v>
      </c>
      <c r="Q94" s="106">
        <f t="shared" si="34"/>
        <v>17014.524030126806</v>
      </c>
      <c r="R94" s="106">
        <f t="shared" si="35"/>
        <v>19420.082126252972</v>
      </c>
      <c r="S94" s="106">
        <f t="shared" si="36"/>
        <v>4200.4524230036495</v>
      </c>
      <c r="T94" s="106">
        <f t="shared" si="37"/>
        <v>5209.0656233888649</v>
      </c>
      <c r="U94" s="106">
        <f t="shared" si="38"/>
        <v>1145.5098031867276</v>
      </c>
      <c r="V94" s="107">
        <f>P94*'Levy Proposition'!B$5/(1+Assumptions!$D$49)^('Incentive Relocation assumption'!$I94-2022)</f>
        <v>1819399.722072405</v>
      </c>
      <c r="W94" s="107">
        <f>Q94*'Levy Proposition'!C$5/(1+Assumptions!$D$49)^('Incentive Relocation assumption'!$I94-2022)</f>
        <v>11532.963395559489</v>
      </c>
      <c r="X94" s="107">
        <f>R94*'Levy Proposition'!D$5/(1+Assumptions!$D$49)^('Incentive Relocation assumption'!$I94-2022)</f>
        <v>8508.580570238566</v>
      </c>
      <c r="Y94" s="107">
        <f>S94*'Levy Proposition'!E$5/(1+Assumptions!$D$49)^('Incentive Relocation assumption'!$I94-2022)</f>
        <v>3056.3564698828445</v>
      </c>
      <c r="Z94" s="107">
        <f>T94*'Levy Proposition'!F$5/(1+Assumptions!$D$49)^('Incentive Relocation assumption'!$I94-2022)</f>
        <v>2150.231946065398</v>
      </c>
      <c r="AA94" s="107">
        <f>U94*'Levy Proposition'!G$5/(1+Assumptions!$D$49)^('Incentive Relocation assumption'!$I94-2022)</f>
        <v>1201.2660037731648</v>
      </c>
      <c r="AB94" s="81">
        <f>P94*'Levy Proposition'!B$33/(1+Assumptions!$D$49)^('Incentive Relocation assumption'!$I94-2022)</f>
        <v>1817728.5718406548</v>
      </c>
      <c r="AC94" s="81">
        <f>Q94*'Levy Proposition'!C$33/(1+Assumptions!$D$49)^('Incentive Relocation assumption'!$I94-2022)</f>
        <v>11522.370168454174</v>
      </c>
      <c r="AD94" s="81">
        <f>R94*'Levy Proposition'!D$33/(1+Assumptions!$D$49)^('Incentive Relocation assumption'!$I94-2022)</f>
        <v>8500.7652912653339</v>
      </c>
      <c r="AE94" s="81">
        <f>S94*'Levy Proposition'!E$33/(1+Assumptions!$D$49)^('Incentive Relocation assumption'!$I94-2022)</f>
        <v>3053.549153403133</v>
      </c>
      <c r="AF94" s="81">
        <f>T94*'Levy Proposition'!F$33/(1+Assumptions!$D$49)^('Incentive Relocation assumption'!$I94-2022)</f>
        <v>2148.256920692254</v>
      </c>
      <c r="AG94" s="81">
        <f>U94*'Levy Proposition'!G$33/(1+Assumptions!$D$49)^('Incentive Relocation assumption'!$I94-2022)</f>
        <v>1200.1626200932371</v>
      </c>
      <c r="AH94" s="109">
        <f t="shared" si="22"/>
        <v>1671.1502317502163</v>
      </c>
      <c r="AI94" s="109">
        <f t="shared" si="23"/>
        <v>10.593227105315236</v>
      </c>
      <c r="AJ94" s="109">
        <f t="shared" si="24"/>
        <v>7.8152789732321253</v>
      </c>
      <c r="AK94" s="109">
        <f t="shared" si="25"/>
        <v>2.8073164797115169</v>
      </c>
      <c r="AL94" s="109">
        <f t="shared" si="26"/>
        <v>1.9750253731440353</v>
      </c>
      <c r="AM94" s="109">
        <f t="shared" si="27"/>
        <v>1.1033836799276742</v>
      </c>
      <c r="AN94" s="106">
        <f>'Levy Proposition'!B$11*'Incentive Relocation assumption'!J94/(1+Assumptions!$D$49)^('Incentive Relocation assumption'!$I94-2022)</f>
        <v>0</v>
      </c>
      <c r="AO94" s="106">
        <f>-'Levy Proposition'!C$11*'Incentive Relocation assumption'!K94/(1+Assumptions!$D$49)^('Incentive Relocation assumption'!$I94-2022)</f>
        <v>4726.110243630219</v>
      </c>
      <c r="AP94" s="106">
        <f>-'Levy Proposition'!D$11*'Incentive Relocation assumption'!L94/(1+Assumptions!$D$49)^('Incentive Relocation assumption'!$I94-2022)</f>
        <v>2255.7713855170414</v>
      </c>
      <c r="AQ94" s="106">
        <f>-'Levy Proposition'!E$11*'Incentive Relocation assumption'!M94/(1+Assumptions!$D$49)^('Incentive Relocation assumption'!$I94-2022)</f>
        <v>1307.7804512408732</v>
      </c>
      <c r="AR94" s="106">
        <f>-'Levy Proposition'!F$11*'Incentive Relocation assumption'!N94/(1+Assumptions!$D$49)^('Incentive Relocation assumption'!$I94-2022)</f>
        <v>516.04680981618731</v>
      </c>
      <c r="AS94" s="106">
        <f>-'Levy Proposition'!G$11*'Incentive Relocation assumption'!O94/(1+Assumptions!$D$49)^('Incentive Relocation assumption'!$I94-2022)</f>
        <v>604.60564875269461</v>
      </c>
    </row>
    <row r="95" spans="1:45" x14ac:dyDescent="0.35">
      <c r="A95">
        <v>2113</v>
      </c>
      <c r="B95" s="84">
        <f>'Future Expected Cost'!V94</f>
        <v>1014020.0538339352</v>
      </c>
      <c r="C95" s="84">
        <f>'Future Expected Cost'!W94</f>
        <v>1778893.2713681352</v>
      </c>
      <c r="D95" s="84">
        <f>'Future Expected Cost'!X94</f>
        <v>1319925.6358864566</v>
      </c>
      <c r="E95" s="84">
        <f>'Future Expected Cost'!Y94</f>
        <v>483918.51374367467</v>
      </c>
      <c r="F95" s="84">
        <f>'Future Expected Cost'!Z94</f>
        <v>339554.83159840532</v>
      </c>
      <c r="G95" s="84">
        <f>'Future Expected Cost'!AA94</f>
        <v>189311.50017182415</v>
      </c>
      <c r="H95" s="84"/>
      <c r="I95">
        <v>2113</v>
      </c>
      <c r="J95" s="103">
        <f t="shared" si="21"/>
        <v>2232.0076152830534</v>
      </c>
      <c r="K95" s="103">
        <f t="shared" si="28"/>
        <v>-808.18989143102328</v>
      </c>
      <c r="L95" s="103">
        <f t="shared" si="29"/>
        <v>-922.45390099701626</v>
      </c>
      <c r="M95" s="103">
        <f t="shared" si="30"/>
        <v>-199.52149009267336</v>
      </c>
      <c r="N95" s="103">
        <f t="shared" si="31"/>
        <v>-247.43061711097107</v>
      </c>
      <c r="O95" s="103">
        <f t="shared" si="32"/>
        <v>-54.411715651369562</v>
      </c>
      <c r="P95" s="106">
        <f t="shared" si="33"/>
        <v>6845951.8476943402</v>
      </c>
      <c r="Q95" s="106">
        <f t="shared" si="34"/>
        <v>16163.797828620465</v>
      </c>
      <c r="R95" s="106">
        <f t="shared" si="35"/>
        <v>18449.078019940323</v>
      </c>
      <c r="S95" s="106">
        <f t="shared" si="36"/>
        <v>3990.4298018534669</v>
      </c>
      <c r="T95" s="106">
        <f t="shared" si="37"/>
        <v>4948.6123422194214</v>
      </c>
      <c r="U95" s="106">
        <f t="shared" si="38"/>
        <v>1088.2343130273912</v>
      </c>
      <c r="V95" s="107">
        <f>P95*'Levy Proposition'!B$5/(1+Assumptions!$D$49)^('Incentive Relocation assumption'!$I95-2022)</f>
        <v>1724225.3228335693</v>
      </c>
      <c r="W95" s="107">
        <f>Q95*'Levy Proposition'!C$5/(1+Assumptions!$D$49)^('Incentive Relocation assumption'!$I95-2022)</f>
        <v>10379.617309206278</v>
      </c>
      <c r="X95" s="107">
        <f>R95*'Levy Proposition'!D$5/(1+Assumptions!$D$49)^('Incentive Relocation assumption'!$I95-2022)</f>
        <v>7657.6858119248445</v>
      </c>
      <c r="Y95" s="107">
        <f>S95*'Levy Proposition'!E$5/(1+Assumptions!$D$49)^('Incentive Relocation assumption'!$I95-2022)</f>
        <v>2750.7076394706255</v>
      </c>
      <c r="Z95" s="107">
        <f>T95*'Levy Proposition'!F$5/(1+Assumptions!$D$49)^('Incentive Relocation assumption'!$I95-2022)</f>
        <v>1935.1994765527465</v>
      </c>
      <c r="AA95" s="107">
        <f>U95*'Levy Proposition'!G$5/(1+Assumptions!$D$49)^('Incentive Relocation assumption'!$I95-2022)</f>
        <v>1081.1342218016391</v>
      </c>
      <c r="AB95" s="81">
        <f>P95*'Levy Proposition'!B$33/(1+Assumptions!$D$49)^('Incentive Relocation assumption'!$I95-2022)</f>
        <v>1722641.5919398651</v>
      </c>
      <c r="AC95" s="81">
        <f>Q95*'Levy Proposition'!C$33/(1+Assumptions!$D$49)^('Incentive Relocation assumption'!$I95-2022)</f>
        <v>10370.083450504793</v>
      </c>
      <c r="AD95" s="81">
        <f>R95*'Levy Proposition'!D$33/(1+Assumptions!$D$49)^('Incentive Relocation assumption'!$I95-2022)</f>
        <v>7650.6520945597058</v>
      </c>
      <c r="AE95" s="81">
        <f>S95*'Levy Proposition'!E$33/(1+Assumptions!$D$49)^('Incentive Relocation assumption'!$I95-2022)</f>
        <v>2748.1810667480886</v>
      </c>
      <c r="AF95" s="81">
        <f>T95*'Levy Proposition'!F$33/(1+Assumptions!$D$49)^('Incentive Relocation assumption'!$I95-2022)</f>
        <v>1933.421962236079</v>
      </c>
      <c r="AG95" s="81">
        <f>U95*'Levy Proposition'!G$33/(1+Assumptions!$D$49)^('Incentive Relocation assumption'!$I95-2022)</f>
        <v>1080.1411812490885</v>
      </c>
      <c r="AH95" s="109">
        <f t="shared" si="22"/>
        <v>1583.7308937041089</v>
      </c>
      <c r="AI95" s="109">
        <f t="shared" si="23"/>
        <v>9.5338587014848599</v>
      </c>
      <c r="AJ95" s="109">
        <f t="shared" si="24"/>
        <v>7.0337173651387275</v>
      </c>
      <c r="AK95" s="109">
        <f t="shared" si="25"/>
        <v>2.5265727225369119</v>
      </c>
      <c r="AL95" s="109">
        <f t="shared" si="26"/>
        <v>1.7775143166675207</v>
      </c>
      <c r="AM95" s="109">
        <f t="shared" si="27"/>
        <v>0.9930405525506103</v>
      </c>
      <c r="AN95" s="106">
        <f>'Levy Proposition'!B$11*'Incentive Relocation assumption'!J95/(1+Assumptions!$D$49)^('Incentive Relocation assumption'!$I95-2022)</f>
        <v>0</v>
      </c>
      <c r="AO95" s="106">
        <f>-'Levy Proposition'!C$11*'Incentive Relocation assumption'!K95/(1+Assumptions!$D$49)^('Incentive Relocation assumption'!$I95-2022)</f>
        <v>4253.4788334530695</v>
      </c>
      <c r="AP95" s="106">
        <f>-'Levy Proposition'!D$11*'Incentive Relocation assumption'!L95/(1+Assumptions!$D$49)^('Incentive Relocation assumption'!$I95-2022)</f>
        <v>2030.1845168207133</v>
      </c>
      <c r="AQ95" s="106">
        <f>-'Levy Proposition'!E$11*'Incentive Relocation assumption'!M95/(1+Assumptions!$D$49)^('Incentive Relocation assumption'!$I95-2022)</f>
        <v>1176.9967650784215</v>
      </c>
      <c r="AR95" s="106">
        <f>-'Levy Proposition'!F$11*'Incentive Relocation assumption'!N95/(1+Assumptions!$D$49)^('Incentive Relocation assumption'!$I95-2022)</f>
        <v>464.439902895307</v>
      </c>
      <c r="AS95" s="106">
        <f>-'Levy Proposition'!G$11*'Incentive Relocation assumption'!O95/(1+Assumptions!$D$49)^('Incentive Relocation assumption'!$I95-2022)</f>
        <v>544.14247594452877</v>
      </c>
    </row>
    <row r="96" spans="1:45" x14ac:dyDescent="0.35">
      <c r="A96">
        <v>2114</v>
      </c>
      <c r="B96" s="84">
        <f>'Future Expected Cost'!V95</f>
        <v>969152.81670036039</v>
      </c>
      <c r="C96" s="84">
        <f>'Future Expected Cost'!W95</f>
        <v>1700186.2626091959</v>
      </c>
      <c r="D96" s="84">
        <f>'Future Expected Cost'!X95</f>
        <v>1261653.9700649974</v>
      </c>
      <c r="E96" s="84">
        <f>'Future Expected Cost'!Y95</f>
        <v>462717.69508974726</v>
      </c>
      <c r="F96" s="84">
        <f>'Future Expected Cost'!Z95</f>
        <v>324665.23275431403</v>
      </c>
      <c r="G96" s="84">
        <f>'Future Expected Cost'!AA95</f>
        <v>181004.4801497779</v>
      </c>
      <c r="H96" s="84"/>
      <c r="I96">
        <v>2114</v>
      </c>
      <c r="J96" s="103">
        <f t="shared" si="21"/>
        <v>2120.4072345189011</v>
      </c>
      <c r="K96" s="103">
        <f t="shared" si="28"/>
        <v>-767.78039685947215</v>
      </c>
      <c r="L96" s="103">
        <f t="shared" si="29"/>
        <v>-876.33120594716536</v>
      </c>
      <c r="M96" s="103">
        <f t="shared" si="30"/>
        <v>-189.54541558803967</v>
      </c>
      <c r="N96" s="103">
        <f t="shared" si="31"/>
        <v>-235.05908625542253</v>
      </c>
      <c r="O96" s="103">
        <f t="shared" si="32"/>
        <v>-51.691129868801085</v>
      </c>
      <c r="P96" s="106">
        <f t="shared" si="33"/>
        <v>6848183.8553096233</v>
      </c>
      <c r="Q96" s="106">
        <f t="shared" si="34"/>
        <v>15355.607937189441</v>
      </c>
      <c r="R96" s="106">
        <f t="shared" si="35"/>
        <v>17526.624118943306</v>
      </c>
      <c r="S96" s="106">
        <f t="shared" si="36"/>
        <v>3790.9083117607934</v>
      </c>
      <c r="T96" s="106">
        <f t="shared" si="37"/>
        <v>4701.1817251084503</v>
      </c>
      <c r="U96" s="106">
        <f t="shared" si="38"/>
        <v>1033.8225973760216</v>
      </c>
      <c r="V96" s="107">
        <f>P96*'Levy Proposition'!B$5/(1+Assumptions!$D$49)^('Incentive Relocation assumption'!$I96-2022)</f>
        <v>1634001.357906275</v>
      </c>
      <c r="W96" s="107">
        <f>Q96*'Levy Proposition'!C$5/(1+Assumptions!$D$49)^('Incentive Relocation assumption'!$I96-2022)</f>
        <v>9341.6108063826941</v>
      </c>
      <c r="X96" s="107">
        <f>R96*'Levy Proposition'!D$5/(1+Assumptions!$D$49)^('Incentive Relocation assumption'!$I96-2022)</f>
        <v>6891.8841997297859</v>
      </c>
      <c r="Y96" s="107">
        <f>S96*'Levy Proposition'!E$5/(1+Assumptions!$D$49)^('Incentive Relocation assumption'!$I96-2022)</f>
        <v>2475.6250104988876</v>
      </c>
      <c r="Z96" s="107">
        <f>T96*'Levy Proposition'!F$5/(1+Assumptions!$D$49)^('Incentive Relocation assumption'!$I96-2022)</f>
        <v>1741.6711815219778</v>
      </c>
      <c r="AA96" s="107">
        <f>U96*'Levy Proposition'!G$5/(1+Assumptions!$D$49)^('Incentive Relocation assumption'!$I96-2022)</f>
        <v>973.01613620903709</v>
      </c>
      <c r="AB96" s="81">
        <f>P96*'Levy Proposition'!B$33/(1+Assumptions!$D$49)^('Incentive Relocation assumption'!$I96-2022)</f>
        <v>1632500.4992907559</v>
      </c>
      <c r="AC96" s="81">
        <f>Q96*'Levy Proposition'!C$33/(1+Assumptions!$D$49)^('Incentive Relocation assumption'!$I96-2022)</f>
        <v>9333.030374675127</v>
      </c>
      <c r="AD96" s="81">
        <f>R96*'Levy Proposition'!D$33/(1+Assumptions!$D$49)^('Incentive Relocation assumption'!$I96-2022)</f>
        <v>6885.5538844407101</v>
      </c>
      <c r="AE96" s="81">
        <f>S96*'Levy Proposition'!E$33/(1+Assumptions!$D$49)^('Incentive Relocation assumption'!$I96-2022)</f>
        <v>2473.3511059468356</v>
      </c>
      <c r="AF96" s="81">
        <f>T96*'Levy Proposition'!F$33/(1+Assumptions!$D$49)^('Incentive Relocation assumption'!$I96-2022)</f>
        <v>1740.0714263041864</v>
      </c>
      <c r="AG96" s="81">
        <f>U96*'Levy Proposition'!G$33/(1+Assumptions!$D$49)^('Incentive Relocation assumption'!$I96-2022)</f>
        <v>972.12240399516691</v>
      </c>
      <c r="AH96" s="109">
        <f t="shared" si="22"/>
        <v>1500.8586155190133</v>
      </c>
      <c r="AI96" s="109">
        <f t="shared" si="23"/>
        <v>8.5804317075671861</v>
      </c>
      <c r="AJ96" s="109">
        <f t="shared" si="24"/>
        <v>6.3303152890757701</v>
      </c>
      <c r="AK96" s="109">
        <f t="shared" si="25"/>
        <v>2.2739045520520449</v>
      </c>
      <c r="AL96" s="109">
        <f t="shared" si="26"/>
        <v>1.5997552177914258</v>
      </c>
      <c r="AM96" s="109">
        <f t="shared" si="27"/>
        <v>0.8937322138701802</v>
      </c>
      <c r="AN96" s="106">
        <f>'Levy Proposition'!B$11*'Incentive Relocation assumption'!J96/(1+Assumptions!$D$49)^('Incentive Relocation assumption'!$I96-2022)</f>
        <v>0</v>
      </c>
      <c r="AO96" s="106">
        <f>-'Levy Proposition'!C$11*'Incentive Relocation assumption'!K96/(1+Assumptions!$D$49)^('Incentive Relocation assumption'!$I96-2022)</f>
        <v>3828.11260296298</v>
      </c>
      <c r="AP96" s="106">
        <f>-'Levy Proposition'!D$11*'Incentive Relocation assumption'!L96/(1+Assumptions!$D$49)^('Incentive Relocation assumption'!$I96-2022)</f>
        <v>1827.1573080504506</v>
      </c>
      <c r="AQ96" s="106">
        <f>-'Levy Proposition'!E$11*'Incentive Relocation assumption'!M96/(1+Assumptions!$D$49)^('Incentive Relocation assumption'!$I96-2022)</f>
        <v>1059.2920116603834</v>
      </c>
      <c r="AR96" s="106">
        <f>-'Levy Proposition'!F$11*'Incentive Relocation assumption'!N96/(1+Assumptions!$D$49)^('Incentive Relocation assumption'!$I96-2022)</f>
        <v>417.99390927004225</v>
      </c>
      <c r="AS96" s="106">
        <f>-'Levy Proposition'!G$11*'Incentive Relocation assumption'!O96/(1+Assumptions!$D$49)^('Incentive Relocation assumption'!$I96-2022)</f>
        <v>489.7258812217184</v>
      </c>
    </row>
    <row r="97" spans="1:45" x14ac:dyDescent="0.35">
      <c r="A97">
        <v>2115</v>
      </c>
      <c r="B97" s="84">
        <f>'Future Expected Cost'!V96</f>
        <v>926275.39252672484</v>
      </c>
      <c r="C97" s="84">
        <f>'Future Expected Cost'!W96</f>
        <v>1624969.6017701456</v>
      </c>
      <c r="D97" s="84">
        <f>'Future Expected Cost'!X96</f>
        <v>1205961.3925696278</v>
      </c>
      <c r="E97" s="84">
        <f>'Future Expected Cost'!Y96</f>
        <v>442448.73766353197</v>
      </c>
      <c r="F97" s="84">
        <f>'Future Expected Cost'!Z96</f>
        <v>310430.66608756699</v>
      </c>
      <c r="G97" s="84">
        <f>'Future Expected Cost'!AA96</f>
        <v>173063.1520207359</v>
      </c>
      <c r="H97" s="84"/>
      <c r="I97">
        <v>2115</v>
      </c>
      <c r="J97" s="103">
        <f t="shared" si="21"/>
        <v>2014.3868727929555</v>
      </c>
      <c r="K97" s="103">
        <f t="shared" si="28"/>
        <v>-729.3913770164985</v>
      </c>
      <c r="L97" s="103">
        <f t="shared" si="29"/>
        <v>-832.51464564980711</v>
      </c>
      <c r="M97" s="103">
        <f t="shared" si="30"/>
        <v>-180.0681448086377</v>
      </c>
      <c r="N97" s="103">
        <f t="shared" si="31"/>
        <v>-223.3061319426514</v>
      </c>
      <c r="O97" s="103">
        <f t="shared" si="32"/>
        <v>-49.106573375361023</v>
      </c>
      <c r="P97" s="106">
        <f t="shared" si="33"/>
        <v>6850304.2625441421</v>
      </c>
      <c r="Q97" s="106">
        <f t="shared" si="34"/>
        <v>14587.827540329969</v>
      </c>
      <c r="R97" s="106">
        <f t="shared" si="35"/>
        <v>16650.292912996141</v>
      </c>
      <c r="S97" s="106">
        <f t="shared" si="36"/>
        <v>3601.3628961727536</v>
      </c>
      <c r="T97" s="106">
        <f t="shared" si="37"/>
        <v>4466.1226388530276</v>
      </c>
      <c r="U97" s="106">
        <f t="shared" si="38"/>
        <v>982.13146750722046</v>
      </c>
      <c r="V97" s="107">
        <f>P97*'Levy Proposition'!B$5/(1+Assumptions!$D$49)^('Incentive Relocation assumption'!$I97-2022)</f>
        <v>1548473.1735674045</v>
      </c>
      <c r="W97" s="107">
        <f>Q97*'Levy Proposition'!C$5/(1+Assumptions!$D$49)^('Incentive Relocation assumption'!$I97-2022)</f>
        <v>8407.4094312248835</v>
      </c>
      <c r="X97" s="107">
        <f>R97*'Levy Proposition'!D$5/(1+Assumptions!$D$49)^('Incentive Relocation assumption'!$I97-2022)</f>
        <v>6202.6660519969691</v>
      </c>
      <c r="Y97" s="107">
        <f>S97*'Levy Proposition'!E$5/(1+Assumptions!$D$49)^('Incentive Relocation assumption'!$I97-2022)</f>
        <v>2228.0518309779695</v>
      </c>
      <c r="Z97" s="107">
        <f>T97*'Levy Proposition'!F$5/(1+Assumptions!$D$49)^('Incentive Relocation assumption'!$I97-2022)</f>
        <v>1567.496550767841</v>
      </c>
      <c r="AA97" s="107">
        <f>U97*'Levy Proposition'!G$5/(1+Assumptions!$D$49)^('Incentive Relocation assumption'!$I97-2022)</f>
        <v>875.71032553705447</v>
      </c>
      <c r="AB97" s="81">
        <f>P97*'Levy Proposition'!B$33/(1+Assumptions!$D$49)^('Incentive Relocation assumption'!$I97-2022)</f>
        <v>1547050.8740740756</v>
      </c>
      <c r="AC97" s="81">
        <f>Q97*'Levy Proposition'!C$33/(1+Assumptions!$D$49)^('Incentive Relocation assumption'!$I97-2022)</f>
        <v>8399.6870796992898</v>
      </c>
      <c r="AD97" s="81">
        <f>R97*'Levy Proposition'!D$33/(1+Assumptions!$D$49)^('Incentive Relocation assumption'!$I97-2022)</f>
        <v>6196.9687955422642</v>
      </c>
      <c r="AE97" s="81">
        <f>S97*'Levy Proposition'!E$33/(1+Assumptions!$D$49)^('Incentive Relocation assumption'!$I97-2022)</f>
        <v>2226.0053266894838</v>
      </c>
      <c r="AF97" s="81">
        <f>T97*'Levy Proposition'!F$33/(1+Assumptions!$D$49)^('Incentive Relocation assumption'!$I97-2022)</f>
        <v>1566.056777972284</v>
      </c>
      <c r="AG97" s="81">
        <f>U97*'Levy Proposition'!G$33/(1+Assumptions!$D$49)^('Incentive Relocation assumption'!$I97-2022)</f>
        <v>874.90597039963563</v>
      </c>
      <c r="AH97" s="109">
        <f t="shared" si="22"/>
        <v>1422.299493328901</v>
      </c>
      <c r="AI97" s="109">
        <f t="shared" si="23"/>
        <v>7.7223515255936945</v>
      </c>
      <c r="AJ97" s="109">
        <f t="shared" si="24"/>
        <v>5.6972564547049842</v>
      </c>
      <c r="AK97" s="109">
        <f t="shared" si="25"/>
        <v>2.0465042884857212</v>
      </c>
      <c r="AL97" s="109">
        <f t="shared" si="26"/>
        <v>1.439772795557019</v>
      </c>
      <c r="AM97" s="109">
        <f t="shared" si="27"/>
        <v>0.80435513741883824</v>
      </c>
      <c r="AN97" s="106">
        <f>'Levy Proposition'!B$11*'Incentive Relocation assumption'!J97/(1+Assumptions!$D$49)^('Incentive Relocation assumption'!$I97-2022)</f>
        <v>0</v>
      </c>
      <c r="AO97" s="106">
        <f>-'Levy Proposition'!C$11*'Incentive Relocation assumption'!K97/(1+Assumptions!$D$49)^('Incentive Relocation assumption'!$I97-2022)</f>
        <v>3445.2848303155165</v>
      </c>
      <c r="AP97" s="106">
        <f>-'Levy Proposition'!D$11*'Incentive Relocation assumption'!L97/(1+Assumptions!$D$49)^('Incentive Relocation assumption'!$I97-2022)</f>
        <v>1644.433695903806</v>
      </c>
      <c r="AQ97" s="106">
        <f>-'Levy Proposition'!E$11*'Incentive Relocation assumption'!M97/(1+Assumptions!$D$49)^('Incentive Relocation assumption'!$I97-2022)</f>
        <v>953.35824129706782</v>
      </c>
      <c r="AR97" s="106">
        <f>-'Levy Proposition'!F$11*'Incentive Relocation assumption'!N97/(1+Assumptions!$D$49)^('Incentive Relocation assumption'!$I97-2022)</f>
        <v>376.19271534951855</v>
      </c>
      <c r="AS97" s="106">
        <f>-'Levy Proposition'!G$11*'Incentive Relocation assumption'!O97/(1+Assumptions!$D$49)^('Incentive Relocation assumption'!$I97-2022)</f>
        <v>440.75118069414873</v>
      </c>
    </row>
    <row r="98" spans="1:45" x14ac:dyDescent="0.35">
      <c r="A98">
        <v>2116</v>
      </c>
      <c r="B98" s="84">
        <f>'Future Expected Cost'!V97</f>
        <v>885299.35311655514</v>
      </c>
      <c r="C98" s="84">
        <f>'Future Expected Cost'!W97</f>
        <v>1553088.1876736679</v>
      </c>
      <c r="D98" s="84">
        <f>'Future Expected Cost'!X97</f>
        <v>1152733.4929749391</v>
      </c>
      <c r="E98" s="84">
        <f>'Future Expected Cost'!Y97</f>
        <v>423070.56067332323</v>
      </c>
      <c r="F98" s="84">
        <f>'Future Expected Cost'!Z97</f>
        <v>296822.23049133789</v>
      </c>
      <c r="G98" s="84">
        <f>'Future Expected Cost'!AA97</f>
        <v>165471.37034327077</v>
      </c>
      <c r="H98" s="84"/>
      <c r="I98">
        <v>2116</v>
      </c>
      <c r="J98" s="103">
        <f t="shared" si="21"/>
        <v>1913.6675291533079</v>
      </c>
      <c r="K98" s="103">
        <f t="shared" si="28"/>
        <v>-692.92180816567361</v>
      </c>
      <c r="L98" s="103">
        <f t="shared" si="29"/>
        <v>-790.88891336731672</v>
      </c>
      <c r="M98" s="103">
        <f t="shared" si="30"/>
        <v>-171.06473756820583</v>
      </c>
      <c r="N98" s="103">
        <f t="shared" si="31"/>
        <v>-212.14082534551881</v>
      </c>
      <c r="O98" s="103">
        <f t="shared" si="32"/>
        <v>-46.651244706592976</v>
      </c>
      <c r="P98" s="106">
        <f t="shared" si="33"/>
        <v>6852318.6494169347</v>
      </c>
      <c r="Q98" s="106">
        <f t="shared" si="34"/>
        <v>13858.43616331347</v>
      </c>
      <c r="R98" s="106">
        <f t="shared" si="35"/>
        <v>15817.778267346333</v>
      </c>
      <c r="S98" s="106">
        <f t="shared" si="36"/>
        <v>3421.2947513641161</v>
      </c>
      <c r="T98" s="106">
        <f t="shared" si="37"/>
        <v>4242.8165069103761</v>
      </c>
      <c r="U98" s="106">
        <f t="shared" si="38"/>
        <v>933.02489413185947</v>
      </c>
      <c r="V98" s="107">
        <f>P98*'Levy Proposition'!B$5/(1+Assumptions!$D$49)^('Incentive Relocation assumption'!$I98-2022)</f>
        <v>1467398.9282592481</v>
      </c>
      <c r="W98" s="107">
        <f>Q98*'Levy Proposition'!C$5/(1+Assumptions!$D$49)^('Incentive Relocation assumption'!$I98-2022)</f>
        <v>7566.6322232086177</v>
      </c>
      <c r="X98" s="107">
        <f>R98*'Levy Proposition'!D$5/(1+Assumptions!$D$49)^('Incentive Relocation assumption'!$I98-2022)</f>
        <v>5582.3726919416476</v>
      </c>
      <c r="Y98" s="107">
        <f>S98*'Levy Proposition'!E$5/(1+Assumptions!$D$49)^('Incentive Relocation assumption'!$I98-2022)</f>
        <v>2005.2370373023077</v>
      </c>
      <c r="Z98" s="107">
        <f>T98*'Levy Proposition'!F$5/(1+Assumptions!$D$49)^('Incentive Relocation assumption'!$I98-2022)</f>
        <v>1410.7401343817171</v>
      </c>
      <c r="AA98" s="107">
        <f>U98*'Levy Proposition'!G$5/(1+Assumptions!$D$49)^('Incentive Relocation assumption'!$I98-2022)</f>
        <v>788.13551565548187</v>
      </c>
      <c r="AB98" s="81">
        <f>P98*'Levy Proposition'!B$33/(1+Assumptions!$D$49)^('Incentive Relocation assumption'!$I98-2022)</f>
        <v>1466051.0968677839</v>
      </c>
      <c r="AC98" s="81">
        <f>Q98*'Levy Proposition'!C$33/(1+Assumptions!$D$49)^('Incentive Relocation assumption'!$I98-2022)</f>
        <v>7559.6821401455181</v>
      </c>
      <c r="AD98" s="81">
        <f>R98*'Levy Proposition'!D$33/(1+Assumptions!$D$49)^('Incentive Relocation assumption'!$I98-2022)</f>
        <v>5577.2451857072119</v>
      </c>
      <c r="AE98" s="81">
        <f>S98*'Levy Proposition'!E$33/(1+Assumptions!$D$49)^('Incentive Relocation assumption'!$I98-2022)</f>
        <v>2003.3951922701533</v>
      </c>
      <c r="AF98" s="81">
        <f>T98*'Levy Proposition'!F$33/(1+Assumptions!$D$49)^('Incentive Relocation assumption'!$I98-2022)</f>
        <v>1409.4443450760959</v>
      </c>
      <c r="AG98" s="81">
        <f>U98*'Levy Proposition'!G$33/(1+Assumptions!$D$49)^('Incentive Relocation assumption'!$I98-2022)</f>
        <v>787.41159950134613</v>
      </c>
      <c r="AH98" s="109">
        <f t="shared" si="22"/>
        <v>1347.8313914642204</v>
      </c>
      <c r="AI98" s="109">
        <f t="shared" si="23"/>
        <v>6.9500830630995551</v>
      </c>
      <c r="AJ98" s="109">
        <f t="shared" si="24"/>
        <v>5.1275062344357138</v>
      </c>
      <c r="AK98" s="109">
        <f t="shared" si="25"/>
        <v>1.8418450321544242</v>
      </c>
      <c r="AL98" s="109">
        <f t="shared" si="26"/>
        <v>1.295789305621156</v>
      </c>
      <c r="AM98" s="109">
        <f t="shared" si="27"/>
        <v>0.72391615413573618</v>
      </c>
      <c r="AN98" s="106">
        <f>'Levy Proposition'!B$11*'Incentive Relocation assumption'!J98/(1+Assumptions!$D$49)^('Incentive Relocation assumption'!$I98-2022)</f>
        <v>0</v>
      </c>
      <c r="AO98" s="106">
        <f>-'Levy Proposition'!C$11*'Incentive Relocation assumption'!K98/(1+Assumptions!$D$49)^('Incentive Relocation assumption'!$I98-2022)</f>
        <v>3100.7414862391424</v>
      </c>
      <c r="AP98" s="106">
        <f>-'Levy Proposition'!D$11*'Incentive Relocation assumption'!L98/(1+Assumptions!$D$49)^('Incentive Relocation assumption'!$I98-2022)</f>
        <v>1479.9832331399818</v>
      </c>
      <c r="AQ98" s="106">
        <f>-'Levy Proposition'!E$11*'Incentive Relocation assumption'!M98/(1+Assumptions!$D$49)^('Incentive Relocation assumption'!$I98-2022)</f>
        <v>858.01830490952045</v>
      </c>
      <c r="AR98" s="106">
        <f>-'Levy Proposition'!F$11*'Incentive Relocation assumption'!N98/(1+Assumptions!$D$49)^('Incentive Relocation assumption'!$I98-2022)</f>
        <v>338.57182112817634</v>
      </c>
      <c r="AS98" s="106">
        <f>-'Levy Proposition'!G$11*'Incentive Relocation assumption'!O98/(1+Assumptions!$D$49)^('Incentive Relocation assumption'!$I98-2022)</f>
        <v>396.67416146898785</v>
      </c>
    </row>
    <row r="99" spans="1:45" x14ac:dyDescent="0.35">
      <c r="A99">
        <v>2117</v>
      </c>
      <c r="B99" s="84">
        <f>'Future Expected Cost'!V98</f>
        <v>846140.20729998709</v>
      </c>
      <c r="C99" s="84">
        <f>'Future Expected Cost'!W98</f>
        <v>1484393.824069134</v>
      </c>
      <c r="D99" s="84">
        <f>'Future Expected Cost'!X98</f>
        <v>1101860.946579495</v>
      </c>
      <c r="E99" s="84">
        <f>'Future Expected Cost'!Y98</f>
        <v>404543.89922617923</v>
      </c>
      <c r="F99" s="84">
        <f>'Future Expected Cost'!Z98</f>
        <v>283812.30338925408</v>
      </c>
      <c r="G99" s="84">
        <f>'Future Expected Cost'!AA98</f>
        <v>158213.70436868441</v>
      </c>
      <c r="H99" s="84"/>
      <c r="I99">
        <v>2117</v>
      </c>
      <c r="J99" s="103">
        <f t="shared" si="21"/>
        <v>1817.9841526956427</v>
      </c>
      <c r="K99" s="103">
        <f t="shared" si="28"/>
        <v>-658.27571775738988</v>
      </c>
      <c r="L99" s="103">
        <f t="shared" si="29"/>
        <v>-751.34446769895089</v>
      </c>
      <c r="M99" s="103">
        <f t="shared" si="30"/>
        <v>-162.51150068979553</v>
      </c>
      <c r="N99" s="103">
        <f t="shared" si="31"/>
        <v>-201.53378407824289</v>
      </c>
      <c r="O99" s="103">
        <f t="shared" si="32"/>
        <v>-44.31868247126333</v>
      </c>
      <c r="P99" s="106">
        <f t="shared" si="33"/>
        <v>6854232.3169460883</v>
      </c>
      <c r="Q99" s="106">
        <f t="shared" si="34"/>
        <v>13165.514355147796</v>
      </c>
      <c r="R99" s="106">
        <f t="shared" si="35"/>
        <v>15026.889353979017</v>
      </c>
      <c r="S99" s="106">
        <f t="shared" si="36"/>
        <v>3250.2300137959101</v>
      </c>
      <c r="T99" s="106">
        <f t="shared" si="37"/>
        <v>4030.6756815648573</v>
      </c>
      <c r="U99" s="106">
        <f t="shared" si="38"/>
        <v>886.37364942526654</v>
      </c>
      <c r="V99" s="107">
        <f>P99*'Levy Proposition'!B$5/(1+Assumptions!$D$49)^('Incentive Relocation assumption'!$I99-2022)</f>
        <v>1390548.9773912232</v>
      </c>
      <c r="W99" s="107">
        <f>Q99*'Levy Proposition'!C$5/(1+Assumptions!$D$49)^('Incentive Relocation assumption'!$I99-2022)</f>
        <v>6809.9363626397835</v>
      </c>
      <c r="X99" s="107">
        <f>R99*'Levy Proposition'!D$5/(1+Assumptions!$D$49)^('Incentive Relocation assumption'!$I99-2022)</f>
        <v>5024.1113434928257</v>
      </c>
      <c r="Y99" s="107">
        <f>S99*'Levy Proposition'!E$5/(1+Assumptions!$D$49)^('Incentive Relocation assumption'!$I99-2022)</f>
        <v>1804.7046840934534</v>
      </c>
      <c r="Z99" s="107">
        <f>T99*'Levy Proposition'!F$5/(1+Assumptions!$D$49)^('Incentive Relocation assumption'!$I99-2022)</f>
        <v>1269.6600357943041</v>
      </c>
      <c r="AA99" s="107">
        <f>U99*'Levy Proposition'!G$5/(1+Assumptions!$D$49)^('Incentive Relocation assumption'!$I99-2022)</f>
        <v>709.31856451114663</v>
      </c>
      <c r="AB99" s="81">
        <f>P99*'Levy Proposition'!B$33/(1+Assumptions!$D$49)^('Incentive Relocation assumption'!$I99-2022)</f>
        <v>1389271.7340138413</v>
      </c>
      <c r="AC99" s="81">
        <f>Q99*'Levy Proposition'!C$33/(1+Assumptions!$D$49)^('Incentive Relocation assumption'!$I99-2022)</f>
        <v>6803.6813178617904</v>
      </c>
      <c r="AD99" s="81">
        <f>R99*'Levy Proposition'!D$33/(1+Assumptions!$D$49)^('Incentive Relocation assumption'!$I99-2022)</f>
        <v>5019.4966099990479</v>
      </c>
      <c r="AE99" s="81">
        <f>S99*'Levy Proposition'!E$33/(1+Assumptions!$D$49)^('Incentive Relocation assumption'!$I99-2022)</f>
        <v>1803.0470315092107</v>
      </c>
      <c r="AF99" s="81">
        <f>T99*'Levy Proposition'!F$33/(1+Assumptions!$D$49)^('Incentive Relocation assumption'!$I99-2022)</f>
        <v>1268.4938310085604</v>
      </c>
      <c r="AG99" s="81">
        <f>U99*'Levy Proposition'!G$33/(1+Assumptions!$D$49)^('Incentive Relocation assumption'!$I99-2022)</f>
        <v>708.66704309499653</v>
      </c>
      <c r="AH99" s="109">
        <f t="shared" si="22"/>
        <v>1277.2433773819357</v>
      </c>
      <c r="AI99" s="109">
        <f t="shared" si="23"/>
        <v>6.2550447779931346</v>
      </c>
      <c r="AJ99" s="109">
        <f t="shared" si="24"/>
        <v>4.6147334937777487</v>
      </c>
      <c r="AK99" s="109">
        <f t="shared" si="25"/>
        <v>1.657652584242669</v>
      </c>
      <c r="AL99" s="109">
        <f t="shared" si="26"/>
        <v>1.1662047857437301</v>
      </c>
      <c r="AM99" s="109">
        <f t="shared" si="27"/>
        <v>0.65152141615010351</v>
      </c>
      <c r="AN99" s="106">
        <f>'Levy Proposition'!B$11*'Incentive Relocation assumption'!J99/(1+Assumptions!$D$49)^('Incentive Relocation assumption'!$I99-2022)</f>
        <v>0</v>
      </c>
      <c r="AO99" s="106">
        <f>-'Levy Proposition'!C$11*'Incentive Relocation assumption'!K99/(1+Assumptions!$D$49)^('Incentive Relocation assumption'!$I99-2022)</f>
        <v>2790.6539627389893</v>
      </c>
      <c r="AP99" s="106">
        <f>-'Levy Proposition'!D$11*'Incentive Relocation assumption'!L99/(1+Assumptions!$D$49)^('Incentive Relocation assumption'!$I99-2022)</f>
        <v>1331.9785260004808</v>
      </c>
      <c r="AQ99" s="106">
        <f>-'Levy Proposition'!E$11*'Incentive Relocation assumption'!M99/(1+Assumptions!$D$49)^('Incentive Relocation assumption'!$I99-2022)</f>
        <v>772.2127734042499</v>
      </c>
      <c r="AR99" s="106">
        <f>-'Levy Proposition'!F$11*'Incentive Relocation assumption'!N99/(1+Assumptions!$D$49)^('Incentive Relocation assumption'!$I99-2022)</f>
        <v>304.71317860460681</v>
      </c>
      <c r="AS99" s="106">
        <f>-'Levy Proposition'!G$11*'Incentive Relocation assumption'!O99/(1+Assumptions!$D$49)^('Incentive Relocation assumption'!$I99-2022)</f>
        <v>357.00503429011809</v>
      </c>
    </row>
    <row r="100" spans="1:45" x14ac:dyDescent="0.35">
      <c r="A100">
        <v>2118</v>
      </c>
      <c r="B100" s="84">
        <f>'Future Expected Cost'!V99</f>
        <v>808717.22536120983</v>
      </c>
      <c r="C100" s="84">
        <f>'Future Expected Cost'!W99</f>
        <v>1418744.9117290841</v>
      </c>
      <c r="D100" s="84">
        <f>'Future Expected Cost'!X99</f>
        <v>1053239.28792432</v>
      </c>
      <c r="E100" s="84">
        <f>'Future Expected Cost'!Y99</f>
        <v>386831.22386553627</v>
      </c>
      <c r="F100" s="84">
        <f>'Future Expected Cost'!Z99</f>
        <v>271374.48404192668</v>
      </c>
      <c r="G100" s="84">
        <f>'Future Expected Cost'!AA99</f>
        <v>151275.40633053816</v>
      </c>
      <c r="H100" s="84"/>
      <c r="I100">
        <v>2118</v>
      </c>
      <c r="J100" s="103">
        <f t="shared" si="21"/>
        <v>1727.0849450608605</v>
      </c>
      <c r="K100" s="103">
        <f t="shared" si="28"/>
        <v>-625.36193186952039</v>
      </c>
      <c r="L100" s="103">
        <f t="shared" si="29"/>
        <v>-713.77724431400338</v>
      </c>
      <c r="M100" s="103">
        <f t="shared" si="30"/>
        <v>-154.38592565530575</v>
      </c>
      <c r="N100" s="103">
        <f t="shared" si="31"/>
        <v>-191.45709487433075</v>
      </c>
      <c r="O100" s="103">
        <f t="shared" si="32"/>
        <v>-42.102748347700164</v>
      </c>
      <c r="P100" s="106">
        <f t="shared" si="33"/>
        <v>6856050.3010987844</v>
      </c>
      <c r="Q100" s="106">
        <f t="shared" si="34"/>
        <v>12507.238637390406</v>
      </c>
      <c r="R100" s="106">
        <f t="shared" si="35"/>
        <v>14275.544886280066</v>
      </c>
      <c r="S100" s="106">
        <f t="shared" si="36"/>
        <v>3087.7185131061146</v>
      </c>
      <c r="T100" s="106">
        <f t="shared" si="37"/>
        <v>3829.1418974866147</v>
      </c>
      <c r="U100" s="106">
        <f t="shared" si="38"/>
        <v>842.05496695400325</v>
      </c>
      <c r="V100" s="107">
        <f>P100*'Levy Proposition'!B$5/(1+Assumptions!$D$49)^('Incentive Relocation assumption'!$I100-2022)</f>
        <v>1317705.2846045531</v>
      </c>
      <c r="W100" s="107">
        <f>Q100*'Levy Proposition'!C$5/(1+Assumptions!$D$49)^('Incentive Relocation assumption'!$I100-2022)</f>
        <v>6128.913352093412</v>
      </c>
      <c r="X100" s="107">
        <f>R100*'Levy Proposition'!D$5/(1+Assumptions!$D$49)^('Incentive Relocation assumption'!$I100-2022)</f>
        <v>4521.6785379182165</v>
      </c>
      <c r="Y100" s="107">
        <f>S100*'Levy Proposition'!E$5/(1+Assumptions!$D$49)^('Incentive Relocation assumption'!$I100-2022)</f>
        <v>1624.2264311906556</v>
      </c>
      <c r="Z100" s="107">
        <f>T100*'Levy Proposition'!F$5/(1+Assumptions!$D$49)^('Incentive Relocation assumption'!$I100-2022)</f>
        <v>1142.6885556068046</v>
      </c>
      <c r="AA100" s="107">
        <f>U100*'Levy Proposition'!G$5/(1+Assumptions!$D$49)^('Incentive Relocation assumption'!$I100-2022)</f>
        <v>638.38364845378737</v>
      </c>
      <c r="AB100" s="81">
        <f>P100*'Levy Proposition'!B$33/(1+Assumptions!$D$49)^('Incentive Relocation assumption'!$I100-2022)</f>
        <v>1316494.9494236521</v>
      </c>
      <c r="AC100" s="81">
        <f>Q100*'Levy Proposition'!C$33/(1+Assumptions!$D$49)^('Incentive Relocation assumption'!$I100-2022)</f>
        <v>6123.2838387740067</v>
      </c>
      <c r="AD100" s="81">
        <f>R100*'Levy Proposition'!D$33/(1+Assumptions!$D$49)^('Incentive Relocation assumption'!$I100-2022)</f>
        <v>4517.5252976792126</v>
      </c>
      <c r="AE100" s="81">
        <f>S100*'Levy Proposition'!E$33/(1+Assumptions!$D$49)^('Incentive Relocation assumption'!$I100-2022)</f>
        <v>1622.7345510150294</v>
      </c>
      <c r="AF100" s="81">
        <f>T100*'Levy Proposition'!F$33/(1+Assumptions!$D$49)^('Incentive Relocation assumption'!$I100-2022)</f>
        <v>1141.6389763299946</v>
      </c>
      <c r="AG100" s="81">
        <f>U100*'Levy Proposition'!G$33/(1+Assumptions!$D$49)^('Incentive Relocation assumption'!$I100-2022)</f>
        <v>637.79728198955377</v>
      </c>
      <c r="AH100" s="109">
        <f t="shared" si="22"/>
        <v>1210.335180900991</v>
      </c>
      <c r="AI100" s="109">
        <f t="shared" si="23"/>
        <v>5.6295133194053051</v>
      </c>
      <c r="AJ100" s="109">
        <f t="shared" si="24"/>
        <v>4.1532402390039351</v>
      </c>
      <c r="AK100" s="109">
        <f t="shared" si="25"/>
        <v>1.4918801756261928</v>
      </c>
      <c r="AL100" s="109">
        <f t="shared" si="26"/>
        <v>1.0495792768099363</v>
      </c>
      <c r="AM100" s="109">
        <f t="shared" si="27"/>
        <v>0.58636646423360617</v>
      </c>
      <c r="AN100" s="106">
        <f>'Levy Proposition'!B$11*'Incentive Relocation assumption'!J100/(1+Assumptions!$D$49)^('Incentive Relocation assumption'!$I100-2022)</f>
        <v>0</v>
      </c>
      <c r="AO100" s="106">
        <f>-'Levy Proposition'!C$11*'Incentive Relocation assumption'!K100/(1+Assumptions!$D$49)^('Incentive Relocation assumption'!$I100-2022)</f>
        <v>2511.5765291341672</v>
      </c>
      <c r="AP100" s="106">
        <f>-'Levy Proposition'!D$11*'Incentive Relocation assumption'!L100/(1+Assumptions!$D$49)^('Incentive Relocation assumption'!$I100-2022)</f>
        <v>1198.7749279850161</v>
      </c>
      <c r="AQ100" s="106">
        <f>-'Levy Proposition'!E$11*'Incentive Relocation assumption'!M100/(1+Assumptions!$D$49)^('Incentive Relocation assumption'!$I100-2022)</f>
        <v>694.98816516690238</v>
      </c>
      <c r="AR100" s="106">
        <f>-'Levy Proposition'!F$11*'Incentive Relocation assumption'!N100/(1+Assumptions!$D$49)^('Incentive Relocation assumption'!$I100-2022)</f>
        <v>274.24054638076876</v>
      </c>
      <c r="AS100" s="106">
        <f>-'Levy Proposition'!G$11*'Incentive Relocation assumption'!O100/(1+Assumptions!$D$49)^('Incentive Relocation assumption'!$I100-2022)</f>
        <v>321.3029909397128</v>
      </c>
    </row>
    <row r="101" spans="1:45" x14ac:dyDescent="0.35">
      <c r="A101">
        <v>2119</v>
      </c>
      <c r="B101" s="84">
        <f>'Future Expected Cost'!V100</f>
        <v>772953.27130698052</v>
      </c>
      <c r="C101" s="84">
        <f>'Future Expected Cost'!W100</f>
        <v>1356006.154295725</v>
      </c>
      <c r="D101" s="84">
        <f>'Future Expected Cost'!X100</f>
        <v>1006768.694413642</v>
      </c>
      <c r="E101" s="84">
        <f>'Future Expected Cost'!Y100</f>
        <v>369896.66368182818</v>
      </c>
      <c r="F101" s="84">
        <f>'Future Expected Cost'!Z100</f>
        <v>259483.53937272154</v>
      </c>
      <c r="G101" s="84">
        <f>'Future Expected Cost'!AA100</f>
        <v>144642.38114408241</v>
      </c>
      <c r="H101" s="84"/>
      <c r="I101">
        <v>2119</v>
      </c>
      <c r="J101" s="103">
        <f t="shared" si="21"/>
        <v>1640.7306978078175</v>
      </c>
      <c r="K101" s="103">
        <f t="shared" si="28"/>
        <v>-594.09383527604439</v>
      </c>
      <c r="L101" s="103">
        <f t="shared" si="29"/>
        <v>-678.0883820983031</v>
      </c>
      <c r="M101" s="103">
        <f t="shared" si="30"/>
        <v>-146.66662937254046</v>
      </c>
      <c r="N101" s="103">
        <f t="shared" si="31"/>
        <v>-181.88424013061422</v>
      </c>
      <c r="O101" s="103">
        <f t="shared" si="32"/>
        <v>-39.997610930315155</v>
      </c>
      <c r="P101" s="106">
        <f t="shared" si="33"/>
        <v>6857777.3860438457</v>
      </c>
      <c r="Q101" s="106">
        <f t="shared" si="34"/>
        <v>11881.876705520886</v>
      </c>
      <c r="R101" s="106">
        <f t="shared" si="35"/>
        <v>13561.767641966062</v>
      </c>
      <c r="S101" s="106">
        <f t="shared" si="36"/>
        <v>2933.3325874508091</v>
      </c>
      <c r="T101" s="106">
        <f t="shared" si="37"/>
        <v>3637.6848026122839</v>
      </c>
      <c r="U101" s="106">
        <f t="shared" si="38"/>
        <v>799.95221860630306</v>
      </c>
      <c r="V101" s="107">
        <f>P101*'Levy Proposition'!B$5/(1+Assumptions!$D$49)^('Incentive Relocation assumption'!$I101-2022)</f>
        <v>1248660.8586988889</v>
      </c>
      <c r="W101" s="107">
        <f>Q101*'Levy Proposition'!C$5/(1+Assumptions!$D$49)^('Incentive Relocation assumption'!$I101-2022)</f>
        <v>5515.995580156623</v>
      </c>
      <c r="X101" s="107">
        <f>R101*'Levy Proposition'!D$5/(1+Assumptions!$D$49)^('Incentive Relocation assumption'!$I101-2022)</f>
        <v>4069.4911801170788</v>
      </c>
      <c r="Y101" s="107">
        <f>S101*'Levy Proposition'!E$5/(1+Assumptions!$D$49)^('Incentive Relocation assumption'!$I101-2022)</f>
        <v>1461.7967820610613</v>
      </c>
      <c r="Z101" s="107">
        <f>T101*'Levy Proposition'!F$5/(1+Assumptions!$D$49)^('Incentive Relocation assumption'!$I101-2022)</f>
        <v>1028.414771122485</v>
      </c>
      <c r="AA101" s="107">
        <f>U101*'Levy Proposition'!G$5/(1+Assumptions!$D$49)^('Incentive Relocation assumption'!$I101-2022)</f>
        <v>574.54252997598599</v>
      </c>
      <c r="AB101" s="81">
        <f>P101*'Levy Proposition'!B$33/(1+Assumptions!$D$49)^('Incentive Relocation assumption'!$I101-2022)</f>
        <v>1247513.9420218789</v>
      </c>
      <c r="AC101" s="81">
        <f>Q101*'Levy Proposition'!C$33/(1+Assumptions!$D$49)^('Incentive Relocation assumption'!$I101-2022)</f>
        <v>5510.9290424517512</v>
      </c>
      <c r="AD101" s="81">
        <f>R101*'Levy Proposition'!D$33/(1+Assumptions!$D$49)^('Incentive Relocation assumption'!$I101-2022)</f>
        <v>4065.7532818167474</v>
      </c>
      <c r="AE101" s="81">
        <f>S101*'Levy Proposition'!E$33/(1+Assumptions!$D$49)^('Incentive Relocation assumption'!$I101-2022)</f>
        <v>1460.4540963381401</v>
      </c>
      <c r="AF101" s="81">
        <f>T101*'Levy Proposition'!F$33/(1+Assumptions!$D$49)^('Incentive Relocation assumption'!$I101-2022)</f>
        <v>1027.4701543006584</v>
      </c>
      <c r="AG101" s="81">
        <f>U101*'Levy Proposition'!G$33/(1+Assumptions!$D$49)^('Incentive Relocation assumption'!$I101-2022)</f>
        <v>574.01480268743501</v>
      </c>
      <c r="AH101" s="109">
        <f t="shared" si="22"/>
        <v>1146.9166770100128</v>
      </c>
      <c r="AI101" s="109">
        <f t="shared" si="23"/>
        <v>5.0665377048717346</v>
      </c>
      <c r="AJ101" s="109">
        <f t="shared" si="24"/>
        <v>3.7378983003313806</v>
      </c>
      <c r="AK101" s="109">
        <f t="shared" si="25"/>
        <v>1.3426857229212601</v>
      </c>
      <c r="AL101" s="109">
        <f t="shared" si="26"/>
        <v>0.94461682182668483</v>
      </c>
      <c r="AM101" s="109">
        <f t="shared" si="27"/>
        <v>0.52772728855097739</v>
      </c>
      <c r="AN101" s="106">
        <f>'Levy Proposition'!B$11*'Incentive Relocation assumption'!J101/(1+Assumptions!$D$49)^('Incentive Relocation assumption'!$I101-2022)</f>
        <v>0</v>
      </c>
      <c r="AO101" s="106">
        <f>-'Levy Proposition'!C$11*'Incentive Relocation assumption'!K101/(1+Assumptions!$D$49)^('Incentive Relocation assumption'!$I101-2022)</f>
        <v>2260.4080426748428</v>
      </c>
      <c r="AP101" s="106">
        <f>-'Levy Proposition'!D$11*'Incentive Relocation assumption'!L101/(1+Assumptions!$D$49)^('Incentive Relocation assumption'!$I101-2022)</f>
        <v>1078.8922643374221</v>
      </c>
      <c r="AQ101" s="106">
        <f>-'Levy Proposition'!E$11*'Incentive Relocation assumption'!M101/(1+Assumptions!$D$49)^('Incentive Relocation assumption'!$I101-2022)</f>
        <v>625.48635085734952</v>
      </c>
      <c r="AR101" s="106">
        <f>-'Levy Proposition'!F$11*'Incentive Relocation assumption'!N101/(1+Assumptions!$D$49)^('Incentive Relocation assumption'!$I101-2022)</f>
        <v>246.81530882132176</v>
      </c>
      <c r="AS101" s="106">
        <f>-'Levy Proposition'!G$11*'Incentive Relocation assumption'!O101/(1+Assumptions!$D$49)^('Incentive Relocation assumption'!$I101-2022)</f>
        <v>289.17130592312986</v>
      </c>
    </row>
    <row r="102" spans="1:45" x14ac:dyDescent="0.35">
      <c r="A102">
        <v>2120</v>
      </c>
      <c r="B102" s="84">
        <f>'Future Expected Cost'!V101</f>
        <v>700968.80829782516</v>
      </c>
      <c r="C102" s="84">
        <f>'Future Expected Cost'!W101</f>
        <v>1229724.687328862</v>
      </c>
      <c r="D102" s="84">
        <f>'Future Expected Cost'!X101</f>
        <v>913106.57285192993</v>
      </c>
      <c r="E102" s="84">
        <f>'Future Expected Cost'!Y101</f>
        <v>335605.49039361044</v>
      </c>
      <c r="F102" s="84">
        <f>'Future Expected Cost'!Z101</f>
        <v>235418.37079620402</v>
      </c>
      <c r="G102" s="84">
        <f>'Future Expected Cost'!AA101</f>
        <v>131223.77506264974</v>
      </c>
      <c r="H102" s="84"/>
      <c r="I102">
        <v>2120</v>
      </c>
      <c r="J102" s="103">
        <f t="shared" si="21"/>
        <v>1558.6941629174264</v>
      </c>
      <c r="K102" s="103">
        <f t="shared" si="28"/>
        <v>-564.38914351224219</v>
      </c>
      <c r="L102" s="103">
        <f t="shared" si="29"/>
        <v>-644.18396299338792</v>
      </c>
      <c r="M102" s="103">
        <f t="shared" si="30"/>
        <v>-139.33329790391346</v>
      </c>
      <c r="N102" s="103">
        <f t="shared" si="31"/>
        <v>-172.79002812408351</v>
      </c>
      <c r="O102" s="103">
        <f t="shared" si="32"/>
        <v>-37.997730383799393</v>
      </c>
      <c r="P102" s="106">
        <f t="shared" si="33"/>
        <v>6859418.1167416535</v>
      </c>
      <c r="Q102" s="106">
        <f t="shared" si="34"/>
        <v>11287.782870244842</v>
      </c>
      <c r="R102" s="106">
        <f t="shared" si="35"/>
        <v>12883.679259867758</v>
      </c>
      <c r="S102" s="106">
        <f t="shared" si="36"/>
        <v>2786.6659580782689</v>
      </c>
      <c r="T102" s="106">
        <f t="shared" si="37"/>
        <v>3455.8005624816697</v>
      </c>
      <c r="U102" s="106">
        <f t="shared" si="38"/>
        <v>759.95460767598786</v>
      </c>
      <c r="V102" s="107">
        <f>P102*'Levy Proposition'!B$5/(1+Assumptions!$D$49)^('Incentive Relocation assumption'!$I102-2022)</f>
        <v>1183219.2154028292</v>
      </c>
      <c r="W102" s="107">
        <f>Q102*'Levy Proposition'!C$5/(1+Assumptions!$D$49)^('Incentive Relocation assumption'!$I102-2022)</f>
        <v>4964.3722292002903</v>
      </c>
      <c r="X102" s="107">
        <f>R102*'Levy Proposition'!D$5/(1+Assumptions!$D$49)^('Incentive Relocation assumption'!$I102-2022)</f>
        <v>3662.5245085811157</v>
      </c>
      <c r="Y102" s="107">
        <f>S102*'Levy Proposition'!E$5/(1+Assumptions!$D$49)^('Incentive Relocation assumption'!$I102-2022)</f>
        <v>1315.6107984756991</v>
      </c>
      <c r="Z102" s="107">
        <f>T102*'Levy Proposition'!F$5/(1+Assumptions!$D$49)^('Incentive Relocation assumption'!$I102-2022)</f>
        <v>925.56885800022201</v>
      </c>
      <c r="AA102" s="107">
        <f>U102*'Levy Proposition'!G$5/(1+Assumptions!$D$49)^('Incentive Relocation assumption'!$I102-2022)</f>
        <v>517.08579872108464</v>
      </c>
      <c r="AB102" s="81">
        <f>P102*'Levy Proposition'!B$33/(1+Assumptions!$D$49)^('Incentive Relocation assumption'!$I102-2022)</f>
        <v>1182132.4080113345</v>
      </c>
      <c r="AC102" s="81">
        <f>Q102*'Levy Proposition'!C$33/(1+Assumptions!$D$49)^('Incentive Relocation assumption'!$I102-2022)</f>
        <v>4959.8123671201347</v>
      </c>
      <c r="AD102" s="81">
        <f>R102*'Levy Proposition'!D$33/(1+Assumptions!$D$49)^('Incentive Relocation assumption'!$I102-2022)</f>
        <v>3659.1604162340336</v>
      </c>
      <c r="AE102" s="81">
        <f>S102*'Levy Proposition'!E$33/(1+Assumptions!$D$49)^('Incentive Relocation assumption'!$I102-2022)</f>
        <v>1314.4023871166703</v>
      </c>
      <c r="AF102" s="81">
        <f>T102*'Levy Proposition'!F$33/(1+Assumptions!$D$49)^('Incentive Relocation assumption'!$I102-2022)</f>
        <v>924.71870693512994</v>
      </c>
      <c r="AG102" s="81">
        <f>U102*'Levy Proposition'!G$33/(1+Assumptions!$D$49)^('Incentive Relocation assumption'!$I102-2022)</f>
        <v>516.61084643771107</v>
      </c>
      <c r="AH102" s="109">
        <f t="shared" si="22"/>
        <v>1086.8073914947454</v>
      </c>
      <c r="AI102" s="109">
        <f t="shared" si="23"/>
        <v>4.5598620801556535</v>
      </c>
      <c r="AJ102" s="109">
        <f t="shared" si="24"/>
        <v>3.364092347082078</v>
      </c>
      <c r="AK102" s="109">
        <f t="shared" si="25"/>
        <v>1.208411359028787</v>
      </c>
      <c r="AL102" s="109">
        <f t="shared" si="26"/>
        <v>0.85015106509206362</v>
      </c>
      <c r="AM102" s="109">
        <f t="shared" si="27"/>
        <v>0.47495228337356821</v>
      </c>
      <c r="AN102" s="106">
        <f>'Levy Proposition'!B$11*'Incentive Relocation assumption'!J102/(1+Assumptions!$D$49)^('Incentive Relocation assumption'!$I102-2022)</f>
        <v>0</v>
      </c>
      <c r="AO102" s="106">
        <f>-'Levy Proposition'!C$11*'Incentive Relocation assumption'!K102/(1+Assumptions!$D$49)^('Incentive Relocation assumption'!$I102-2022)</f>
        <v>2034.3574882627709</v>
      </c>
      <c r="AP102" s="106">
        <f>-'Levy Proposition'!D$11*'Incentive Relocation assumption'!L102/(1+Assumptions!$D$49)^('Incentive Relocation assumption'!$I102-2022)</f>
        <v>970.9983841618008</v>
      </c>
      <c r="AQ102" s="106">
        <f>-'Levy Proposition'!E$11*'Incentive Relocation assumption'!M102/(1+Assumptions!$D$49)^('Incentive Relocation assumption'!$I102-2022)</f>
        <v>562.93501777096901</v>
      </c>
      <c r="AR102" s="106">
        <f>-'Levy Proposition'!F$11*'Incentive Relocation assumption'!N102/(1+Assumptions!$D$49)^('Incentive Relocation assumption'!$I102-2022)</f>
        <v>222.13271331505891</v>
      </c>
      <c r="AS102" s="106">
        <f>-'Levy Proposition'!G$11*'Incentive Relocation assumption'!O102/(1+Assumptions!$D$49)^('Incentive Relocation assumption'!$I102-2022)</f>
        <v>260.25292800644439</v>
      </c>
    </row>
    <row r="103" spans="1:45" x14ac:dyDescent="0.35">
      <c r="A103">
        <v>2121</v>
      </c>
      <c r="B103" s="84">
        <f>'Future Expected Cost'!V102</f>
        <v>669976.60666527518</v>
      </c>
      <c r="C103" s="84">
        <f>'Future Expected Cost'!W102</f>
        <v>1175356.4492621324</v>
      </c>
      <c r="D103" s="84">
        <f>'Future Expected Cost'!X102</f>
        <v>872828.53222670895</v>
      </c>
      <c r="E103" s="84">
        <f>'Future Expected Cost'!Y102</f>
        <v>320917.97007458692</v>
      </c>
      <c r="F103" s="84">
        <f>'Future Expected Cost'!Z102</f>
        <v>225106.07076071666</v>
      </c>
      <c r="G103" s="84">
        <f>'Future Expected Cost'!AA102</f>
        <v>125471.70778460408</v>
      </c>
      <c r="H103" s="84"/>
      <c r="I103">
        <v>2121</v>
      </c>
      <c r="J103" s="103">
        <f t="shared" si="21"/>
        <v>1480.7594547715551</v>
      </c>
      <c r="K103" s="103">
        <f t="shared" si="28"/>
        <v>-536.16968633662998</v>
      </c>
      <c r="L103" s="103">
        <f t="shared" si="29"/>
        <v>-611.97476484371862</v>
      </c>
      <c r="M103" s="103">
        <f t="shared" si="30"/>
        <v>-132.3666330087178</v>
      </c>
      <c r="N103" s="103">
        <f t="shared" si="31"/>
        <v>-164.1505267178793</v>
      </c>
      <c r="O103" s="103">
        <f t="shared" si="32"/>
        <v>-36.097843864609423</v>
      </c>
      <c r="P103" s="106">
        <f t="shared" si="33"/>
        <v>6860976.8109045709</v>
      </c>
      <c r="Q103" s="106">
        <f t="shared" si="34"/>
        <v>10723.3937267326</v>
      </c>
      <c r="R103" s="106">
        <f t="shared" si="35"/>
        <v>12239.495296874371</v>
      </c>
      <c r="S103" s="106">
        <f t="shared" si="36"/>
        <v>2647.3326601743556</v>
      </c>
      <c r="T103" s="106">
        <f t="shared" si="37"/>
        <v>3283.010534357586</v>
      </c>
      <c r="U103" s="106">
        <f t="shared" si="38"/>
        <v>721.95687729218844</v>
      </c>
      <c r="V103" s="107">
        <f>P103*'Levy Proposition'!B$5/(1+Assumptions!$D$49)^('Incentive Relocation assumption'!$I103-2022)</f>
        <v>1121193.8631600896</v>
      </c>
      <c r="W103" s="107">
        <f>Q103*'Levy Proposition'!C$5/(1+Assumptions!$D$49)^('Incentive Relocation assumption'!$I103-2022)</f>
        <v>4467.9135927362868</v>
      </c>
      <c r="X103" s="107">
        <f>R103*'Levy Proposition'!D$5/(1+Assumptions!$D$49)^('Incentive Relocation assumption'!$I103-2022)</f>
        <v>3296.2562596268904</v>
      </c>
      <c r="Y103" s="107">
        <f>S103*'Levy Proposition'!E$5/(1+Assumptions!$D$49)^('Incentive Relocation assumption'!$I103-2022)</f>
        <v>1184.0440438139965</v>
      </c>
      <c r="Z103" s="107">
        <f>T103*'Levy Proposition'!F$5/(1+Assumptions!$D$49)^('Incentive Relocation assumption'!$I103-2022)</f>
        <v>833.00797981032099</v>
      </c>
      <c r="AA103" s="107">
        <f>U103*'Levy Proposition'!G$5/(1+Assumptions!$D$49)^('Incentive Relocation assumption'!$I103-2022)</f>
        <v>465.3749884280935</v>
      </c>
      <c r="AB103" s="81">
        <f>P103*'Levy Proposition'!B$33/(1+Assumptions!$D$49)^('Incentive Relocation assumption'!$I103-2022)</f>
        <v>1120164.0271314667</v>
      </c>
      <c r="AC103" s="81">
        <f>Q103*'Levy Proposition'!C$33/(1+Assumptions!$D$49)^('Incentive Relocation assumption'!$I103-2022)</f>
        <v>4463.8097365328595</v>
      </c>
      <c r="AD103" s="81">
        <f>R103*'Levy Proposition'!D$33/(1+Assumptions!$D$49)^('Incentive Relocation assumption'!$I103-2022)</f>
        <v>3293.2285910253422</v>
      </c>
      <c r="AE103" s="81">
        <f>S103*'Levy Proposition'!E$33/(1+Assumptions!$D$49)^('Incentive Relocation assumption'!$I103-2022)</f>
        <v>1182.956478803286</v>
      </c>
      <c r="AF103" s="81">
        <f>T103*'Levy Proposition'!F$33/(1+Assumptions!$D$49)^('Incentive Relocation assumption'!$I103-2022)</f>
        <v>832.2428475188176</v>
      </c>
      <c r="AG103" s="81">
        <f>U103*'Levy Proposition'!G$33/(1+Assumptions!$D$49)^('Incentive Relocation assumption'!$I103-2022)</f>
        <v>464.94753342173755</v>
      </c>
      <c r="AH103" s="109">
        <f t="shared" si="22"/>
        <v>1029.836028622929</v>
      </c>
      <c r="AI103" s="109">
        <f t="shared" si="23"/>
        <v>4.1038562034273127</v>
      </c>
      <c r="AJ103" s="109">
        <f t="shared" si="24"/>
        <v>3.0276686015481573</v>
      </c>
      <c r="AK103" s="109">
        <f t="shared" si="25"/>
        <v>1.0875650107104775</v>
      </c>
      <c r="AL103" s="109">
        <f t="shared" si="26"/>
        <v>0.76513229150339157</v>
      </c>
      <c r="AM103" s="109">
        <f t="shared" si="27"/>
        <v>0.4274550063559559</v>
      </c>
      <c r="AN103" s="106">
        <f>'Levy Proposition'!B$11*'Incentive Relocation assumption'!J103/(1+Assumptions!$D$49)^('Incentive Relocation assumption'!$I103-2022)</f>
        <v>0</v>
      </c>
      <c r="AO103" s="106">
        <f>-'Levy Proposition'!C$11*'Incentive Relocation assumption'!K103/(1+Assumptions!$D$49)^('Incentive Relocation assumption'!$I103-2022)</f>
        <v>1830.9129643484214</v>
      </c>
      <c r="AP103" s="106">
        <f>-'Levy Proposition'!D$11*'Incentive Relocation assumption'!L103/(1+Assumptions!$D$49)^('Incentive Relocation assumption'!$I103-2022)</f>
        <v>873.89435739800354</v>
      </c>
      <c r="AQ103" s="106">
        <f>-'Levy Proposition'!E$11*'Incentive Relocation assumption'!M103/(1+Assumptions!$D$49)^('Incentive Relocation assumption'!$I103-2022)</f>
        <v>506.63908780492886</v>
      </c>
      <c r="AR103" s="106">
        <f>-'Levy Proposition'!F$11*'Incentive Relocation assumption'!N103/(1+Assumptions!$D$49)^('Incentive Relocation assumption'!$I103-2022)</f>
        <v>199.91848382642758</v>
      </c>
      <c r="AS103" s="106">
        <f>-'Levy Proposition'!G$11*'Incentive Relocation assumption'!O103/(1+Assumptions!$D$49)^('Incentive Relocation assumption'!$I103-2022)</f>
        <v>234.226512619245</v>
      </c>
    </row>
    <row r="104" spans="1:45" x14ac:dyDescent="0.35">
      <c r="A104">
        <v>2122</v>
      </c>
      <c r="B104" s="84">
        <f>'Future Expected Cost'!V103</f>
        <v>640357.94048489048</v>
      </c>
      <c r="C104" s="84">
        <f>'Future Expected Cost'!W103</f>
        <v>1123397.5990638889</v>
      </c>
      <c r="D104" s="84">
        <f>'Future Expected Cost'!X103</f>
        <v>834331.84934680746</v>
      </c>
      <c r="E104" s="84">
        <f>'Future Expected Cost'!Y103</f>
        <v>306875.40033349412</v>
      </c>
      <c r="F104" s="84">
        <f>'Future Expected Cost'!Z103</f>
        <v>215247.0014694196</v>
      </c>
      <c r="G104" s="84">
        <f>'Future Expected Cost'!AA103</f>
        <v>119972.61707763784</v>
      </c>
      <c r="H104" s="84"/>
      <c r="I104">
        <v>2122</v>
      </c>
      <c r="J104" s="103">
        <f t="shared" si="21"/>
        <v>1406.7214820329773</v>
      </c>
      <c r="K104" s="103">
        <f t="shared" si="28"/>
        <v>-509.3612020197985</v>
      </c>
      <c r="L104" s="103">
        <f t="shared" si="29"/>
        <v>-581.37602660153266</v>
      </c>
      <c r="M104" s="103">
        <f t="shared" si="30"/>
        <v>-125.74830135828191</v>
      </c>
      <c r="N104" s="103">
        <f t="shared" si="31"/>
        <v>-155.94300038198537</v>
      </c>
      <c r="O104" s="103">
        <f t="shared" si="32"/>
        <v>-34.292951671378951</v>
      </c>
      <c r="P104" s="106">
        <f t="shared" si="33"/>
        <v>6862457.5703593427</v>
      </c>
      <c r="Q104" s="106">
        <f t="shared" si="34"/>
        <v>10187.224040395969</v>
      </c>
      <c r="R104" s="106">
        <f t="shared" si="35"/>
        <v>11627.520532030652</v>
      </c>
      <c r="S104" s="106">
        <f t="shared" si="36"/>
        <v>2514.966027165638</v>
      </c>
      <c r="T104" s="106">
        <f t="shared" si="37"/>
        <v>3118.860007639707</v>
      </c>
      <c r="U104" s="106">
        <f t="shared" si="38"/>
        <v>685.85903342757899</v>
      </c>
      <c r="V104" s="107">
        <f>P104*'Levy Proposition'!B$5/(1+Assumptions!$D$49)^('Incentive Relocation assumption'!$I104-2022)</f>
        <v>1062407.8120987087</v>
      </c>
      <c r="W104" s="107">
        <f>Q104*'Levy Proposition'!C$5/(1+Assumptions!$D$49)^('Incentive Relocation assumption'!$I104-2022)</f>
        <v>4021.1029613654478</v>
      </c>
      <c r="X104" s="107">
        <f>R104*'Levy Proposition'!D$5/(1+Assumptions!$D$49)^('Incentive Relocation assumption'!$I104-2022)</f>
        <v>2966.6164154458434</v>
      </c>
      <c r="Y104" s="107">
        <f>S104*'Levy Proposition'!E$5/(1+Assumptions!$D$49)^('Incentive Relocation assumption'!$I104-2022)</f>
        <v>1065.6345321243557</v>
      </c>
      <c r="Z104" s="107">
        <f>T104*'Levy Proposition'!F$5/(1+Assumptions!$D$49)^('Incentive Relocation assumption'!$I104-2022)</f>
        <v>749.70358869561926</v>
      </c>
      <c r="AA104" s="107">
        <f>U104*'Levy Proposition'!G$5/(1+Assumptions!$D$49)^('Incentive Relocation assumption'!$I104-2022)</f>
        <v>418.83548221611056</v>
      </c>
      <c r="AB104" s="81">
        <f>P104*'Levy Proposition'!B$33/(1+Assumptions!$D$49)^('Incentive Relocation assumption'!$I104-2022)</f>
        <v>1061431.9720785837</v>
      </c>
      <c r="AC104" s="81">
        <f>Q104*'Levy Proposition'!C$33/(1+Assumptions!$D$49)^('Incentive Relocation assumption'!$I104-2022)</f>
        <v>4017.4095084841183</v>
      </c>
      <c r="AD104" s="81">
        <f>R104*'Levy Proposition'!D$33/(1+Assumptions!$D$49)^('Incentive Relocation assumption'!$I104-2022)</f>
        <v>2963.8915267641305</v>
      </c>
      <c r="AE104" s="81">
        <f>S104*'Levy Proposition'!E$33/(1+Assumptions!$D$49)^('Incentive Relocation assumption'!$I104-2022)</f>
        <v>1064.6557283058673</v>
      </c>
      <c r="AF104" s="81">
        <f>T104*'Levy Proposition'!F$33/(1+Assumptions!$D$49)^('Incentive Relocation assumption'!$I104-2022)</f>
        <v>749.01497293362183</v>
      </c>
      <c r="AG104" s="81">
        <f>U104*'Levy Proposition'!G$33/(1+Assumptions!$D$49)^('Incentive Relocation assumption'!$I104-2022)</f>
        <v>418.45077455419369</v>
      </c>
      <c r="AH104" s="109">
        <f t="shared" si="22"/>
        <v>975.84002012503333</v>
      </c>
      <c r="AI104" s="109">
        <f t="shared" si="23"/>
        <v>3.6934528813294492</v>
      </c>
      <c r="AJ104" s="109">
        <f t="shared" si="24"/>
        <v>2.724888681712855</v>
      </c>
      <c r="AK104" s="109">
        <f t="shared" si="25"/>
        <v>0.97880381848835896</v>
      </c>
      <c r="AL104" s="109">
        <f t="shared" si="26"/>
        <v>0.68861576199742558</v>
      </c>
      <c r="AM104" s="109">
        <f t="shared" si="27"/>
        <v>0.38470766191687744</v>
      </c>
      <c r="AN104" s="106">
        <f>'Levy Proposition'!B$11*'Incentive Relocation assumption'!J104/(1+Assumptions!$D$49)^('Incentive Relocation assumption'!$I104-2022)</f>
        <v>0</v>
      </c>
      <c r="AO104" s="106">
        <f>-'Levy Proposition'!C$11*'Incentive Relocation assumption'!K104/(1+Assumptions!$D$49)^('Incentive Relocation assumption'!$I104-2022)</f>
        <v>1647.8137703721652</v>
      </c>
      <c r="AP104" s="106">
        <f>-'Levy Proposition'!D$11*'Incentive Relocation assumption'!L104/(1+Assumptions!$D$49)^('Incentive Relocation assumption'!$I104-2022)</f>
        <v>786.50115216341374</v>
      </c>
      <c r="AQ104" s="106">
        <f>-'Levy Proposition'!E$11*'Incentive Relocation assumption'!M104/(1+Assumptions!$D$49)^('Incentive Relocation assumption'!$I104-2022)</f>
        <v>455.97299366486084</v>
      </c>
      <c r="AR104" s="106">
        <f>-'Levy Proposition'!F$11*'Incentive Relocation assumption'!N104/(1+Assumptions!$D$49)^('Incentive Relocation assumption'!$I104-2022)</f>
        <v>179.92577310650495</v>
      </c>
      <c r="AS104" s="106">
        <f>-'Levy Proposition'!G$11*'Incentive Relocation assumption'!O104/(1+Assumptions!$D$49)^('Incentive Relocation assumption'!$I104-2022)</f>
        <v>210.80285103426326</v>
      </c>
    </row>
    <row r="105" spans="1:45" x14ac:dyDescent="0.35">
      <c r="A105">
        <v>2123</v>
      </c>
      <c r="B105" s="84">
        <f>'Future Expected Cost'!V104</f>
        <v>612051.80635156354</v>
      </c>
      <c r="C105" s="84">
        <f>'Future Expected Cost'!W104</f>
        <v>1073741.1353502395</v>
      </c>
      <c r="D105" s="84">
        <f>'Future Expected Cost'!X104</f>
        <v>797537.55504381983</v>
      </c>
      <c r="E105" s="84">
        <f>'Future Expected Cost'!Y104</f>
        <v>293449.37371649488</v>
      </c>
      <c r="F105" s="84">
        <f>'Future Expected Cost'!Z104</f>
        <v>205821.18291289761</v>
      </c>
      <c r="G105" s="84">
        <f>'Future Expected Cost'!AA104</f>
        <v>114715.34350551915</v>
      </c>
      <c r="H105" s="84"/>
      <c r="I105">
        <v>2123</v>
      </c>
      <c r="J105" s="103">
        <f t="shared" si="21"/>
        <v>1336.3854079313285</v>
      </c>
      <c r="K105" s="103">
        <f t="shared" si="28"/>
        <v>-483.89314191880862</v>
      </c>
      <c r="L105" s="103">
        <f t="shared" si="29"/>
        <v>-552.30722527145599</v>
      </c>
      <c r="M105" s="103">
        <f t="shared" si="30"/>
        <v>-119.46088629036781</v>
      </c>
      <c r="N105" s="103">
        <f t="shared" si="31"/>
        <v>-148.14585036288608</v>
      </c>
      <c r="O105" s="103">
        <f t="shared" si="32"/>
        <v>-32.578304087810004</v>
      </c>
      <c r="P105" s="106">
        <f t="shared" si="33"/>
        <v>6863864.2918413756</v>
      </c>
      <c r="Q105" s="106">
        <f t="shared" si="34"/>
        <v>9677.8628383761716</v>
      </c>
      <c r="R105" s="106">
        <f t="shared" si="35"/>
        <v>11046.14450542912</v>
      </c>
      <c r="S105" s="106">
        <f t="shared" si="36"/>
        <v>2389.2177258073561</v>
      </c>
      <c r="T105" s="106">
        <f t="shared" si="37"/>
        <v>2962.9170072577217</v>
      </c>
      <c r="U105" s="106">
        <f t="shared" si="38"/>
        <v>651.56608175619999</v>
      </c>
      <c r="V105" s="107">
        <f>P105*'Levy Proposition'!B$5/(1+Assumptions!$D$49)^('Incentive Relocation assumption'!$I105-2022)</f>
        <v>1006693.105351363</v>
      </c>
      <c r="W105" s="107">
        <f>Q105*'Levy Proposition'!C$5/(1+Assumptions!$D$49)^('Incentive Relocation assumption'!$I105-2022)</f>
        <v>3618.9753204245435</v>
      </c>
      <c r="X105" s="107">
        <f>R105*'Levy Proposition'!D$5/(1+Assumptions!$D$49)^('Incentive Relocation assumption'!$I105-2022)</f>
        <v>2669.9419775660667</v>
      </c>
      <c r="Y105" s="107">
        <f>S105*'Levy Proposition'!E$5/(1+Assumptions!$D$49)^('Incentive Relocation assumption'!$I105-2022)</f>
        <v>959.06648235653313</v>
      </c>
      <c r="Z105" s="107">
        <f>T105*'Levy Proposition'!F$5/(1+Assumptions!$D$49)^('Incentive Relocation assumption'!$I105-2022)</f>
        <v>674.72999602125333</v>
      </c>
      <c r="AA105" s="107">
        <f>U105*'Levy Proposition'!G$5/(1+Assumptions!$D$49)^('Incentive Relocation assumption'!$I105-2022)</f>
        <v>376.95012737090201</v>
      </c>
      <c r="AB105" s="81">
        <f>P105*'Levy Proposition'!B$33/(1+Assumptions!$D$49)^('Incentive Relocation assumption'!$I105-2022)</f>
        <v>1005768.4402566619</v>
      </c>
      <c r="AC105" s="81">
        <f>Q105*'Levy Proposition'!C$33/(1+Assumptions!$D$49)^('Incentive Relocation assumption'!$I105-2022)</f>
        <v>3615.6512287628507</v>
      </c>
      <c r="AD105" s="81">
        <f>R105*'Levy Proposition'!D$33/(1+Assumptions!$D$49)^('Incentive Relocation assumption'!$I105-2022)</f>
        <v>2667.4895895061813</v>
      </c>
      <c r="AE105" s="81">
        <f>S105*'Levy Proposition'!E$33/(1+Assumptions!$D$49)^('Incentive Relocation assumption'!$I105-2022)</f>
        <v>958.18556314190971</v>
      </c>
      <c r="AF105" s="81">
        <f>T105*'Levy Proposition'!F$33/(1+Assumptions!$D$49)^('Incentive Relocation assumption'!$I105-2022)</f>
        <v>674.11024480576145</v>
      </c>
      <c r="AG105" s="81">
        <f>U105*'Levy Proposition'!G$33/(1+Assumptions!$D$49)^('Incentive Relocation assumption'!$I105-2022)</f>
        <v>376.60389213459194</v>
      </c>
      <c r="AH105" s="109">
        <f t="shared" si="22"/>
        <v>924.66509470110759</v>
      </c>
      <c r="AI105" s="109">
        <f t="shared" si="23"/>
        <v>3.3240916616928189</v>
      </c>
      <c r="AJ105" s="109">
        <f t="shared" si="24"/>
        <v>2.4523880598853793</v>
      </c>
      <c r="AK105" s="109">
        <f t="shared" si="25"/>
        <v>0.88091921462341816</v>
      </c>
      <c r="AL105" s="109">
        <f t="shared" si="26"/>
        <v>0.61975121549187406</v>
      </c>
      <c r="AM105" s="109">
        <f t="shared" si="27"/>
        <v>0.34623523631006492</v>
      </c>
      <c r="AN105" s="106">
        <f>'Levy Proposition'!B$11*'Incentive Relocation assumption'!J105/(1+Assumptions!$D$49)^('Incentive Relocation assumption'!$I105-2022)</f>
        <v>0</v>
      </c>
      <c r="AO105" s="106">
        <f>-'Levy Proposition'!C$11*'Incentive Relocation assumption'!K105/(1+Assumptions!$D$49)^('Incentive Relocation assumption'!$I105-2022)</f>
        <v>1483.0252855817421</v>
      </c>
      <c r="AP105" s="106">
        <f>-'Levy Proposition'!D$11*'Incentive Relocation assumption'!L105/(1+Assumptions!$D$49)^('Incentive Relocation assumption'!$I105-2022)</f>
        <v>707.84764441802145</v>
      </c>
      <c r="AQ105" s="106">
        <f>-'Levy Proposition'!E$11*'Incentive Relocation assumption'!M105/(1+Assumptions!$D$49)^('Incentive Relocation assumption'!$I105-2022)</f>
        <v>410.37372748418363</v>
      </c>
      <c r="AR105" s="106">
        <f>-'Levy Proposition'!F$11*'Incentive Relocation assumption'!N105/(1+Assumptions!$D$49)^('Incentive Relocation assumption'!$I105-2022)</f>
        <v>161.93241969602218</v>
      </c>
      <c r="AS105" s="106">
        <f>-'Levy Proposition'!G$11*'Incentive Relocation assumption'!O105/(1+Assumptions!$D$49)^('Incentive Relocation assumption'!$I105-2022)</f>
        <v>189.72165664444344</v>
      </c>
    </row>
    <row r="106" spans="1:45" x14ac:dyDescent="0.35">
      <c r="A106">
        <v>2124</v>
      </c>
      <c r="B106" s="84">
        <f>'Future Expected Cost'!V105</f>
        <v>584999.91539898282</v>
      </c>
      <c r="C106" s="84">
        <f>'Future Expected Cost'!W105</f>
        <v>1026284.8177306064</v>
      </c>
      <c r="D106" s="84">
        <f>'Future Expected Cost'!X105</f>
        <v>762370.18833425408</v>
      </c>
      <c r="E106" s="84">
        <f>'Future Expected Cost'!Y105</f>
        <v>280612.73747171124</v>
      </c>
      <c r="F106" s="84">
        <f>'Future Expected Cost'!Z105</f>
        <v>196809.51827317863</v>
      </c>
      <c r="G106" s="84">
        <f>'Future Expected Cost'!AA105</f>
        <v>109689.22123492892</v>
      </c>
      <c r="H106" s="84"/>
      <c r="I106">
        <v>2124</v>
      </c>
      <c r="J106" s="103">
        <f t="shared" si="21"/>
        <v>1269.5661375347622</v>
      </c>
      <c r="K106" s="103">
        <f t="shared" si="28"/>
        <v>-459.69848482286818</v>
      </c>
      <c r="L106" s="103">
        <f t="shared" si="29"/>
        <v>-524.69186400788328</v>
      </c>
      <c r="M106" s="103">
        <f t="shared" si="30"/>
        <v>-113.48784197584942</v>
      </c>
      <c r="N106" s="103">
        <f t="shared" si="31"/>
        <v>-140.73855784474179</v>
      </c>
      <c r="O106" s="103">
        <f t="shared" si="32"/>
        <v>-30.949388883419502</v>
      </c>
      <c r="P106" s="106">
        <f t="shared" si="33"/>
        <v>6865200.6772493068</v>
      </c>
      <c r="Q106" s="106">
        <f t="shared" si="34"/>
        <v>9193.9696964573632</v>
      </c>
      <c r="R106" s="106">
        <f t="shared" si="35"/>
        <v>10493.837280157664</v>
      </c>
      <c r="S106" s="106">
        <f t="shared" si="36"/>
        <v>2269.7568395169883</v>
      </c>
      <c r="T106" s="106">
        <f t="shared" si="37"/>
        <v>2814.7711568948357</v>
      </c>
      <c r="U106" s="106">
        <f t="shared" si="38"/>
        <v>618.98777766838998</v>
      </c>
      <c r="V106" s="107">
        <f>P106*'Levy Proposition'!B$5/(1+Assumptions!$D$49)^('Incentive Relocation assumption'!$I106-2022)</f>
        <v>953890.37189981912</v>
      </c>
      <c r="W106" s="107">
        <f>Q106*'Levy Proposition'!C$5/(1+Assumptions!$D$49)^('Incentive Relocation assumption'!$I106-2022)</f>
        <v>3257.062178132981</v>
      </c>
      <c r="X106" s="107">
        <f>R106*'Levy Proposition'!D$5/(1+Assumptions!$D$49)^('Incentive Relocation assumption'!$I106-2022)</f>
        <v>2402.9362631629833</v>
      </c>
      <c r="Y106" s="107">
        <f>S106*'Levy Proposition'!E$5/(1+Assumptions!$D$49)^('Incentive Relocation assumption'!$I106-2022)</f>
        <v>863.15569724085844</v>
      </c>
      <c r="Z106" s="107">
        <f>T106*'Levy Proposition'!F$5/(1+Assumptions!$D$49)^('Incentive Relocation assumption'!$I106-2022)</f>
        <v>607.25408600875323</v>
      </c>
      <c r="AA106" s="107">
        <f>U106*'Levy Proposition'!G$5/(1+Assumptions!$D$49)^('Incentive Relocation assumption'!$I106-2022)</f>
        <v>339.25348868036673</v>
      </c>
      <c r="AB106" s="81">
        <f>P106*'Levy Proposition'!B$33/(1+Assumptions!$D$49)^('Incentive Relocation assumption'!$I106-2022)</f>
        <v>953014.20703251392</v>
      </c>
      <c r="AC106" s="81">
        <f>Q106*'Levy Proposition'!C$33/(1+Assumptions!$D$49)^('Incentive Relocation assumption'!$I106-2022)</f>
        <v>3254.0705099757424</v>
      </c>
      <c r="AD106" s="81">
        <f>R106*'Levy Proposition'!D$33/(1+Assumptions!$D$49)^('Incentive Relocation assumption'!$I106-2022)</f>
        <v>2400.7291244873259</v>
      </c>
      <c r="AE106" s="81">
        <f>S106*'Levy Proposition'!E$33/(1+Assumptions!$D$49)^('Incentive Relocation assumption'!$I106-2022)</f>
        <v>862.36287374749338</v>
      </c>
      <c r="AF106" s="81">
        <f>T106*'Levy Proposition'!F$33/(1+Assumptions!$D$49)^('Incentive Relocation assumption'!$I106-2022)</f>
        <v>606.69631258807306</v>
      </c>
      <c r="AG106" s="81">
        <f>U106*'Levy Proposition'!G$33/(1+Assumptions!$D$49)^('Incentive Relocation assumption'!$I106-2022)</f>
        <v>338.9418784611542</v>
      </c>
      <c r="AH106" s="109">
        <f t="shared" si="22"/>
        <v>876.16486730519682</v>
      </c>
      <c r="AI106" s="109">
        <f t="shared" si="23"/>
        <v>2.9916681572385642</v>
      </c>
      <c r="AJ106" s="109">
        <f t="shared" si="24"/>
        <v>2.2071386756574611</v>
      </c>
      <c r="AK106" s="109">
        <f t="shared" si="25"/>
        <v>0.79282349336506286</v>
      </c>
      <c r="AL106" s="109">
        <f t="shared" si="26"/>
        <v>0.55777342068017788</v>
      </c>
      <c r="AM106" s="109">
        <f t="shared" si="27"/>
        <v>0.31161021921252541</v>
      </c>
      <c r="AN106" s="106">
        <f>'Levy Proposition'!B$11*'Incentive Relocation assumption'!J106/(1+Assumptions!$D$49)^('Incentive Relocation assumption'!$I106-2022)</f>
        <v>0</v>
      </c>
      <c r="AO106" s="106">
        <f>-'Levy Proposition'!C$11*'Incentive Relocation assumption'!K106/(1+Assumptions!$D$49)^('Incentive Relocation assumption'!$I106-2022)</f>
        <v>1334.7163600763406</v>
      </c>
      <c r="AP106" s="106">
        <f>-'Levy Proposition'!D$11*'Incentive Relocation assumption'!L106/(1+Assumptions!$D$49)^('Incentive Relocation assumption'!$I106-2022)</f>
        <v>637.05982671470713</v>
      </c>
      <c r="AQ106" s="106">
        <f>-'Levy Proposition'!E$11*'Incentive Relocation assumption'!M106/(1+Assumptions!$D$49)^('Incentive Relocation assumption'!$I106-2022)</f>
        <v>369.33458461147694</v>
      </c>
      <c r="AR106" s="106">
        <f>-'Levy Proposition'!F$11*'Incentive Relocation assumption'!N106/(1+Assumptions!$D$49)^('Incentive Relocation assumption'!$I106-2022)</f>
        <v>145.73847923991858</v>
      </c>
      <c r="AS106" s="106">
        <f>-'Levy Proposition'!G$11*'Incentive Relocation assumption'!O106/(1+Assumptions!$D$49)^('Incentive Relocation assumption'!$I106-2022)</f>
        <v>170.74867262616704</v>
      </c>
    </row>
    <row r="107" spans="1:45" x14ac:dyDescent="0.35">
      <c r="A107">
        <v>2125</v>
      </c>
      <c r="B107" s="84">
        <f>'Future Expected Cost'!V106</f>
        <v>559146.57230253576</v>
      </c>
      <c r="C107" s="84">
        <f>'Future Expected Cost'!W106</f>
        <v>980930.95460890909</v>
      </c>
      <c r="D107" s="84">
        <f>'Future Expected Cost'!X106</f>
        <v>728757.64027439337</v>
      </c>
      <c r="E107" s="84">
        <f>'Future Expected Cost'!Y106</f>
        <v>268339.53799306351</v>
      </c>
      <c r="F107" s="84">
        <f>'Future Expected Cost'!Z106</f>
        <v>188193.75478786987</v>
      </c>
      <c r="G107" s="84">
        <f>'Future Expected Cost'!AA106</f>
        <v>104884.05614963273</v>
      </c>
      <c r="H107" s="84"/>
      <c r="I107">
        <v>2125</v>
      </c>
      <c r="J107" s="103">
        <f t="shared" si="21"/>
        <v>1206.0878306580239</v>
      </c>
      <c r="K107" s="103">
        <f t="shared" si="28"/>
        <v>-436.71356058172478</v>
      </c>
      <c r="L107" s="103">
        <f t="shared" si="29"/>
        <v>-498.45727080748907</v>
      </c>
      <c r="M107" s="103">
        <f t="shared" si="30"/>
        <v>-107.81344987705695</v>
      </c>
      <c r="N107" s="103">
        <f t="shared" si="31"/>
        <v>-133.7016299525047</v>
      </c>
      <c r="O107" s="103">
        <f t="shared" si="32"/>
        <v>-29.401919439248527</v>
      </c>
      <c r="P107" s="106">
        <f t="shared" si="33"/>
        <v>6866470.2433868414</v>
      </c>
      <c r="Q107" s="106">
        <f t="shared" si="34"/>
        <v>8734.2712116344956</v>
      </c>
      <c r="R107" s="106">
        <f t="shared" si="35"/>
        <v>9969.1454161497804</v>
      </c>
      <c r="S107" s="106">
        <f t="shared" si="36"/>
        <v>2156.268997541139</v>
      </c>
      <c r="T107" s="106">
        <f t="shared" si="37"/>
        <v>2674.0325990500937</v>
      </c>
      <c r="U107" s="106">
        <f t="shared" si="38"/>
        <v>588.03838878497049</v>
      </c>
      <c r="V107" s="107">
        <f>P107*'Levy Proposition'!B$5/(1+Assumptions!$D$49)^('Incentive Relocation assumption'!$I107-2022)</f>
        <v>903848.40012511658</v>
      </c>
      <c r="W107" s="107">
        <f>Q107*'Levy Proposition'!C$5/(1+Assumptions!$D$49)^('Incentive Relocation assumption'!$I107-2022)</f>
        <v>2931.3419111628186</v>
      </c>
      <c r="X107" s="107">
        <f>R107*'Levy Proposition'!D$5/(1+Assumptions!$D$49)^('Incentive Relocation assumption'!$I107-2022)</f>
        <v>2162.6322719145314</v>
      </c>
      <c r="Y107" s="107">
        <f>S107*'Levy Proposition'!E$5/(1+Assumptions!$D$49)^('Incentive Relocation assumption'!$I107-2022)</f>
        <v>776.83640434259735</v>
      </c>
      <c r="Z107" s="107">
        <f>T107*'Levy Proposition'!F$5/(1+Assumptions!$D$49)^('Incentive Relocation assumption'!$I107-2022)</f>
        <v>546.52605805109431</v>
      </c>
      <c r="AA107" s="107">
        <f>U107*'Levy Proposition'!G$5/(1+Assumptions!$D$49)^('Incentive Relocation assumption'!$I107-2022)</f>
        <v>305.32667646124298</v>
      </c>
      <c r="AB107" s="81">
        <f>P107*'Levy Proposition'!B$33/(1+Assumptions!$D$49)^('Incentive Relocation assumption'!$I107-2022)</f>
        <v>903018.19967767678</v>
      </c>
      <c r="AC107" s="81">
        <f>Q107*'Levy Proposition'!C$33/(1+Assumptions!$D$49)^('Incentive Relocation assumption'!$I107-2022)</f>
        <v>2928.649422725699</v>
      </c>
      <c r="AD107" s="81">
        <f>R107*'Levy Proposition'!D$33/(1+Assumptions!$D$49)^('Incentive Relocation assumption'!$I107-2022)</f>
        <v>2160.6458566268102</v>
      </c>
      <c r="AE107" s="81">
        <f>S107*'Levy Proposition'!E$33/(1+Assumptions!$D$49)^('Incentive Relocation assumption'!$I107-2022)</f>
        <v>776.12286661836902</v>
      </c>
      <c r="AF107" s="81">
        <f>T107*'Levy Proposition'!F$33/(1+Assumptions!$D$49)^('Incentive Relocation assumption'!$I107-2022)</f>
        <v>546.02406437840682</v>
      </c>
      <c r="AG107" s="81">
        <f>U107*'Levy Proposition'!G$33/(1+Assumptions!$D$49)^('Incentive Relocation assumption'!$I107-2022)</f>
        <v>305.04622860806501</v>
      </c>
      <c r="AH107" s="109">
        <f t="shared" si="22"/>
        <v>830.20044743979815</v>
      </c>
      <c r="AI107" s="109">
        <f t="shared" si="23"/>
        <v>2.692488437119664</v>
      </c>
      <c r="AJ107" s="109">
        <f t="shared" si="24"/>
        <v>1.9864152877212291</v>
      </c>
      <c r="AK107" s="109">
        <f t="shared" si="25"/>
        <v>0.71353772422833117</v>
      </c>
      <c r="AL107" s="109">
        <f t="shared" si="26"/>
        <v>0.50199367268749029</v>
      </c>
      <c r="AM107" s="109">
        <f t="shared" si="27"/>
        <v>0.28044785317797505</v>
      </c>
      <c r="AN107" s="106">
        <f>'Levy Proposition'!B$11*'Incentive Relocation assumption'!J107/(1+Assumptions!$D$49)^('Incentive Relocation assumption'!$I107-2022)</f>
        <v>0</v>
      </c>
      <c r="AO107" s="106">
        <f>-'Levy Proposition'!C$11*'Incentive Relocation assumption'!K107/(1+Assumptions!$D$49)^('Incentive Relocation assumption'!$I107-2022)</f>
        <v>1201.2389668437945</v>
      </c>
      <c r="AP107" s="106">
        <f>-'Levy Proposition'!D$11*'Incentive Relocation assumption'!L107/(1+Assumptions!$D$49)^('Incentive Relocation assumption'!$I107-2022)</f>
        <v>573.3510961210452</v>
      </c>
      <c r="AQ107" s="106">
        <f>-'Levy Proposition'!E$11*'Incentive Relocation assumption'!M107/(1+Assumptions!$D$49)^('Incentive Relocation assumption'!$I107-2022)</f>
        <v>332.39953304610503</v>
      </c>
      <c r="AR107" s="106">
        <f>-'Levy Proposition'!F$11*'Incentive Relocation assumption'!N107/(1+Assumptions!$D$49)^('Incentive Relocation assumption'!$I107-2022)</f>
        <v>131.16400268108833</v>
      </c>
      <c r="AS107" s="106">
        <f>-'Levy Proposition'!G$11*'Incentive Relocation assumption'!O107/(1+Assumptions!$D$49)^('Incentive Relocation assumption'!$I107-2022)</f>
        <v>153.67306884863143</v>
      </c>
    </row>
    <row r="108" spans="1:45" x14ac:dyDescent="0.35">
      <c r="A108">
        <v>2126</v>
      </c>
      <c r="B108" s="84">
        <f>'Future Expected Cost'!V107</f>
        <v>534438.55968363408</v>
      </c>
      <c r="C108" s="84">
        <f>'Future Expected Cost'!W107</f>
        <v>937586.20045680949</v>
      </c>
      <c r="D108" s="84">
        <f>'Future Expected Cost'!X107</f>
        <v>696631.00477670692</v>
      </c>
      <c r="E108" s="84">
        <f>'Future Expected Cost'!Y107</f>
        <v>256604.96772955745</v>
      </c>
      <c r="F108" s="84">
        <f>'Future Expected Cost'!Z107</f>
        <v>179956.44635226452</v>
      </c>
      <c r="G108" s="84">
        <f>'Future Expected Cost'!AA107</f>
        <v>100290.10493713868</v>
      </c>
      <c r="H108" s="84"/>
      <c r="I108">
        <v>2126</v>
      </c>
      <c r="J108" s="103">
        <f t="shared" si="21"/>
        <v>1145.7834391251226</v>
      </c>
      <c r="K108" s="103">
        <f t="shared" si="28"/>
        <v>-414.8778825526386</v>
      </c>
      <c r="L108" s="103">
        <f t="shared" si="29"/>
        <v>-473.5344072671146</v>
      </c>
      <c r="M108" s="103">
        <f t="shared" si="30"/>
        <v>-102.42277738320411</v>
      </c>
      <c r="N108" s="103">
        <f t="shared" si="31"/>
        <v>-127.01654845487946</v>
      </c>
      <c r="O108" s="103">
        <f t="shared" si="32"/>
        <v>-27.931823467286097</v>
      </c>
      <c r="P108" s="106">
        <f t="shared" si="33"/>
        <v>6867676.3312174994</v>
      </c>
      <c r="Q108" s="106">
        <f t="shared" si="34"/>
        <v>8297.5576510527717</v>
      </c>
      <c r="R108" s="106">
        <f t="shared" si="35"/>
        <v>9470.688145342292</v>
      </c>
      <c r="S108" s="106">
        <f t="shared" si="36"/>
        <v>2048.4555476640821</v>
      </c>
      <c r="T108" s="106">
        <f t="shared" si="37"/>
        <v>2540.3309690975889</v>
      </c>
      <c r="U108" s="106">
        <f t="shared" si="38"/>
        <v>558.63646934572193</v>
      </c>
      <c r="V108" s="107">
        <f>P108*'Levy Proposition'!B$5/(1+Assumptions!$D$49)^('Incentive Relocation assumption'!$I108-2022)</f>
        <v>856423.73125671083</v>
      </c>
      <c r="W108" s="107">
        <f>Q108*'Levy Proposition'!C$5/(1+Assumptions!$D$49)^('Incentive Relocation assumption'!$I108-2022)</f>
        <v>2638.1950758659609</v>
      </c>
      <c r="X108" s="107">
        <f>R108*'Levy Proposition'!D$5/(1+Assumptions!$D$49)^('Incentive Relocation assumption'!$I108-2022)</f>
        <v>1946.3597163288496</v>
      </c>
      <c r="Y108" s="107">
        <f>S108*'Levy Proposition'!E$5/(1+Assumptions!$D$49)^('Incentive Relocation assumption'!$I108-2022)</f>
        <v>699.14941306764001</v>
      </c>
      <c r="Z108" s="107">
        <f>T108*'Levy Proposition'!F$5/(1+Assumptions!$D$49)^('Incentive Relocation assumption'!$I108-2022)</f>
        <v>491.87109483617832</v>
      </c>
      <c r="AA108" s="107">
        <f>U108*'Levy Proposition'!G$5/(1+Assumptions!$D$49)^('Incentive Relocation assumption'!$I108-2022)</f>
        <v>274.79269180545242</v>
      </c>
      <c r="AB108" s="81">
        <f>P108*'Levy Proposition'!B$33/(1+Assumptions!$D$49)^('Incentive Relocation assumption'!$I108-2022)</f>
        <v>855637.0911909776</v>
      </c>
      <c r="AC108" s="81">
        <f>Q108*'Levy Proposition'!C$33/(1+Assumptions!$D$49)^('Incentive Relocation assumption'!$I108-2022)</f>
        <v>2635.7718478864522</v>
      </c>
      <c r="AD108" s="81">
        <f>R108*'Levy Proposition'!D$33/(1+Assumptions!$D$49)^('Incentive Relocation assumption'!$I108-2022)</f>
        <v>1944.5719511381924</v>
      </c>
      <c r="AE108" s="81">
        <f>S108*'Levy Proposition'!E$33/(1+Assumptions!$D$49)^('Incentive Relocation assumption'!$I108-2022)</f>
        <v>698.50723219363977</v>
      </c>
      <c r="AF108" s="81">
        <f>T108*'Levy Proposition'!F$33/(1+Assumptions!$D$49)^('Incentive Relocation assumption'!$I108-2022)</f>
        <v>491.41930269608139</v>
      </c>
      <c r="AG108" s="81">
        <f>U108*'Levy Proposition'!G$33/(1+Assumptions!$D$49)^('Incentive Relocation assumption'!$I108-2022)</f>
        <v>274.5402899472885</v>
      </c>
      <c r="AH108" s="109">
        <f t="shared" si="22"/>
        <v>786.64006573322695</v>
      </c>
      <c r="AI108" s="109">
        <f t="shared" si="23"/>
        <v>2.4232279795087379</v>
      </c>
      <c r="AJ108" s="109">
        <f t="shared" si="24"/>
        <v>1.7877651906571828</v>
      </c>
      <c r="AK108" s="109">
        <f t="shared" si="25"/>
        <v>0.64218087400024615</v>
      </c>
      <c r="AL108" s="109">
        <f t="shared" si="26"/>
        <v>0.45179214009692714</v>
      </c>
      <c r="AM108" s="109">
        <f t="shared" si="27"/>
        <v>0.25240185816392113</v>
      </c>
      <c r="AN108" s="106">
        <f>'Levy Proposition'!B$11*'Incentive Relocation assumption'!J108/(1+Assumptions!$D$49)^('Incentive Relocation assumption'!$I108-2022)</f>
        <v>0</v>
      </c>
      <c r="AO108" s="106">
        <f>-'Levy Proposition'!C$11*'Incentive Relocation assumption'!K108/(1+Assumptions!$D$49)^('Incentive Relocation assumption'!$I108-2022)</f>
        <v>1081.1098886818284</v>
      </c>
      <c r="AP108" s="106">
        <f>-'Levy Proposition'!D$11*'Incentive Relocation assumption'!L108/(1+Assumptions!$D$49)^('Incentive Relocation assumption'!$I108-2022)</f>
        <v>516.01351339082169</v>
      </c>
      <c r="AQ108" s="106">
        <f>-'Levy Proposition'!E$11*'Incentive Relocation assumption'!M108/(1+Assumptions!$D$49)^('Incentive Relocation assumption'!$I108-2022)</f>
        <v>299.15814595456465</v>
      </c>
      <c r="AR108" s="106">
        <f>-'Levy Proposition'!F$11*'Incentive Relocation assumption'!N108/(1+Assumptions!$D$49)^('Incentive Relocation assumption'!$I108-2022)</f>
        <v>118.04703664433657</v>
      </c>
      <c r="AS108" s="106">
        <f>-'Levy Proposition'!G$11*'Incentive Relocation assumption'!O108/(1+Assumptions!$D$49)^('Incentive Relocation assumption'!$I108-2022)</f>
        <v>138.30509910351822</v>
      </c>
    </row>
    <row r="109" spans="1:45" x14ac:dyDescent="0.35">
      <c r="A109">
        <v>2127</v>
      </c>
      <c r="B109" s="84">
        <f>'Future Expected Cost'!V108</f>
        <v>510825.02767401142</v>
      </c>
      <c r="C109" s="84">
        <f>'Future Expected Cost'!W108</f>
        <v>896161.36213564547</v>
      </c>
      <c r="D109" s="84">
        <f>'Future Expected Cost'!X108</f>
        <v>665924.43607697415</v>
      </c>
      <c r="E109" s="84">
        <f>'Future Expected Cost'!Y108</f>
        <v>245385.31445038813</v>
      </c>
      <c r="F109" s="84">
        <f>'Future Expected Cost'!Z108</f>
        <v>172080.9177820888</v>
      </c>
      <c r="G109" s="84">
        <f>'Future Expected Cost'!AA108</f>
        <v>95898.055104547006</v>
      </c>
      <c r="H109" s="84"/>
      <c r="I109">
        <v>2127</v>
      </c>
      <c r="J109" s="103">
        <f t="shared" si="21"/>
        <v>1088.4942671688668</v>
      </c>
      <c r="K109" s="103">
        <f t="shared" si="28"/>
        <v>-394.13398842500669</v>
      </c>
      <c r="L109" s="103">
        <f t="shared" si="29"/>
        <v>-449.85768690375892</v>
      </c>
      <c r="M109" s="103">
        <f t="shared" si="30"/>
        <v>-97.301638514043916</v>
      </c>
      <c r="N109" s="103">
        <f t="shared" si="31"/>
        <v>-120.66572103213548</v>
      </c>
      <c r="O109" s="103">
        <f t="shared" si="32"/>
        <v>-26.535232293921794</v>
      </c>
      <c r="P109" s="106">
        <f t="shared" si="33"/>
        <v>6868822.1146566244</v>
      </c>
      <c r="Q109" s="106">
        <f t="shared" si="34"/>
        <v>7882.6797685001329</v>
      </c>
      <c r="R109" s="106">
        <f t="shared" si="35"/>
        <v>8997.1537380751779</v>
      </c>
      <c r="S109" s="106">
        <f t="shared" si="36"/>
        <v>1946.0327702808781</v>
      </c>
      <c r="T109" s="106">
        <f t="shared" si="37"/>
        <v>2413.3144206427096</v>
      </c>
      <c r="U109" s="106">
        <f t="shared" si="38"/>
        <v>530.70464587843583</v>
      </c>
      <c r="V109" s="107">
        <f>P109*'Levy Proposition'!B$5/(1+Assumptions!$D$49)^('Incentive Relocation assumption'!$I109-2022)</f>
        <v>811480.27192794834</v>
      </c>
      <c r="W109" s="107">
        <f>Q109*'Levy Proposition'!C$5/(1+Assumptions!$D$49)^('Incentive Relocation assumption'!$I109-2022)</f>
        <v>2374.3641885713851</v>
      </c>
      <c r="X109" s="107">
        <f>R109*'Levy Proposition'!D$5/(1+Assumptions!$D$49)^('Incentive Relocation assumption'!$I109-2022)</f>
        <v>1751.715349181396</v>
      </c>
      <c r="Y109" s="107">
        <f>S109*'Levy Proposition'!E$5/(1+Assumptions!$D$49)^('Incentive Relocation assumption'!$I109-2022)</f>
        <v>629.23145601870169</v>
      </c>
      <c r="Z109" s="107">
        <f>T109*'Levy Proposition'!F$5/(1+Assumptions!$D$49)^('Incentive Relocation assumption'!$I109-2022)</f>
        <v>442.6818636939031</v>
      </c>
      <c r="AA109" s="107">
        <f>U109*'Levy Proposition'!G$5/(1+Assumptions!$D$49)^('Incentive Relocation assumption'!$I109-2022)</f>
        <v>247.3122373218884</v>
      </c>
      <c r="AB109" s="81">
        <f>P109*'Levy Proposition'!B$33/(1+Assumptions!$D$49)^('Incentive Relocation assumption'!$I109-2022)</f>
        <v>810734.91320988245</v>
      </c>
      <c r="AC109" s="81">
        <f>Q109*'Levy Proposition'!C$33/(1+Assumptions!$D$49)^('Incentive Relocation assumption'!$I109-2022)</f>
        <v>2372.1832938422872</v>
      </c>
      <c r="AD109" s="81">
        <f>R109*'Levy Proposition'!D$33/(1+Assumptions!$D$49)^('Incentive Relocation assumption'!$I109-2022)</f>
        <v>1750.1063682212305</v>
      </c>
      <c r="AE109" s="81">
        <f>S109*'Levy Proposition'!E$33/(1+Assumptions!$D$49)^('Incentive Relocation assumption'!$I109-2022)</f>
        <v>628.653496002113</v>
      </c>
      <c r="AF109" s="81">
        <f>T109*'Levy Proposition'!F$33/(1+Assumptions!$D$49)^('Incentive Relocation assumption'!$I109-2022)</f>
        <v>442.27525271659624</v>
      </c>
      <c r="AG109" s="81">
        <f>U109*'Levy Proposition'!G$33/(1+Assumptions!$D$49)^('Incentive Relocation assumption'!$I109-2022)</f>
        <v>247.0850767382623</v>
      </c>
      <c r="AH109" s="109">
        <f t="shared" si="22"/>
        <v>745.35871806589421</v>
      </c>
      <c r="AI109" s="109">
        <f t="shared" si="23"/>
        <v>2.1808947290978722</v>
      </c>
      <c r="AJ109" s="109">
        <f t="shared" si="24"/>
        <v>1.6089809601655816</v>
      </c>
      <c r="AK109" s="109">
        <f t="shared" si="25"/>
        <v>0.57796001658869045</v>
      </c>
      <c r="AL109" s="109">
        <f t="shared" si="26"/>
        <v>0.40661097730685469</v>
      </c>
      <c r="AM109" s="109">
        <f t="shared" si="27"/>
        <v>0.2271605836261017</v>
      </c>
      <c r="AN109" s="106">
        <f>'Levy Proposition'!B$11*'Incentive Relocation assumption'!J109/(1+Assumptions!$D$49)^('Incentive Relocation assumption'!$I109-2022)</f>
        <v>0</v>
      </c>
      <c r="AO109" s="106">
        <f>-'Levy Proposition'!C$11*'Incentive Relocation assumption'!K109/(1+Assumptions!$D$49)^('Incentive Relocation assumption'!$I109-2022)</f>
        <v>972.99423650616723</v>
      </c>
      <c r="AP109" s="106">
        <f>-'Levy Proposition'!D$11*'Incentive Relocation assumption'!L109/(1+Assumptions!$D$49)^('Incentive Relocation assumption'!$I109-2022)</f>
        <v>464.40993625610025</v>
      </c>
      <c r="AQ109" s="106">
        <f>-'Levy Proposition'!E$11*'Incentive Relocation assumption'!M109/(1+Assumptions!$D$49)^('Incentive Relocation assumption'!$I109-2022)</f>
        <v>269.24104095705576</v>
      </c>
      <c r="AR109" s="106">
        <f>-'Levy Proposition'!F$11*'Incentive Relocation assumption'!N109/(1+Assumptions!$D$49)^('Incentive Relocation assumption'!$I109-2022)</f>
        <v>106.24182379056468</v>
      </c>
      <c r="AS109" s="106">
        <f>-'Levy Proposition'!G$11*'Incentive Relocation assumption'!O109/(1+Assumptions!$D$49)^('Incentive Relocation assumption'!$I109-2022)</f>
        <v>124.47399262180053</v>
      </c>
    </row>
    <row r="110" spans="1:45" x14ac:dyDescent="0.35">
      <c r="A110">
        <v>2128</v>
      </c>
      <c r="B110" s="84">
        <f>'Future Expected Cost'!V109</f>
        <v>488257.3884093567</v>
      </c>
      <c r="C110" s="84">
        <f>'Future Expected Cost'!W109</f>
        <v>856571.21386262123</v>
      </c>
      <c r="D110" s="84">
        <f>'Future Expected Cost'!X109</f>
        <v>636575.01255518559</v>
      </c>
      <c r="E110" s="84">
        <f>'Future Expected Cost'!Y109</f>
        <v>234657.91276111675</v>
      </c>
      <c r="F110" s="84">
        <f>'Future Expected Cost'!Z109</f>
        <v>164551.23066300462</v>
      </c>
      <c r="G110" s="84">
        <f>'Future Expected Cost'!AA109</f>
        <v>91699.005882227808</v>
      </c>
      <c r="H110" s="84"/>
      <c r="I110">
        <v>2128</v>
      </c>
      <c r="J110" s="103">
        <f t="shared" si="21"/>
        <v>1034.0695538104237</v>
      </c>
      <c r="K110" s="103">
        <f t="shared" si="28"/>
        <v>-374.42728900375636</v>
      </c>
      <c r="L110" s="103">
        <f t="shared" si="29"/>
        <v>-427.364802558571</v>
      </c>
      <c r="M110" s="103">
        <f t="shared" si="30"/>
        <v>-92.436556588341716</v>
      </c>
      <c r="N110" s="103">
        <f t="shared" si="31"/>
        <v>-114.63243498052871</v>
      </c>
      <c r="O110" s="103">
        <f t="shared" si="32"/>
        <v>-25.208470679225702</v>
      </c>
      <c r="P110" s="106">
        <f t="shared" si="33"/>
        <v>6869910.6089237928</v>
      </c>
      <c r="Q110" s="106">
        <f t="shared" si="34"/>
        <v>7488.5457800751265</v>
      </c>
      <c r="R110" s="106">
        <f t="shared" si="35"/>
        <v>8547.2960511714191</v>
      </c>
      <c r="S110" s="106">
        <f t="shared" si="36"/>
        <v>1848.7311317668343</v>
      </c>
      <c r="T110" s="106">
        <f t="shared" si="37"/>
        <v>2292.6486996105741</v>
      </c>
      <c r="U110" s="106">
        <f t="shared" si="38"/>
        <v>504.16941358451402</v>
      </c>
      <c r="V110" s="107">
        <f>P110*'Levy Proposition'!B$5/(1+Assumptions!$D$49)^('Incentive Relocation assumption'!$I110-2022)</f>
        <v>768888.92506149877</v>
      </c>
      <c r="W110" s="107">
        <f>Q110*'Levy Proposition'!C$5/(1+Assumptions!$D$49)^('Incentive Relocation assumption'!$I110-2022)</f>
        <v>2136.9175280261511</v>
      </c>
      <c r="X110" s="107">
        <f>R110*'Levy Proposition'!D$5/(1+Assumptions!$D$49)^('Incentive Relocation assumption'!$I110-2022)</f>
        <v>1576.5362583363578</v>
      </c>
      <c r="Y110" s="107">
        <f>S110*'Levy Proposition'!E$5/(1+Assumptions!$D$49)^('Incentive Relocation assumption'!$I110-2022)</f>
        <v>566.30559626188256</v>
      </c>
      <c r="Z110" s="107">
        <f>T110*'Levy Proposition'!F$5/(1+Assumptions!$D$49)^('Incentive Relocation assumption'!$I110-2022)</f>
        <v>398.4117678408727</v>
      </c>
      <c r="AA110" s="107">
        <f>U110*'Levy Proposition'!G$5/(1+Assumptions!$D$49)^('Incentive Relocation assumption'!$I110-2022)</f>
        <v>222.57994682209534</v>
      </c>
      <c r="AB110" s="81">
        <f>P110*'Levy Proposition'!B$33/(1+Assumptions!$D$49)^('Incentive Relocation assumption'!$I110-2022)</f>
        <v>768182.68723496806</v>
      </c>
      <c r="AC110" s="81">
        <f>Q110*'Levy Proposition'!C$33/(1+Assumptions!$D$49)^('Incentive Relocation assumption'!$I110-2022)</f>
        <v>2134.9547321771306</v>
      </c>
      <c r="AD110" s="81">
        <f>R110*'Levy Proposition'!D$33/(1+Assumptions!$D$49)^('Incentive Relocation assumption'!$I110-2022)</f>
        <v>1575.088182412459</v>
      </c>
      <c r="AE110" s="81">
        <f>S110*'Levy Proposition'!E$33/(1+Assumptions!$D$49)^('Incentive Relocation assumption'!$I110-2022)</f>
        <v>565.78543473995137</v>
      </c>
      <c r="AF110" s="81">
        <f>T110*'Levy Proposition'!F$33/(1+Assumptions!$D$49)^('Incentive Relocation assumption'!$I110-2022)</f>
        <v>398.04581971519036</v>
      </c>
      <c r="AG110" s="81">
        <f>U110*'Levy Proposition'!G$33/(1+Assumptions!$D$49)^('Incentive Relocation assumption'!$I110-2022)</f>
        <v>222.3755032766764</v>
      </c>
      <c r="AH110" s="109">
        <f t="shared" si="22"/>
        <v>706.23782653070521</v>
      </c>
      <c r="AI110" s="109">
        <f t="shared" si="23"/>
        <v>1.9627958490204946</v>
      </c>
      <c r="AJ110" s="109">
        <f t="shared" si="24"/>
        <v>1.4480759238988412</v>
      </c>
      <c r="AK110" s="109">
        <f t="shared" si="25"/>
        <v>0.52016152193118614</v>
      </c>
      <c r="AL110" s="109">
        <f t="shared" si="26"/>
        <v>0.36594812568233692</v>
      </c>
      <c r="AM110" s="109">
        <f t="shared" si="27"/>
        <v>0.20444354541893972</v>
      </c>
      <c r="AN110" s="106">
        <f>'Levy Proposition'!B$11*'Incentive Relocation assumption'!J110/(1+Assumptions!$D$49)^('Incentive Relocation assumption'!$I110-2022)</f>
        <v>0</v>
      </c>
      <c r="AO110" s="106">
        <f>-'Levy Proposition'!C$11*'Incentive Relocation assumption'!K110/(1+Assumptions!$D$49)^('Incentive Relocation assumption'!$I110-2022)</f>
        <v>875.69061589893477</v>
      </c>
      <c r="AP110" s="106">
        <f>-'Levy Proposition'!D$11*'Incentive Relocation assumption'!L110/(1+Assumptions!$D$49)^('Incentive Relocation assumption'!$I110-2022)</f>
        <v>417.96693942401549</v>
      </c>
      <c r="AQ110" s="106">
        <f>-'Levy Proposition'!E$11*'Incentive Relocation assumption'!M110/(1+Assumptions!$D$49)^('Incentive Relocation assumption'!$I110-2022)</f>
        <v>242.31577550506904</v>
      </c>
      <c r="AR110" s="106">
        <f>-'Levy Proposition'!F$11*'Incentive Relocation assumption'!N110/(1+Assumptions!$D$49)^('Incentive Relocation assumption'!$I110-2022)</f>
        <v>95.617183143300124</v>
      </c>
      <c r="AS110" s="106">
        <f>-'Levy Proposition'!G$11*'Incentive Relocation assumption'!O110/(1+Assumptions!$D$49)^('Incentive Relocation assumption'!$I110-2022)</f>
        <v>112.02605644796444</v>
      </c>
    </row>
    <row r="111" spans="1:45" x14ac:dyDescent="0.35">
      <c r="A111">
        <v>2129</v>
      </c>
      <c r="B111" s="84">
        <f>'Future Expected Cost'!V110</f>
        <v>466689.21523196058</v>
      </c>
      <c r="C111" s="84">
        <f>'Future Expected Cost'!W110</f>
        <v>818734.320434917</v>
      </c>
      <c r="D111" s="84">
        <f>'Future Expected Cost'!X110</f>
        <v>608522.60662654997</v>
      </c>
      <c r="E111" s="84">
        <f>'Future Expected Cost'!Y110</f>
        <v>224401.09777083842</v>
      </c>
      <c r="F111" s="84">
        <f>'Future Expected Cost'!Z110</f>
        <v>157352.1507162778</v>
      </c>
      <c r="G111" s="84">
        <f>'Future Expected Cost'!AA110</f>
        <v>87684.449975806856</v>
      </c>
      <c r="H111" s="84"/>
      <c r="I111">
        <v>2129</v>
      </c>
      <c r="J111" s="103">
        <f t="shared" si="21"/>
        <v>982.36607611990235</v>
      </c>
      <c r="K111" s="103">
        <f t="shared" si="28"/>
        <v>-355.70592455356854</v>
      </c>
      <c r="L111" s="103">
        <f t="shared" si="29"/>
        <v>-405.99656243064243</v>
      </c>
      <c r="M111" s="103">
        <f t="shared" si="30"/>
        <v>-87.81472875892463</v>
      </c>
      <c r="N111" s="103">
        <f t="shared" si="31"/>
        <v>-108.90081323150228</v>
      </c>
      <c r="O111" s="103">
        <f t="shared" si="32"/>
        <v>-23.948047145264418</v>
      </c>
      <c r="P111" s="106">
        <f t="shared" si="33"/>
        <v>6870944.678477603</v>
      </c>
      <c r="Q111" s="106">
        <f t="shared" si="34"/>
        <v>7114.11849107137</v>
      </c>
      <c r="R111" s="106">
        <f t="shared" si="35"/>
        <v>8119.9312486128483</v>
      </c>
      <c r="S111" s="106">
        <f t="shared" si="36"/>
        <v>1756.2945751784926</v>
      </c>
      <c r="T111" s="106">
        <f t="shared" si="37"/>
        <v>2178.0162646300455</v>
      </c>
      <c r="U111" s="106">
        <f t="shared" si="38"/>
        <v>478.96094290528833</v>
      </c>
      <c r="V111" s="107">
        <f>P111*'Levy Proposition'!B$5/(1+Assumptions!$D$49)^('Incentive Relocation assumption'!$I111-2022)</f>
        <v>728527.23832629353</v>
      </c>
      <c r="W111" s="107">
        <f>Q111*'Levy Proposition'!C$5/(1+Assumptions!$D$49)^('Incentive Relocation assumption'!$I111-2022)</f>
        <v>1923.216557748427</v>
      </c>
      <c r="X111" s="107">
        <f>R111*'Levy Proposition'!D$5/(1+Assumptions!$D$49)^('Incentive Relocation assumption'!$I111-2022)</f>
        <v>1418.875832201106</v>
      </c>
      <c r="Y111" s="107">
        <f>S111*'Levy Proposition'!E$5/(1+Assumptions!$D$49)^('Incentive Relocation assumption'!$I111-2022)</f>
        <v>509.67259390794794</v>
      </c>
      <c r="Z111" s="107">
        <f>T111*'Levy Proposition'!F$5/(1+Assumptions!$D$49)^('Incentive Relocation assumption'!$I111-2022)</f>
        <v>358.56887252974593</v>
      </c>
      <c r="AA111" s="107">
        <f>U111*'Levy Proposition'!G$5/(1+Assumptions!$D$49)^('Incentive Relocation assumption'!$I111-2022)</f>
        <v>200.32099205364352</v>
      </c>
      <c r="AB111" s="81">
        <f>P111*'Levy Proposition'!B$33/(1+Assumptions!$D$49)^('Incentive Relocation assumption'!$I111-2022)</f>
        <v>727858.07340975804</v>
      </c>
      <c r="AC111" s="81">
        <f>Q111*'Levy Proposition'!C$33/(1+Assumptions!$D$49)^('Incentive Relocation assumption'!$I111-2022)</f>
        <v>1921.4500499507194</v>
      </c>
      <c r="AD111" s="81">
        <f>R111*'Levy Proposition'!D$33/(1+Assumptions!$D$49)^('Incentive Relocation assumption'!$I111-2022)</f>
        <v>1417.5725701157919</v>
      </c>
      <c r="AE111" s="81">
        <f>S111*'Levy Proposition'!E$33/(1+Assumptions!$D$49)^('Incentive Relocation assumption'!$I111-2022)</f>
        <v>509.20445078189755</v>
      </c>
      <c r="AF111" s="81">
        <f>T111*'Levy Proposition'!F$33/(1+Assumptions!$D$49)^('Incentive Relocation assumption'!$I111-2022)</f>
        <v>358.23952079512873</v>
      </c>
      <c r="AG111" s="81">
        <f>U111*'Levy Proposition'!G$33/(1+Assumptions!$D$49)^('Incentive Relocation assumption'!$I111-2022)</f>
        <v>200.13699374462237</v>
      </c>
      <c r="AH111" s="109">
        <f t="shared" si="22"/>
        <v>669.16491653549019</v>
      </c>
      <c r="AI111" s="109">
        <f t="shared" si="23"/>
        <v>1.766507797707618</v>
      </c>
      <c r="AJ111" s="109">
        <f t="shared" si="24"/>
        <v>1.3032620853141452</v>
      </c>
      <c r="AK111" s="109">
        <f t="shared" si="25"/>
        <v>0.46814312605039277</v>
      </c>
      <c r="AL111" s="109">
        <f t="shared" si="26"/>
        <v>0.32935173461720524</v>
      </c>
      <c r="AM111" s="109">
        <f t="shared" si="27"/>
        <v>0.183998309021149</v>
      </c>
      <c r="AN111" s="106">
        <f>'Levy Proposition'!B$11*'Incentive Relocation assumption'!J111/(1+Assumptions!$D$49)^('Incentive Relocation assumption'!$I111-2022)</f>
        <v>0</v>
      </c>
      <c r="AO111" s="106">
        <f>-'Levy Proposition'!C$11*'Incentive Relocation assumption'!K111/(1+Assumptions!$D$49)^('Incentive Relocation assumption'!$I111-2022)</f>
        <v>788.11777706619057</v>
      </c>
      <c r="AP111" s="106">
        <f>-'Levy Proposition'!D$11*'Incentive Relocation assumption'!L111/(1+Assumptions!$D$49)^('Incentive Relocation assumption'!$I111-2022)</f>
        <v>376.16844260442758</v>
      </c>
      <c r="AQ111" s="106">
        <f>-'Levy Proposition'!E$11*'Incentive Relocation assumption'!M111/(1+Assumptions!$D$49)^('Incentive Relocation assumption'!$I111-2022)</f>
        <v>218.08315273891861</v>
      </c>
      <c r="AR111" s="106">
        <f>-'Levy Proposition'!F$11*'Incentive Relocation assumption'!N111/(1+Assumptions!$D$49)^('Incentive Relocation assumption'!$I111-2022)</f>
        <v>86.055052389559592</v>
      </c>
      <c r="AS111" s="106">
        <f>-'Levy Proposition'!G$11*'Incentive Relocation assumption'!O111/(1+Assumptions!$D$49)^('Incentive Relocation assumption'!$I111-2022)</f>
        <v>100.82296758499353</v>
      </c>
    </row>
    <row r="112" spans="1:45" x14ac:dyDescent="0.35">
      <c r="A112">
        <v>2130</v>
      </c>
      <c r="B112" s="84">
        <f>'Future Expected Cost'!V111</f>
        <v>423899.04924078239</v>
      </c>
      <c r="C112" s="84">
        <f>'Future Expected Cost'!W111</f>
        <v>743666.51867691462</v>
      </c>
      <c r="D112" s="84">
        <f>'Future Expected Cost'!X111</f>
        <v>552789.50998738897</v>
      </c>
      <c r="E112" s="84">
        <f>'Future Expected Cost'!Y111</f>
        <v>203925.40932251693</v>
      </c>
      <c r="F112" s="84">
        <f>'Future Expected Cost'!Z111</f>
        <v>142988.40229036001</v>
      </c>
      <c r="G112" s="84">
        <f>'Future Expected Cost'!AA111</f>
        <v>79677.760272187094</v>
      </c>
      <c r="H112" s="84"/>
      <c r="I112">
        <v>2130</v>
      </c>
      <c r="J112" s="103">
        <f t="shared" si="21"/>
        <v>933.24777231390715</v>
      </c>
      <c r="K112" s="103">
        <f t="shared" si="28"/>
        <v>-337.92062832589011</v>
      </c>
      <c r="L112" s="103">
        <f t="shared" si="29"/>
        <v>-385.6967343091103</v>
      </c>
      <c r="M112" s="103">
        <f t="shared" si="30"/>
        <v>-83.4239923209784</v>
      </c>
      <c r="N112" s="103">
        <f t="shared" si="31"/>
        <v>-103.45577256992718</v>
      </c>
      <c r="O112" s="103">
        <f t="shared" si="32"/>
        <v>-22.750644788001196</v>
      </c>
      <c r="P112" s="106">
        <f t="shared" si="33"/>
        <v>6871927.0445537232</v>
      </c>
      <c r="Q112" s="106">
        <f t="shared" si="34"/>
        <v>6758.4125665178017</v>
      </c>
      <c r="R112" s="106">
        <f t="shared" si="35"/>
        <v>7713.934686182206</v>
      </c>
      <c r="S112" s="106">
        <f t="shared" si="36"/>
        <v>1668.4798464195678</v>
      </c>
      <c r="T112" s="106">
        <f t="shared" si="37"/>
        <v>2069.1154513985434</v>
      </c>
      <c r="U112" s="106">
        <f t="shared" si="38"/>
        <v>455.01289576002392</v>
      </c>
      <c r="V112" s="107">
        <f>P112*'Levy Proposition'!B$5/(1+Assumptions!$D$49)^('Incentive Relocation assumption'!$I112-2022)</f>
        <v>690279.06942680734</v>
      </c>
      <c r="W112" s="107">
        <f>Q112*'Levy Proposition'!C$5/(1+Assumptions!$D$49)^('Incentive Relocation assumption'!$I112-2022)</f>
        <v>1730.8866062857451</v>
      </c>
      <c r="X112" s="107">
        <f>R112*'Levy Proposition'!D$5/(1+Assumptions!$D$49)^('Incentive Relocation assumption'!$I112-2022)</f>
        <v>1276.9821287388734</v>
      </c>
      <c r="Y112" s="107">
        <f>S112*'Levy Proposition'!E$5/(1+Assumptions!$D$49)^('Incentive Relocation assumption'!$I112-2022)</f>
        <v>458.70313607271777</v>
      </c>
      <c r="Z112" s="107">
        <f>T112*'Levy Proposition'!F$5/(1+Assumptions!$D$49)^('Incentive Relocation assumption'!$I112-2022)</f>
        <v>322.71043860984844</v>
      </c>
      <c r="AA112" s="107">
        <f>U112*'Levy Proposition'!G$5/(1+Assumptions!$D$49)^('Incentive Relocation assumption'!$I112-2022)</f>
        <v>180.28802877480237</v>
      </c>
      <c r="AB112" s="81">
        <f>P112*'Levy Proposition'!B$33/(1+Assumptions!$D$49)^('Incentive Relocation assumption'!$I112-2022)</f>
        <v>689645.03611744149</v>
      </c>
      <c r="AC112" s="81">
        <f>Q112*'Levy Proposition'!C$33/(1+Assumptions!$D$49)^('Incentive Relocation assumption'!$I112-2022)</f>
        <v>1729.2967568875417</v>
      </c>
      <c r="AD112" s="81">
        <f>R112*'Levy Proposition'!D$33/(1+Assumptions!$D$49)^('Incentive Relocation assumption'!$I112-2022)</f>
        <v>1275.8091984836394</v>
      </c>
      <c r="AE112" s="81">
        <f>S112*'Levy Proposition'!E$33/(1+Assumptions!$D$49)^('Incentive Relocation assumption'!$I112-2022)</f>
        <v>458.28180927858182</v>
      </c>
      <c r="AF112" s="81">
        <f>T112*'Levy Proposition'!F$33/(1+Assumptions!$D$49)^('Incentive Relocation assumption'!$I112-2022)</f>
        <v>322.41402346933342</v>
      </c>
      <c r="AG112" s="81">
        <f>U112*'Levy Proposition'!G$33/(1+Assumptions!$D$49)^('Incentive Relocation assumption'!$I112-2022)</f>
        <v>180.12243109034978</v>
      </c>
      <c r="AH112" s="109">
        <f t="shared" si="22"/>
        <v>634.03330936585553</v>
      </c>
      <c r="AI112" s="109">
        <f t="shared" si="23"/>
        <v>1.5898493982033415</v>
      </c>
      <c r="AJ112" s="109">
        <f t="shared" si="24"/>
        <v>1.1729302552339504</v>
      </c>
      <c r="AK112" s="109">
        <f t="shared" si="25"/>
        <v>0.42132679413595042</v>
      </c>
      <c r="AL112" s="109">
        <f t="shared" si="26"/>
        <v>0.29641514051502327</v>
      </c>
      <c r="AM112" s="109">
        <f t="shared" si="27"/>
        <v>0.16559768445259238</v>
      </c>
      <c r="AN112" s="106">
        <f>'Levy Proposition'!B$11*'Incentive Relocation assumption'!J112/(1+Assumptions!$D$49)^('Incentive Relocation assumption'!$I112-2022)</f>
        <v>0</v>
      </c>
      <c r="AO112" s="106">
        <f>-'Levy Proposition'!C$11*'Incentive Relocation assumption'!K112/(1+Assumptions!$D$49)^('Incentive Relocation assumption'!$I112-2022)</f>
        <v>709.30259985729879</v>
      </c>
      <c r="AP112" s="106">
        <f>-'Levy Proposition'!D$11*'Incentive Relocation assumption'!L112/(1+Assumptions!$D$49)^('Incentive Relocation assumption'!$I112-2022)</f>
        <v>338.54997576229357</v>
      </c>
      <c r="AQ112" s="106">
        <f>-'Levy Proposition'!E$11*'Incentive Relocation assumption'!M112/(1+Assumptions!$D$49)^('Incentive Relocation assumption'!$I112-2022)</f>
        <v>196.27389677545602</v>
      </c>
      <c r="AR112" s="106">
        <f>-'Levy Proposition'!F$11*'Incentive Relocation assumption'!N112/(1+Assumptions!$D$49)^('Incentive Relocation assumption'!$I112-2022)</f>
        <v>77.44917595691318</v>
      </c>
      <c r="AS112" s="106">
        <f>-'Levy Proposition'!G$11*'Incentive Relocation assumption'!O112/(1+Assumptions!$D$49)^('Incentive Relocation assumption'!$I112-2022)</f>
        <v>90.740235932221481</v>
      </c>
    </row>
    <row r="113" spans="1:45" x14ac:dyDescent="0.35">
      <c r="A113">
        <v>2131</v>
      </c>
      <c r="B113" s="84">
        <f>'Future Expected Cost'!V112</f>
        <v>405178.11757774791</v>
      </c>
      <c r="C113" s="84">
        <f>'Future Expected Cost'!W112</f>
        <v>710824.35590391024</v>
      </c>
      <c r="D113" s="84">
        <f>'Future Expected Cost'!X112</f>
        <v>528435.4464737603</v>
      </c>
      <c r="E113" s="84">
        <f>'Future Expected Cost'!Y112</f>
        <v>195014.73478968511</v>
      </c>
      <c r="F113" s="84">
        <f>'Future Expected Cost'!Z112</f>
        <v>136734.67183324546</v>
      </c>
      <c r="G113" s="84">
        <f>'Future Expected Cost'!AA112</f>
        <v>76190.594416760636</v>
      </c>
      <c r="H113" s="84"/>
      <c r="I113">
        <v>2131</v>
      </c>
      <c r="J113" s="103">
        <f t="shared" si="21"/>
        <v>886.58538369821201</v>
      </c>
      <c r="K113" s="103">
        <f t="shared" si="28"/>
        <v>-321.02459690959563</v>
      </c>
      <c r="L113" s="103">
        <f t="shared" si="29"/>
        <v>-366.41189759365483</v>
      </c>
      <c r="M113" s="103">
        <f t="shared" si="30"/>
        <v>-79.252792704929476</v>
      </c>
      <c r="N113" s="103">
        <f t="shared" si="31"/>
        <v>-98.282983941430814</v>
      </c>
      <c r="O113" s="103">
        <f t="shared" si="32"/>
        <v>-21.613112548601137</v>
      </c>
      <c r="P113" s="106">
        <f t="shared" si="33"/>
        <v>6872860.2923260368</v>
      </c>
      <c r="Q113" s="106">
        <f t="shared" si="34"/>
        <v>6420.4919381919117</v>
      </c>
      <c r="R113" s="106">
        <f t="shared" si="35"/>
        <v>7328.2379518730959</v>
      </c>
      <c r="S113" s="106">
        <f t="shared" si="36"/>
        <v>1585.0558540985894</v>
      </c>
      <c r="T113" s="106">
        <f t="shared" si="37"/>
        <v>1965.6596788286163</v>
      </c>
      <c r="U113" s="106">
        <f t="shared" si="38"/>
        <v>432.26225097202274</v>
      </c>
      <c r="V113" s="107">
        <f>P113*'Levy Proposition'!B$5/(1+Assumptions!$D$49)^('Incentive Relocation assumption'!$I113-2022)</f>
        <v>654034.26750585646</v>
      </c>
      <c r="W113" s="107">
        <f>Q113*'Levy Proposition'!C$5/(1+Assumptions!$D$49)^('Incentive Relocation assumption'!$I113-2022)</f>
        <v>1557.7904795738982</v>
      </c>
      <c r="X113" s="107">
        <f>R113*'Levy Proposition'!D$5/(1+Assumptions!$D$49)^('Incentive Relocation assumption'!$I113-2022)</f>
        <v>1149.2784076734756</v>
      </c>
      <c r="Y113" s="107">
        <f>S113*'Levy Proposition'!E$5/(1+Assumptions!$D$49)^('Incentive Relocation assumption'!$I113-2022)</f>
        <v>412.83084387493716</v>
      </c>
      <c r="Z113" s="107">
        <f>T113*'Levy Proposition'!F$5/(1+Assumptions!$D$49)^('Incentive Relocation assumption'!$I113-2022)</f>
        <v>290.43800275530452</v>
      </c>
      <c r="AA113" s="107">
        <f>U113*'Levy Proposition'!G$5/(1+Assumptions!$D$49)^('Incentive Relocation assumption'!$I113-2022)</f>
        <v>162.25844823492014</v>
      </c>
      <c r="AB113" s="81">
        <f>P113*'Levy Proposition'!B$33/(1+Assumptions!$D$49)^('Incentive Relocation assumption'!$I113-2022)</f>
        <v>653433.52567630948</v>
      </c>
      <c r="AC113" s="81">
        <f>Q113*'Levy Proposition'!C$33/(1+Assumptions!$D$49)^('Incentive Relocation assumption'!$I113-2022)</f>
        <v>1556.3596219732426</v>
      </c>
      <c r="AD113" s="81">
        <f>R113*'Levy Proposition'!D$33/(1+Assumptions!$D$49)^('Incentive Relocation assumption'!$I113-2022)</f>
        <v>1148.2227755031347</v>
      </c>
      <c r="AE113" s="81">
        <f>S113*'Levy Proposition'!E$33/(1+Assumptions!$D$49)^('Incentive Relocation assumption'!$I113-2022)</f>
        <v>412.45165157758458</v>
      </c>
      <c r="AF113" s="81">
        <f>T113*'Levy Proposition'!F$33/(1+Assumptions!$D$49)^('Incentive Relocation assumption'!$I113-2022)</f>
        <v>290.17123040741126</v>
      </c>
      <c r="AG113" s="81">
        <f>U113*'Levy Proposition'!G$33/(1+Assumptions!$D$49)^('Incentive Relocation assumption'!$I113-2022)</f>
        <v>162.10941103320926</v>
      </c>
      <c r="AH113" s="109">
        <f t="shared" si="22"/>
        <v>600.74182954698335</v>
      </c>
      <c r="AI113" s="109">
        <f t="shared" si="23"/>
        <v>1.4308576006555995</v>
      </c>
      <c r="AJ113" s="109">
        <f t="shared" si="24"/>
        <v>1.0556321703409139</v>
      </c>
      <c r="AK113" s="109">
        <f t="shared" si="25"/>
        <v>0.37919229735257431</v>
      </c>
      <c r="AL113" s="109">
        <f t="shared" si="26"/>
        <v>0.26677234789326576</v>
      </c>
      <c r="AM113" s="109">
        <f t="shared" si="27"/>
        <v>0.14903720171088253</v>
      </c>
      <c r="AN113" s="106">
        <f>'Levy Proposition'!B$11*'Incentive Relocation assumption'!J113/(1+Assumptions!$D$49)^('Incentive Relocation assumption'!$I113-2022)</f>
        <v>0</v>
      </c>
      <c r="AO113" s="106">
        <f>-'Levy Proposition'!C$11*'Incentive Relocation assumption'!K113/(1+Assumptions!$D$49)^('Incentive Relocation assumption'!$I113-2022)</f>
        <v>638.36928033418712</v>
      </c>
      <c r="AP113" s="106">
        <f>-'Levy Proposition'!D$11*'Incentive Relocation assumption'!L113/(1+Assumptions!$D$49)^('Incentive Relocation assumption'!$I113-2022)</f>
        <v>304.6935178695411</v>
      </c>
      <c r="AQ113" s="106">
        <f>-'Levy Proposition'!E$11*'Incentive Relocation assumption'!M113/(1+Assumptions!$D$49)^('Incentive Relocation assumption'!$I113-2022)</f>
        <v>176.64566048135438</v>
      </c>
      <c r="AR113" s="106">
        <f>-'Levy Proposition'!F$11*'Incentive Relocation assumption'!N113/(1+Assumptions!$D$49)^('Incentive Relocation assumption'!$I113-2022)</f>
        <v>69.703924288501582</v>
      </c>
      <c r="AS113" s="106">
        <f>-'Levy Proposition'!G$11*'Incentive Relocation assumption'!O113/(1+Assumptions!$D$49)^('Incentive Relocation assumption'!$I113-2022)</f>
        <v>81.665820936029817</v>
      </c>
    </row>
    <row r="114" spans="1:45" x14ac:dyDescent="0.35">
      <c r="A114">
        <v>2132</v>
      </c>
      <c r="B114" s="84">
        <f>'Future Expected Cost'!V113</f>
        <v>387286.03474901046</v>
      </c>
      <c r="C114" s="84">
        <f>'Future Expected Cost'!W113</f>
        <v>679436.16687867476</v>
      </c>
      <c r="D114" s="84">
        <f>'Future Expected Cost'!X113</f>
        <v>505157.27879764524</v>
      </c>
      <c r="E114" s="84">
        <f>'Future Expected Cost'!Y113</f>
        <v>186494.78095477325</v>
      </c>
      <c r="F114" s="84">
        <f>'Future Expected Cost'!Z113</f>
        <v>130755.40636388195</v>
      </c>
      <c r="G114" s="84">
        <f>'Future Expected Cost'!AA113</f>
        <v>72856.578000356836</v>
      </c>
      <c r="H114" s="84"/>
      <c r="I114">
        <v>2132</v>
      </c>
      <c r="J114" s="103">
        <f t="shared" si="21"/>
        <v>842.25611451330121</v>
      </c>
      <c r="K114" s="103">
        <f t="shared" si="28"/>
        <v>-304.97336706411579</v>
      </c>
      <c r="L114" s="103">
        <f t="shared" si="29"/>
        <v>-348.09130271397208</v>
      </c>
      <c r="M114" s="103">
        <f t="shared" si="30"/>
        <v>-75.290153069683001</v>
      </c>
      <c r="N114" s="103">
        <f t="shared" si="31"/>
        <v>-93.368834744359276</v>
      </c>
      <c r="O114" s="103">
        <f t="shared" si="32"/>
        <v>-20.532456921171082</v>
      </c>
      <c r="P114" s="106">
        <f t="shared" si="33"/>
        <v>6873746.8777097352</v>
      </c>
      <c r="Q114" s="106">
        <f t="shared" si="34"/>
        <v>6099.4673412823158</v>
      </c>
      <c r="R114" s="106">
        <f t="shared" si="35"/>
        <v>6961.8260542794415</v>
      </c>
      <c r="S114" s="106">
        <f t="shared" si="36"/>
        <v>1505.8030613936598</v>
      </c>
      <c r="T114" s="106">
        <f t="shared" si="37"/>
        <v>1867.3766948871855</v>
      </c>
      <c r="U114" s="106">
        <f t="shared" si="38"/>
        <v>410.64913842342162</v>
      </c>
      <c r="V114" s="107">
        <f>P114*'Levy Proposition'!B$5/(1+Assumptions!$D$49)^('Incentive Relocation assumption'!$I114-2022)</f>
        <v>619688.36996319925</v>
      </c>
      <c r="W114" s="107">
        <f>Q114*'Levy Proposition'!C$5/(1+Assumptions!$D$49)^('Incentive Relocation assumption'!$I114-2022)</f>
        <v>1402.0047121737678</v>
      </c>
      <c r="X114" s="107">
        <f>R114*'Levy Proposition'!D$5/(1+Assumptions!$D$49)^('Incentive Relocation assumption'!$I114-2022)</f>
        <v>1034.3456095575282</v>
      </c>
      <c r="Y114" s="107">
        <f>S114*'Levy Proposition'!E$5/(1+Assumptions!$D$49)^('Incentive Relocation assumption'!$I114-2022)</f>
        <v>371.54597876451999</v>
      </c>
      <c r="Z114" s="107">
        <f>T114*'Levy Proposition'!F$5/(1+Assumptions!$D$49)^('Incentive Relocation assumption'!$I114-2022)</f>
        <v>261.39294969157521</v>
      </c>
      <c r="AA114" s="107">
        <f>U114*'Levy Proposition'!G$5/(1+Assumptions!$D$49)^('Incentive Relocation assumption'!$I114-2022)</f>
        <v>146.03190351862077</v>
      </c>
      <c r="AB114" s="81">
        <f>P114*'Levy Proposition'!B$33/(1+Assumptions!$D$49)^('Incentive Relocation assumption'!$I114-2022)</f>
        <v>619119.17543683248</v>
      </c>
      <c r="AC114" s="81">
        <f>Q114*'Levy Proposition'!C$33/(1+Assumptions!$D$49)^('Incentive Relocation assumption'!$I114-2022)</f>
        <v>1400.7169465051027</v>
      </c>
      <c r="AD114" s="81">
        <f>R114*'Levy Proposition'!D$33/(1+Assumptions!$D$49)^('Incentive Relocation assumption'!$I114-2022)</f>
        <v>1033.3955451576319</v>
      </c>
      <c r="AE114" s="81">
        <f>S114*'Levy Proposition'!E$33/(1+Assumptions!$D$49)^('Incentive Relocation assumption'!$I114-2022)</f>
        <v>371.20470733252756</v>
      </c>
      <c r="AF114" s="81">
        <f>T114*'Levy Proposition'!F$33/(1+Assumptions!$D$49)^('Incentive Relocation assumption'!$I114-2022)</f>
        <v>261.15285572917895</v>
      </c>
      <c r="AG114" s="81">
        <f>U114*'Levy Proposition'!G$33/(1+Assumptions!$D$49)^('Incentive Relocation assumption'!$I114-2022)</f>
        <v>145.89777067994464</v>
      </c>
      <c r="AH114" s="109">
        <f t="shared" si="22"/>
        <v>569.19452636677306</v>
      </c>
      <c r="AI114" s="109">
        <f t="shared" si="23"/>
        <v>1.287765668665088</v>
      </c>
      <c r="AJ114" s="109">
        <f t="shared" si="24"/>
        <v>0.95006439989629143</v>
      </c>
      <c r="AK114" s="109">
        <f t="shared" si="25"/>
        <v>0.34127143199242482</v>
      </c>
      <c r="AL114" s="109">
        <f t="shared" si="26"/>
        <v>0.24009396239625858</v>
      </c>
      <c r="AM114" s="109">
        <f t="shared" si="27"/>
        <v>0.13413283867612336</v>
      </c>
      <c r="AN114" s="106">
        <f>'Levy Proposition'!B$11*'Incentive Relocation assumption'!J114/(1+Assumptions!$D$49)^('Incentive Relocation assumption'!$I114-2022)</f>
        <v>0</v>
      </c>
      <c r="AO114" s="106">
        <f>-'Levy Proposition'!C$11*'Incentive Relocation assumption'!K114/(1+Assumptions!$D$49)^('Incentive Relocation assumption'!$I114-2022)</f>
        <v>574.52959873032171</v>
      </c>
      <c r="AP114" s="106">
        <f>-'Levy Proposition'!D$11*'Incentive Relocation assumption'!L114/(1+Assumptions!$D$49)^('Incentive Relocation assumption'!$I114-2022)</f>
        <v>274.22285180401519</v>
      </c>
      <c r="AQ114" s="106">
        <f>-'Levy Proposition'!E$11*'Incentive Relocation assumption'!M114/(1+Assumptions!$D$49)^('Incentive Relocation assumption'!$I114-2022)</f>
        <v>158.98033248197035</v>
      </c>
      <c r="AR114" s="106">
        <f>-'Levy Proposition'!F$11*'Incentive Relocation assumption'!N114/(1+Assumptions!$D$49)^('Incentive Relocation assumption'!$I114-2022)</f>
        <v>62.73323119564418</v>
      </c>
      <c r="AS114" s="106">
        <f>-'Levy Proposition'!G$11*'Incentive Relocation assumption'!O114/(1+Assumptions!$D$49)^('Incentive Relocation assumption'!$I114-2022)</f>
        <v>73.498886581442562</v>
      </c>
    </row>
    <row r="115" spans="1:45" x14ac:dyDescent="0.35">
      <c r="A115">
        <v>2133</v>
      </c>
      <c r="B115" s="84">
        <f>'Future Expected Cost'!V114</f>
        <v>370186.02210481488</v>
      </c>
      <c r="C115" s="84">
        <f>'Future Expected Cost'!W114</f>
        <v>649437.43866172689</v>
      </c>
      <c r="D115" s="84">
        <f>'Future Expected Cost'!X114</f>
        <v>482907.35936923238</v>
      </c>
      <c r="E115" s="84">
        <f>'Future Expected Cost'!Y114</f>
        <v>178348.36055847601</v>
      </c>
      <c r="F115" s="84">
        <f>'Future Expected Cost'!Z114</f>
        <v>125038.5220181933</v>
      </c>
      <c r="G115" s="84">
        <f>'Future Expected Cost'!AA114</f>
        <v>69668.963821827914</v>
      </c>
      <c r="H115" s="84"/>
      <c r="I115">
        <v>2133</v>
      </c>
      <c r="J115" s="103">
        <f t="shared" si="21"/>
        <v>800.1433087876361</v>
      </c>
      <c r="K115" s="103">
        <f t="shared" si="28"/>
        <v>-289.72469871090999</v>
      </c>
      <c r="L115" s="103">
        <f t="shared" si="29"/>
        <v>-330.68673757827349</v>
      </c>
      <c r="M115" s="103">
        <f t="shared" si="30"/>
        <v>-71.525645416198856</v>
      </c>
      <c r="N115" s="103">
        <f t="shared" si="31"/>
        <v>-88.700393007141315</v>
      </c>
      <c r="O115" s="103">
        <f t="shared" si="32"/>
        <v>-19.505834075112528</v>
      </c>
      <c r="P115" s="106">
        <f t="shared" si="33"/>
        <v>6874589.1338242488</v>
      </c>
      <c r="Q115" s="106">
        <f t="shared" si="34"/>
        <v>5794.4939742181996</v>
      </c>
      <c r="R115" s="106">
        <f t="shared" si="35"/>
        <v>6613.7347515654692</v>
      </c>
      <c r="S115" s="106">
        <f t="shared" si="36"/>
        <v>1430.5129083239769</v>
      </c>
      <c r="T115" s="106">
        <f t="shared" si="37"/>
        <v>1774.0078601428263</v>
      </c>
      <c r="U115" s="106">
        <f t="shared" si="38"/>
        <v>390.11668150225051</v>
      </c>
      <c r="V115" s="107">
        <f>P115*'Levy Proposition'!B$5/(1+Assumptions!$D$49)^('Incentive Relocation assumption'!$I115-2022)</f>
        <v>587142.31401391083</v>
      </c>
      <c r="W115" s="107">
        <f>Q115*'Levy Proposition'!C$5/(1+Assumptions!$D$49)^('Incentive Relocation assumption'!$I115-2022)</f>
        <v>1261.7981934869083</v>
      </c>
      <c r="X115" s="107">
        <f>R115*'Levy Proposition'!D$5/(1+Assumptions!$D$49)^('Incentive Relocation assumption'!$I115-2022)</f>
        <v>930.90658700941822</v>
      </c>
      <c r="Y115" s="107">
        <f>S115*'Levy Proposition'!E$5/(1+Assumptions!$D$49)^('Incentive Relocation assumption'!$I115-2022)</f>
        <v>334.38977824511784</v>
      </c>
      <c r="Z115" s="107">
        <f>T115*'Levy Proposition'!F$5/(1+Assumptions!$D$49)^('Incentive Relocation assumption'!$I115-2022)</f>
        <v>235.25252721844251</v>
      </c>
      <c r="AA115" s="107">
        <f>U115*'Levy Proposition'!G$5/(1+Assumptions!$D$49)^('Incentive Relocation assumption'!$I115-2022)</f>
        <v>131.42808326625095</v>
      </c>
      <c r="AB115" s="81">
        <f>P115*'Levy Proposition'!B$33/(1+Assumptions!$D$49)^('Incentive Relocation assumption'!$I115-2022)</f>
        <v>586603.01360497309</v>
      </c>
      <c r="AC115" s="81">
        <f>Q115*'Levy Proposition'!C$33/(1+Assumptions!$D$49)^('Incentive Relocation assumption'!$I115-2022)</f>
        <v>1260.6392099398151</v>
      </c>
      <c r="AD115" s="81">
        <f>R115*'Levy Proposition'!D$33/(1+Assumptions!$D$49)^('Incentive Relocation assumption'!$I115-2022)</f>
        <v>930.05153314756171</v>
      </c>
      <c r="AE115" s="81">
        <f>S115*'Levy Proposition'!E$33/(1+Assumptions!$D$49)^('Incentive Relocation assumption'!$I115-2022)</f>
        <v>334.08263542838006</v>
      </c>
      <c r="AF115" s="81">
        <f>T115*'Levy Proposition'!F$33/(1+Assumptions!$D$49)^('Incentive Relocation assumption'!$I115-2022)</f>
        <v>235.03644368791782</v>
      </c>
      <c r="AG115" s="81">
        <f>U115*'Levy Proposition'!G$33/(1+Assumptions!$D$49)^('Incentive Relocation assumption'!$I115-2022)</f>
        <v>131.30736429001701</v>
      </c>
      <c r="AH115" s="109">
        <f t="shared" si="22"/>
        <v>539.30040893773548</v>
      </c>
      <c r="AI115" s="109">
        <f t="shared" si="23"/>
        <v>1.1589835470931575</v>
      </c>
      <c r="AJ115" s="109">
        <f t="shared" si="24"/>
        <v>0.85505386185650423</v>
      </c>
      <c r="AK115" s="109">
        <f t="shared" si="25"/>
        <v>0.30714281673778032</v>
      </c>
      <c r="AL115" s="109">
        <f t="shared" si="26"/>
        <v>0.21608353052468487</v>
      </c>
      <c r="AM115" s="109">
        <f t="shared" si="27"/>
        <v>0.12071897623394534</v>
      </c>
      <c r="AN115" s="106">
        <f>'Levy Proposition'!B$11*'Incentive Relocation assumption'!J115/(1+Assumptions!$D$49)^('Incentive Relocation assumption'!$I115-2022)</f>
        <v>0</v>
      </c>
      <c r="AO115" s="106">
        <f>-'Levy Proposition'!C$11*'Incentive Relocation assumption'!K115/(1+Assumptions!$D$49)^('Incentive Relocation assumption'!$I115-2022)</f>
        <v>517.0741606557649</v>
      </c>
      <c r="AP115" s="106">
        <f>-'Levy Proposition'!D$11*'Incentive Relocation assumption'!L115/(1+Assumptions!$D$49)^('Incentive Relocation assumption'!$I115-2022)</f>
        <v>246.79938377856806</v>
      </c>
      <c r="AQ115" s="106">
        <f>-'Levy Proposition'!E$11*'Incentive Relocation assumption'!M115/(1+Assumptions!$D$49)^('Incentive Relocation assumption'!$I115-2022)</f>
        <v>143.08161348093623</v>
      </c>
      <c r="AR115" s="106">
        <f>-'Levy Proposition'!F$11*'Incentive Relocation assumption'!N115/(1+Assumptions!$D$49)^('Incentive Relocation assumption'!$I115-2022)</f>
        <v>56.45963747977013</v>
      </c>
      <c r="AS115" s="106">
        <f>-'Levy Proposition'!G$11*'Incentive Relocation assumption'!O115/(1+Assumptions!$D$49)^('Incentive Relocation assumption'!$I115-2022)</f>
        <v>66.14868088993191</v>
      </c>
    </row>
    <row r="116" spans="1:45" x14ac:dyDescent="0.35">
      <c r="A116">
        <v>2134</v>
      </c>
      <c r="B116" s="84">
        <f>'Future Expected Cost'!V115</f>
        <v>353842.93625354616</v>
      </c>
      <c r="C116" s="84">
        <f>'Future Expected Cost'!W115</f>
        <v>620766.52647546469</v>
      </c>
      <c r="D116" s="84">
        <f>'Future Expected Cost'!X115</f>
        <v>461640.15542759036</v>
      </c>
      <c r="E116" s="84">
        <f>'Future Expected Cost'!Y115</f>
        <v>170559.04457557097</v>
      </c>
      <c r="F116" s="84">
        <f>'Future Expected Cost'!Z115</f>
        <v>119572.46846741578</v>
      </c>
      <c r="G116" s="84">
        <f>'Future Expected Cost'!AA115</f>
        <v>66621.302780018959</v>
      </c>
      <c r="H116" s="84"/>
      <c r="I116">
        <v>2134</v>
      </c>
      <c r="J116" s="103">
        <f t="shared" si="21"/>
        <v>760.13614334825445</v>
      </c>
      <c r="K116" s="103">
        <f t="shared" si="28"/>
        <v>-275.23846377536449</v>
      </c>
      <c r="L116" s="103">
        <f t="shared" si="29"/>
        <v>-314.15240069935982</v>
      </c>
      <c r="M116" s="103">
        <f t="shared" si="30"/>
        <v>-67.949363145388915</v>
      </c>
      <c r="N116" s="103">
        <f t="shared" si="31"/>
        <v>-84.265373356784252</v>
      </c>
      <c r="O116" s="103">
        <f t="shared" si="32"/>
        <v>-18.530542371356898</v>
      </c>
      <c r="P116" s="106">
        <f t="shared" si="33"/>
        <v>6875389.2771330364</v>
      </c>
      <c r="Q116" s="106">
        <f t="shared" si="34"/>
        <v>5504.7692755072894</v>
      </c>
      <c r="R116" s="106">
        <f t="shared" si="35"/>
        <v>6283.0480139871961</v>
      </c>
      <c r="S116" s="106">
        <f t="shared" si="36"/>
        <v>1358.9872629077781</v>
      </c>
      <c r="T116" s="106">
        <f t="shared" si="37"/>
        <v>1685.3074671356849</v>
      </c>
      <c r="U116" s="106">
        <f t="shared" si="38"/>
        <v>370.61084742713797</v>
      </c>
      <c r="V116" s="107">
        <f>P116*'Levy Proposition'!B$5/(1+Assumptions!$D$49)^('Incentive Relocation assumption'!$I116-2022)</f>
        <v>556302.16233254317</v>
      </c>
      <c r="W116" s="107">
        <f>Q116*'Levy Proposition'!C$5/(1+Assumptions!$D$49)^('Incentive Relocation assumption'!$I116-2022)</f>
        <v>1135.6129314417688</v>
      </c>
      <c r="X116" s="107">
        <f>R116*'Levy Proposition'!D$5/(1+Assumptions!$D$49)^('Incentive Relocation assumption'!$I116-2022)</f>
        <v>837.81191289460014</v>
      </c>
      <c r="Y116" s="107">
        <f>S116*'Levy Proposition'!E$5/(1+Assumptions!$D$49)^('Incentive Relocation assumption'!$I116-2022)</f>
        <v>300.94935804886399</v>
      </c>
      <c r="Z116" s="107">
        <f>T116*'Levy Proposition'!F$5/(1+Assumptions!$D$49)^('Incentive Relocation assumption'!$I116-2022)</f>
        <v>211.726259747884</v>
      </c>
      <c r="AA116" s="107">
        <f>U116*'Levy Proposition'!G$5/(1+Assumptions!$D$49)^('Incentive Relocation assumption'!$I116-2022)</f>
        <v>118.28470803188596</v>
      </c>
      <c r="AB116" s="81">
        <f>P116*'Levy Proposition'!B$33/(1+Assumptions!$D$49)^('Incentive Relocation assumption'!$I116-2022)</f>
        <v>555791.18913834798</v>
      </c>
      <c r="AC116" s="81">
        <f>Q116*'Levy Proposition'!C$33/(1+Assumptions!$D$49)^('Incentive Relocation assumption'!$I116-2022)</f>
        <v>1134.569851248596</v>
      </c>
      <c r="AD116" s="81">
        <f>R116*'Levy Proposition'!D$33/(1+Assumptions!$D$49)^('Incentive Relocation assumption'!$I116-2022)</f>
        <v>837.04236810715656</v>
      </c>
      <c r="AE116" s="81">
        <f>S116*'Levy Proposition'!E$33/(1+Assumptions!$D$49)^('Incentive Relocation assumption'!$I116-2022)</f>
        <v>300.67293083864342</v>
      </c>
      <c r="AF116" s="81">
        <f>T116*'Levy Proposition'!F$33/(1+Assumptions!$D$49)^('Incentive Relocation assumption'!$I116-2022)</f>
        <v>211.53178550247611</v>
      </c>
      <c r="AG116" s="81">
        <f>U116*'Levy Proposition'!G$33/(1+Assumptions!$D$49)^('Incentive Relocation assumption'!$I116-2022)</f>
        <v>118.17606147399002</v>
      </c>
      <c r="AH116" s="109">
        <f t="shared" si="22"/>
        <v>510.97319419519044</v>
      </c>
      <c r="AI116" s="109">
        <f t="shared" si="23"/>
        <v>1.0430801931727274</v>
      </c>
      <c r="AJ116" s="109">
        <f t="shared" si="24"/>
        <v>0.76954478744357857</v>
      </c>
      <c r="AK116" s="109">
        <f t="shared" si="25"/>
        <v>0.27642721022056094</v>
      </c>
      <c r="AL116" s="109">
        <f t="shared" si="26"/>
        <v>0.19447424540788916</v>
      </c>
      <c r="AM116" s="109">
        <f t="shared" si="27"/>
        <v>0.10864655789593769</v>
      </c>
      <c r="AN116" s="106">
        <f>'Levy Proposition'!B$11*'Incentive Relocation assumption'!J116/(1+Assumptions!$D$49)^('Incentive Relocation assumption'!$I116-2022)</f>
        <v>0</v>
      </c>
      <c r="AO116" s="106">
        <f>-'Levy Proposition'!C$11*'Incentive Relocation assumption'!K116/(1+Assumptions!$D$49)^('Incentive Relocation assumption'!$I116-2022)</f>
        <v>465.36451421950596</v>
      </c>
      <c r="AP116" s="106">
        <f>-'Levy Proposition'!D$11*'Incentive Relocation assumption'!L116/(1+Assumptions!$D$49)^('Incentive Relocation assumption'!$I116-2022)</f>
        <v>222.11838084527236</v>
      </c>
      <c r="AQ116" s="106">
        <f>-'Levy Proposition'!E$11*'Incentive Relocation assumption'!M116/(1+Assumptions!$D$49)^('Incentive Relocation assumption'!$I116-2022)</f>
        <v>128.77283495824716</v>
      </c>
      <c r="AR116" s="106">
        <f>-'Levy Proposition'!F$11*'Incentive Relocation assumption'!N116/(1+Assumptions!$D$49)^('Incentive Relocation assumption'!$I116-2022)</f>
        <v>50.813430196281658</v>
      </c>
      <c r="AS116" s="106">
        <f>-'Levy Proposition'!G$11*'Incentive Relocation assumption'!O116/(1+Assumptions!$D$49)^('Incentive Relocation assumption'!$I116-2022)</f>
        <v>59.533527472276468</v>
      </c>
    </row>
    <row r="117" spans="1:45" x14ac:dyDescent="0.35">
      <c r="A117">
        <v>2135</v>
      </c>
      <c r="B117" s="84">
        <f>'Future Expected Cost'!V116</f>
        <v>338223.19622464542</v>
      </c>
      <c r="C117" s="84">
        <f>'Future Expected Cost'!W116</f>
        <v>593364.52596163691</v>
      </c>
      <c r="D117" s="84">
        <f>'Future Expected Cost'!X116</f>
        <v>441312.15498774109</v>
      </c>
      <c r="E117" s="84">
        <f>'Future Expected Cost'!Y116</f>
        <v>163111.12867712634</v>
      </c>
      <c r="F117" s="84">
        <f>'Future Expected Cost'!Z116</f>
        <v>114346.20530061726</v>
      </c>
      <c r="G117" s="84">
        <f>'Future Expected Cost'!AA116</f>
        <v>63707.430669847381</v>
      </c>
      <c r="H117" s="84"/>
      <c r="I117">
        <v>2135</v>
      </c>
      <c r="J117" s="103">
        <f t="shared" si="21"/>
        <v>722.12933618084162</v>
      </c>
      <c r="K117" s="103">
        <f t="shared" si="28"/>
        <v>-261.47654058659623</v>
      </c>
      <c r="L117" s="103">
        <f t="shared" si="29"/>
        <v>-298.44478066439183</v>
      </c>
      <c r="M117" s="103">
        <f t="shared" si="30"/>
        <v>-64.551894988119471</v>
      </c>
      <c r="N117" s="103">
        <f t="shared" si="31"/>
        <v>-80.052104688945036</v>
      </c>
      <c r="O117" s="103">
        <f t="shared" si="32"/>
        <v>-17.604015252789054</v>
      </c>
      <c r="P117" s="106">
        <f t="shared" si="33"/>
        <v>6876149.4132763846</v>
      </c>
      <c r="Q117" s="106">
        <f t="shared" si="34"/>
        <v>5229.5308117319246</v>
      </c>
      <c r="R117" s="106">
        <f t="shared" si="35"/>
        <v>5968.8956132878366</v>
      </c>
      <c r="S117" s="106">
        <f t="shared" si="36"/>
        <v>1291.0378997623893</v>
      </c>
      <c r="T117" s="106">
        <f t="shared" si="37"/>
        <v>1601.0420937789006</v>
      </c>
      <c r="U117" s="106">
        <f t="shared" si="38"/>
        <v>352.08030505578108</v>
      </c>
      <c r="V117" s="107">
        <f>P117*'Levy Proposition'!B$5/(1+Assumptions!$D$49)^('Incentive Relocation assumption'!$I117-2022)</f>
        <v>527078.84215132159</v>
      </c>
      <c r="W117" s="107">
        <f>Q117*'Levy Proposition'!C$5/(1+Assumptions!$D$49)^('Incentive Relocation assumption'!$I117-2022)</f>
        <v>1022.046739894265</v>
      </c>
      <c r="X117" s="107">
        <f>R117*'Levy Proposition'!D$5/(1+Assumptions!$D$49)^('Incentive Relocation assumption'!$I117-2022)</f>
        <v>754.02710774997195</v>
      </c>
      <c r="Y117" s="107">
        <f>S117*'Levy Proposition'!E$5/(1+Assumptions!$D$49)^('Incentive Relocation assumption'!$I117-2022)</f>
        <v>270.85312411563132</v>
      </c>
      <c r="Z117" s="107">
        <f>T117*'Levy Proposition'!F$5/(1+Assumptions!$D$49)^('Incentive Relocation assumption'!$I117-2022)</f>
        <v>190.5527205036299</v>
      </c>
      <c r="AA117" s="107">
        <f>U117*'Levy Proposition'!G$5/(1+Assumptions!$D$49)^('Incentive Relocation assumption'!$I117-2022)</f>
        <v>106.45572701417682</v>
      </c>
      <c r="AB117" s="81">
        <f>P117*'Levy Proposition'!B$33/(1+Assumptions!$D$49)^('Incentive Relocation assumption'!$I117-2022)</f>
        <v>526594.71108406573</v>
      </c>
      <c r="AC117" s="81">
        <f>Q117*'Levy Proposition'!C$33/(1+Assumptions!$D$49)^('Incentive Relocation assumption'!$I117-2022)</f>
        <v>1021.107972219678</v>
      </c>
      <c r="AD117" s="81">
        <f>R117*'Levy Proposition'!D$33/(1+Assumptions!$D$49)^('Incentive Relocation assumption'!$I117-2022)</f>
        <v>753.33452076066146</v>
      </c>
      <c r="AE117" s="81">
        <f>S117*'Levy Proposition'!E$33/(1+Assumptions!$D$49)^('Incentive Relocation assumption'!$I117-2022)</f>
        <v>270.60434081878628</v>
      </c>
      <c r="AF117" s="81">
        <f>T117*'Levy Proposition'!F$33/(1+Assumptions!$D$49)^('Incentive Relocation assumption'!$I117-2022)</f>
        <v>190.37769452161666</v>
      </c>
      <c r="AG117" s="81">
        <f>U117*'Levy Proposition'!G$33/(1+Assumptions!$D$49)^('Incentive Relocation assumption'!$I117-2022)</f>
        <v>106.35794558071136</v>
      </c>
      <c r="AH117" s="109">
        <f t="shared" si="22"/>
        <v>484.13106725586113</v>
      </c>
      <c r="AI117" s="109">
        <f t="shared" si="23"/>
        <v>0.93876767458698396</v>
      </c>
      <c r="AJ117" s="109">
        <f t="shared" si="24"/>
        <v>0.69258698931048457</v>
      </c>
      <c r="AK117" s="109">
        <f t="shared" si="25"/>
        <v>0.24878329684503342</v>
      </c>
      <c r="AL117" s="109">
        <f t="shared" si="26"/>
        <v>0.17502598201323849</v>
      </c>
      <c r="AM117" s="109">
        <f t="shared" si="27"/>
        <v>9.7781433465456757E-2</v>
      </c>
      <c r="AN117" s="106">
        <f>'Levy Proposition'!B$11*'Incentive Relocation assumption'!J117/(1+Assumptions!$D$49)^('Incentive Relocation assumption'!$I117-2022)</f>
        <v>0</v>
      </c>
      <c r="AO117" s="106">
        <f>-'Levy Proposition'!C$11*'Incentive Relocation assumption'!K117/(1+Assumptions!$D$49)^('Incentive Relocation assumption'!$I117-2022)</f>
        <v>418.82605547356178</v>
      </c>
      <c r="AP117" s="106">
        <f>-'Levy Proposition'!D$11*'Incentive Relocation assumption'!L117/(1+Assumptions!$D$49)^('Incentive Relocation assumption'!$I117-2022)</f>
        <v>199.90558466544206</v>
      </c>
      <c r="AQ117" s="106">
        <f>-'Levy Proposition'!E$11*'Incentive Relocation assumption'!M117/(1+Assumptions!$D$49)^('Incentive Relocation assumption'!$I117-2022)</f>
        <v>115.89499600794875</v>
      </c>
      <c r="AR117" s="106">
        <f>-'Levy Proposition'!F$11*'Incentive Relocation assumption'!N117/(1+Assumptions!$D$49)^('Incentive Relocation assumption'!$I117-2022)</f>
        <v>45.731867995743663</v>
      </c>
      <c r="AS117" s="106">
        <f>-'Levy Proposition'!G$11*'Incentive Relocation assumption'!O117/(1+Assumptions!$D$49)^('Incentive Relocation assumption'!$I117-2022)</f>
        <v>53.57991793048356</v>
      </c>
    </row>
    <row r="118" spans="1:45" x14ac:dyDescent="0.35">
      <c r="A118">
        <v>2136</v>
      </c>
      <c r="B118" s="84">
        <f>'Future Expected Cost'!V117</f>
        <v>323294.71388096479</v>
      </c>
      <c r="C118" s="84">
        <f>'Future Expected Cost'!W117</f>
        <v>567175.1511372861</v>
      </c>
      <c r="D118" s="84">
        <f>'Future Expected Cost'!X117</f>
        <v>421881.77697797865</v>
      </c>
      <c r="E118" s="84">
        <f>'Future Expected Cost'!Y117</f>
        <v>155989.60117962086</v>
      </c>
      <c r="F118" s="84">
        <f>'Future Expected Cost'!Z117</f>
        <v>109349.17945506836</v>
      </c>
      <c r="G118" s="84">
        <f>'Future Expected Cost'!AA117</f>
        <v>60921.455564558375</v>
      </c>
      <c r="H118" s="84"/>
      <c r="I118">
        <v>2136</v>
      </c>
      <c r="J118" s="103">
        <f t="shared" si="21"/>
        <v>686.02286937179952</v>
      </c>
      <c r="K118" s="103">
        <f t="shared" si="28"/>
        <v>-248.40271355726642</v>
      </c>
      <c r="L118" s="103">
        <f t="shared" si="29"/>
        <v>-283.52254163117226</v>
      </c>
      <c r="M118" s="103">
        <f t="shared" si="30"/>
        <v>-61.324300238713491</v>
      </c>
      <c r="N118" s="103">
        <f t="shared" si="31"/>
        <v>-76.049499454497777</v>
      </c>
      <c r="O118" s="103">
        <f t="shared" si="32"/>
        <v>-16.723814490149604</v>
      </c>
      <c r="P118" s="106">
        <f t="shared" si="33"/>
        <v>6876871.5426125657</v>
      </c>
      <c r="Q118" s="106">
        <f t="shared" si="34"/>
        <v>4968.0542711453281</v>
      </c>
      <c r="R118" s="106">
        <f t="shared" si="35"/>
        <v>5670.4508326234445</v>
      </c>
      <c r="S118" s="106">
        <f t="shared" si="36"/>
        <v>1226.4860047742698</v>
      </c>
      <c r="T118" s="106">
        <f t="shared" si="37"/>
        <v>1520.9899890899555</v>
      </c>
      <c r="U118" s="106">
        <f t="shared" si="38"/>
        <v>334.47628980299203</v>
      </c>
      <c r="V118" s="107">
        <f>P118*'Levy Proposition'!B$5/(1+Assumptions!$D$49)^('Incentive Relocation assumption'!$I118-2022)</f>
        <v>499387.89720291051</v>
      </c>
      <c r="W118" s="107">
        <f>Q118*'Levy Proposition'!C$5/(1+Assumptions!$D$49)^('Incentive Relocation assumption'!$I118-2022)</f>
        <v>919.83765736297289</v>
      </c>
      <c r="X118" s="107">
        <f>R118*'Levy Proposition'!D$5/(1+Assumptions!$D$49)^('Incentive Relocation assumption'!$I118-2022)</f>
        <v>678.62114452091123</v>
      </c>
      <c r="Y118" s="107">
        <f>S118*'Levy Proposition'!E$5/(1+Assumptions!$D$49)^('Incentive Relocation assumption'!$I118-2022)</f>
        <v>243.76664339415584</v>
      </c>
      <c r="Z118" s="107">
        <f>T118*'Levy Proposition'!F$5/(1+Assumptions!$D$49)^('Incentive Relocation assumption'!$I118-2022)</f>
        <v>171.49662651468705</v>
      </c>
      <c r="AA118" s="107">
        <f>U118*'Levy Proposition'!G$5/(1+Assumptions!$D$49)^('Incentive Relocation assumption'!$I118-2022)</f>
        <v>95.80969512189138</v>
      </c>
      <c r="AB118" s="81">
        <f>P118*'Levy Proposition'!B$33/(1+Assumptions!$D$49)^('Incentive Relocation assumption'!$I118-2022)</f>
        <v>498929.20074933878</v>
      </c>
      <c r="AC118" s="81">
        <f>Q118*'Levy Proposition'!C$33/(1+Assumptions!$D$49)^('Incentive Relocation assumption'!$I118-2022)</f>
        <v>918.99277050516685</v>
      </c>
      <c r="AD118" s="81">
        <f>R118*'Levy Proposition'!D$33/(1+Assumptions!$D$49)^('Incentive Relocation assumption'!$I118-2022)</f>
        <v>677.99781921796728</v>
      </c>
      <c r="AE118" s="81">
        <f>S118*'Levy Proposition'!E$33/(1+Assumptions!$D$49)^('Incentive Relocation assumption'!$I118-2022)</f>
        <v>243.54273950010821</v>
      </c>
      <c r="AF118" s="81">
        <f>T118*'Levy Proposition'!F$33/(1+Assumptions!$D$49)^('Incentive Relocation assumption'!$I118-2022)</f>
        <v>171.33910388583999</v>
      </c>
      <c r="AG118" s="81">
        <f>U118*'Levy Proposition'!G$33/(1+Assumptions!$D$49)^('Incentive Relocation assumption'!$I118-2022)</f>
        <v>95.721692253547261</v>
      </c>
      <c r="AH118" s="109">
        <f t="shared" si="22"/>
        <v>458.69645357172703</v>
      </c>
      <c r="AI118" s="109">
        <f t="shared" si="23"/>
        <v>0.84488685780604555</v>
      </c>
      <c r="AJ118" s="109">
        <f t="shared" si="24"/>
        <v>0.62332530294395383</v>
      </c>
      <c r="AK118" s="109">
        <f t="shared" si="25"/>
        <v>0.22390389404762345</v>
      </c>
      <c r="AL118" s="109">
        <f t="shared" si="26"/>
        <v>0.1575226288470617</v>
      </c>
      <c r="AM118" s="109">
        <f t="shared" si="27"/>
        <v>8.8002868344119634E-2</v>
      </c>
      <c r="AN118" s="106">
        <f>'Levy Proposition'!B$11*'Incentive Relocation assumption'!J118/(1+Assumptions!$D$49)^('Incentive Relocation assumption'!$I118-2022)</f>
        <v>0</v>
      </c>
      <c r="AO118" s="106">
        <f>-'Levy Proposition'!C$11*'Incentive Relocation assumption'!K118/(1+Assumptions!$D$49)^('Incentive Relocation assumption'!$I118-2022)</f>
        <v>376.94164334326973</v>
      </c>
      <c r="AP118" s="106">
        <f>-'Levy Proposition'!D$11*'Incentive Relocation assumption'!L118/(1+Assumptions!$D$49)^('Incentive Relocation assumption'!$I118-2022)</f>
        <v>179.91416391725778</v>
      </c>
      <c r="AQ118" s="106">
        <f>-'Levy Proposition'!E$11*'Incentive Relocation assumption'!M118/(1+Assumptions!$D$49)^('Incentive Relocation assumption'!$I118-2022)</f>
        <v>104.3049965005234</v>
      </c>
      <c r="AR118" s="106">
        <f>-'Levy Proposition'!F$11*'Incentive Relocation assumption'!N118/(1+Assumptions!$D$49)^('Incentive Relocation assumption'!$I118-2022)</f>
        <v>41.158483934295859</v>
      </c>
      <c r="AS118" s="106">
        <f>-'Levy Proposition'!G$11*'Incentive Relocation assumption'!O118/(1+Assumptions!$D$49)^('Incentive Relocation assumption'!$I118-2022)</f>
        <v>48.22169502343413</v>
      </c>
    </row>
    <row r="119" spans="1:45" x14ac:dyDescent="0.35">
      <c r="A119">
        <v>2137</v>
      </c>
      <c r="B119" s="84">
        <f>'Future Expected Cost'!V118</f>
        <v>309026.8274353898</v>
      </c>
      <c r="C119" s="84">
        <f>'Future Expected Cost'!W118</f>
        <v>542144.61779459997</v>
      </c>
      <c r="D119" s="84">
        <f>'Future Expected Cost'!X118</f>
        <v>403309.28538045211</v>
      </c>
      <c r="E119" s="84">
        <f>'Future Expected Cost'!Y118</f>
        <v>149180.11241491482</v>
      </c>
      <c r="F119" s="84">
        <f>'Future Expected Cost'!Z118</f>
        <v>104571.30364787982</v>
      </c>
      <c r="G119" s="84">
        <f>'Future Expected Cost'!AA118</f>
        <v>58257.74575808103</v>
      </c>
      <c r="H119" s="84"/>
      <c r="I119">
        <v>2137</v>
      </c>
      <c r="J119" s="103">
        <f t="shared" si="21"/>
        <v>651.72172590320952</v>
      </c>
      <c r="K119" s="103">
        <f t="shared" si="28"/>
        <v>-235.98257787940312</v>
      </c>
      <c r="L119" s="103">
        <f t="shared" si="29"/>
        <v>-269.3464145496136</v>
      </c>
      <c r="M119" s="103">
        <f t="shared" si="30"/>
        <v>-58.258085226777816</v>
      </c>
      <c r="N119" s="103">
        <f t="shared" si="31"/>
        <v>-72.247024481772883</v>
      </c>
      <c r="O119" s="103">
        <f t="shared" si="32"/>
        <v>-15.887623765642122</v>
      </c>
      <c r="P119" s="106">
        <f t="shared" si="33"/>
        <v>6877557.5654819375</v>
      </c>
      <c r="Q119" s="106">
        <f t="shared" si="34"/>
        <v>4719.6515575880621</v>
      </c>
      <c r="R119" s="106">
        <f t="shared" si="35"/>
        <v>5386.9282909922722</v>
      </c>
      <c r="S119" s="106">
        <f t="shared" si="36"/>
        <v>1165.1617045355563</v>
      </c>
      <c r="T119" s="106">
        <f t="shared" si="37"/>
        <v>1444.9404896354577</v>
      </c>
      <c r="U119" s="106">
        <f t="shared" si="38"/>
        <v>317.75247531284242</v>
      </c>
      <c r="V119" s="107">
        <f>P119*'Levy Proposition'!B$5/(1+Assumptions!$D$49)^('Incentive Relocation assumption'!$I119-2022)</f>
        <v>473149.25192049687</v>
      </c>
      <c r="W119" s="107">
        <f>Q119*'Levy Proposition'!C$5/(1+Assumptions!$D$49)^('Incentive Relocation assumption'!$I119-2022)</f>
        <v>827.84992395801271</v>
      </c>
      <c r="X119" s="107">
        <f>R119*'Levy Proposition'!D$5/(1+Assumptions!$D$49)^('Incentive Relocation assumption'!$I119-2022)</f>
        <v>610.75610287419215</v>
      </c>
      <c r="Y119" s="107">
        <f>S119*'Levy Proposition'!E$5/(1+Assumptions!$D$49)^('Incentive Relocation assumption'!$I119-2022)</f>
        <v>219.38892758085865</v>
      </c>
      <c r="Z119" s="107">
        <f>T119*'Levy Proposition'!F$5/(1+Assumptions!$D$49)^('Incentive Relocation assumption'!$I119-2022)</f>
        <v>154.34622412204183</v>
      </c>
      <c r="AA119" s="107">
        <f>U119*'Levy Proposition'!G$5/(1+Assumptions!$D$49)^('Incentive Relocation assumption'!$I119-2022)</f>
        <v>86.228312339901976</v>
      </c>
      <c r="AB119" s="81">
        <f>P119*'Levy Proposition'!B$33/(1+Assumptions!$D$49)^('Incentive Relocation assumption'!$I119-2022)</f>
        <v>472714.65611815231</v>
      </c>
      <c r="AC119" s="81">
        <f>Q119*'Levy Proposition'!C$33/(1+Assumptions!$D$49)^('Incentive Relocation assumption'!$I119-2022)</f>
        <v>827.0895294303599</v>
      </c>
      <c r="AD119" s="81">
        <f>R119*'Levy Proposition'!D$33/(1+Assumptions!$D$49)^('Incentive Relocation assumption'!$I119-2022)</f>
        <v>610.19511279022174</v>
      </c>
      <c r="AE119" s="81">
        <f>S119*'Levy Proposition'!E$33/(1+Assumptions!$D$49)^('Incentive Relocation assumption'!$I119-2022)</f>
        <v>219.18741504201279</v>
      </c>
      <c r="AF119" s="81">
        <f>T119*'Levy Proposition'!F$33/(1+Assumptions!$D$49)^('Incentive Relocation assumption'!$I119-2022)</f>
        <v>154.20445443554462</v>
      </c>
      <c r="AG119" s="81">
        <f>U119*'Levy Proposition'!G$33/(1+Assumptions!$D$49)^('Incentive Relocation assumption'!$I119-2022)</f>
        <v>86.149110137987748</v>
      </c>
      <c r="AH119" s="109">
        <f t="shared" si="22"/>
        <v>434.59580234455643</v>
      </c>
      <c r="AI119" s="109">
        <f t="shared" si="23"/>
        <v>0.76039452765280657</v>
      </c>
      <c r="AJ119" s="109">
        <f t="shared" si="24"/>
        <v>0.56099008397040961</v>
      </c>
      <c r="AK119" s="109">
        <f t="shared" si="25"/>
        <v>0.2015125388458614</v>
      </c>
      <c r="AL119" s="109">
        <f t="shared" si="26"/>
        <v>0.14176968649721289</v>
      </c>
      <c r="AM119" s="109">
        <f t="shared" si="27"/>
        <v>7.9202201914227999E-2</v>
      </c>
      <c r="AN119" s="106">
        <f>'Levy Proposition'!B$11*'Incentive Relocation assumption'!J119/(1+Assumptions!$D$49)^('Incentive Relocation assumption'!$I119-2022)</f>
        <v>0</v>
      </c>
      <c r="AO119" s="106">
        <f>-'Levy Proposition'!C$11*'Incentive Relocation assumption'!K119/(1+Assumptions!$D$49)^('Incentive Relocation assumption'!$I119-2022)</f>
        <v>339.24585309209317</v>
      </c>
      <c r="AP119" s="106">
        <f>-'Levy Proposition'!D$11*'Incentive Relocation assumption'!L119/(1+Assumptions!$D$49)^('Incentive Relocation assumption'!$I119-2022)</f>
        <v>161.92197147577528</v>
      </c>
      <c r="AQ119" s="106">
        <f>-'Levy Proposition'!E$11*'Incentive Relocation assumption'!M119/(1+Assumptions!$D$49)^('Incentive Relocation assumption'!$I119-2022)</f>
        <v>93.87404693665998</v>
      </c>
      <c r="AR119" s="106">
        <f>-'Levy Proposition'!F$11*'Incentive Relocation assumption'!N119/(1+Assumptions!$D$49)^('Incentive Relocation assumption'!$I119-2022)</f>
        <v>37.042458006031062</v>
      </c>
      <c r="AS119" s="106">
        <f>-'Levy Proposition'!G$11*'Incentive Relocation assumption'!O119/(1+Assumptions!$D$49)^('Incentive Relocation assumption'!$I119-2022)</f>
        <v>43.399317519486637</v>
      </c>
    </row>
    <row r="120" spans="1:45" x14ac:dyDescent="0.35">
      <c r="A120">
        <v>2138</v>
      </c>
      <c r="B120" s="84">
        <f>'Future Expected Cost'!V119</f>
        <v>295390.23793305439</v>
      </c>
      <c r="C120" s="84">
        <f>'Future Expected Cost'!W119</f>
        <v>518221.53210148972</v>
      </c>
      <c r="D120" s="84">
        <f>'Future Expected Cost'!X119</f>
        <v>385556.70719638845</v>
      </c>
      <c r="E120" s="84">
        <f>'Future Expected Cost'!Y119</f>
        <v>142668.9454579493</v>
      </c>
      <c r="F120" s="84">
        <f>'Future Expected Cost'!Z119</f>
        <v>100002.9357643947</v>
      </c>
      <c r="G120" s="84">
        <f>'Future Expected Cost'!AA119</f>
        <v>55710.918242571621</v>
      </c>
      <c r="H120" s="84"/>
      <c r="I120">
        <v>2138</v>
      </c>
      <c r="J120" s="103">
        <f t="shared" si="21"/>
        <v>619.13563960804902</v>
      </c>
      <c r="K120" s="103">
        <f t="shared" si="28"/>
        <v>-224.18344898543296</v>
      </c>
      <c r="L120" s="103">
        <f t="shared" si="29"/>
        <v>-255.87909382213294</v>
      </c>
      <c r="M120" s="103">
        <f t="shared" si="30"/>
        <v>-55.345180965438921</v>
      </c>
      <c r="N120" s="103">
        <f t="shared" si="31"/>
        <v>-68.634673257684241</v>
      </c>
      <c r="O120" s="103">
        <f t="shared" si="32"/>
        <v>-15.093242577360016</v>
      </c>
      <c r="P120" s="106">
        <f t="shared" si="33"/>
        <v>6878209.2872078409</v>
      </c>
      <c r="Q120" s="106">
        <f t="shared" si="34"/>
        <v>4483.6689797086592</v>
      </c>
      <c r="R120" s="106">
        <f t="shared" si="35"/>
        <v>5117.5818764426585</v>
      </c>
      <c r="S120" s="106">
        <f t="shared" si="36"/>
        <v>1106.9036193087784</v>
      </c>
      <c r="T120" s="106">
        <f t="shared" si="37"/>
        <v>1372.6934651536849</v>
      </c>
      <c r="U120" s="106">
        <f t="shared" si="38"/>
        <v>301.86485154720032</v>
      </c>
      <c r="V120" s="107">
        <f>P120*'Levy Proposition'!B$5/(1+Assumptions!$D$49)^('Incentive Relocation assumption'!$I120-2022)</f>
        <v>448286.98732995812</v>
      </c>
      <c r="W120" s="107">
        <f>Q120*'Levy Proposition'!C$5/(1+Assumptions!$D$49)^('Incentive Relocation assumption'!$I120-2022)</f>
        <v>745.06136067752925</v>
      </c>
      <c r="X120" s="107">
        <f>R120*'Levy Proposition'!D$5/(1+Assumptions!$D$49)^('Incentive Relocation assumption'!$I120-2022)</f>
        <v>549.67785812423426</v>
      </c>
      <c r="Y120" s="107">
        <f>S120*'Levy Proposition'!E$5/(1+Assumptions!$D$49)^('Incentive Relocation assumption'!$I120-2022)</f>
        <v>197.44908850081478</v>
      </c>
      <c r="Z120" s="107">
        <f>T120*'Levy Proposition'!F$5/(1+Assumptions!$D$49)^('Incentive Relocation assumption'!$I120-2022)</f>
        <v>138.91093594596973</v>
      </c>
      <c r="AA120" s="107">
        <f>U120*'Levy Proposition'!G$5/(1+Assumptions!$D$49)^('Incentive Relocation assumption'!$I120-2022)</f>
        <v>77.605109164874179</v>
      </c>
      <c r="AB120" s="81">
        <f>P120*'Levy Proposition'!B$33/(1+Assumptions!$D$49)^('Incentive Relocation assumption'!$I120-2022)</f>
        <v>447875.22794927959</v>
      </c>
      <c r="AC120" s="81">
        <f>Q120*'Levy Proposition'!C$33/(1+Assumptions!$D$49)^('Incentive Relocation assumption'!$I120-2022)</f>
        <v>744.37700888256131</v>
      </c>
      <c r="AD120" s="81">
        <f>R120*'Levy Proposition'!D$33/(1+Assumptions!$D$49)^('Incentive Relocation assumption'!$I120-2022)</f>
        <v>549.17296946846056</v>
      </c>
      <c r="AE120" s="81">
        <f>S120*'Levy Proposition'!E$33/(1+Assumptions!$D$49)^('Incentive Relocation assumption'!$I120-2022)</f>
        <v>197.26772808506669</v>
      </c>
      <c r="AF120" s="81">
        <f>T120*'Levy Proposition'!F$33/(1+Assumptions!$D$49)^('Incentive Relocation assumption'!$I120-2022)</f>
        <v>138.78334383963787</v>
      </c>
      <c r="AG120" s="81">
        <f>U120*'Levy Proposition'!G$33/(1+Assumptions!$D$49)^('Incentive Relocation assumption'!$I120-2022)</f>
        <v>77.533827524785664</v>
      </c>
      <c r="AH120" s="109">
        <f t="shared" si="22"/>
        <v>411.75938067852985</v>
      </c>
      <c r="AI120" s="109">
        <f t="shared" si="23"/>
        <v>0.68435179496793808</v>
      </c>
      <c r="AJ120" s="109">
        <f t="shared" si="24"/>
        <v>0.50488865577369779</v>
      </c>
      <c r="AK120" s="109">
        <f t="shared" si="25"/>
        <v>0.18136041574808814</v>
      </c>
      <c r="AL120" s="109">
        <f t="shared" si="26"/>
        <v>0.12759210633186058</v>
      </c>
      <c r="AM120" s="109">
        <f t="shared" si="27"/>
        <v>7.1281640088514564E-2</v>
      </c>
      <c r="AN120" s="106">
        <f>'Levy Proposition'!B$11*'Incentive Relocation assumption'!J120/(1+Assumptions!$D$49)^('Incentive Relocation assumption'!$I120-2022)</f>
        <v>0</v>
      </c>
      <c r="AO120" s="106">
        <f>-'Levy Proposition'!C$11*'Incentive Relocation assumption'!K120/(1+Assumptions!$D$49)^('Incentive Relocation assumption'!$I120-2022)</f>
        <v>305.3198044647325</v>
      </c>
      <c r="AP120" s="106">
        <f>-'Levy Proposition'!D$11*'Incentive Relocation assumption'!L120/(1+Assumptions!$D$49)^('Incentive Relocation assumption'!$I120-2022)</f>
        <v>145.72907588676421</v>
      </c>
      <c r="AQ120" s="106">
        <f>-'Levy Proposition'!E$11*'Incentive Relocation assumption'!M120/(1+Assumptions!$D$49)^('Incentive Relocation assumption'!$I120-2022)</f>
        <v>84.486237322504692</v>
      </c>
      <c r="AR120" s="106">
        <f>-'Levy Proposition'!F$11*'Incentive Relocation assumption'!N120/(1+Assumptions!$D$49)^('Incentive Relocation assumption'!$I120-2022)</f>
        <v>33.338052424842061</v>
      </c>
      <c r="AS120" s="106">
        <f>-'Levy Proposition'!G$11*'Incentive Relocation assumption'!O120/(1+Assumptions!$D$49)^('Incentive Relocation assumption'!$I120-2022)</f>
        <v>39.059198566991526</v>
      </c>
    </row>
    <row r="121" spans="1:45" x14ac:dyDescent="0.35">
      <c r="A121">
        <v>2139</v>
      </c>
      <c r="B121" s="84">
        <f>'Future Expected Cost'!V120</f>
        <v>282356.94856667402</v>
      </c>
      <c r="C121" s="84">
        <f>'Future Expected Cost'!W120</f>
        <v>495356.78417060128</v>
      </c>
      <c r="D121" s="84">
        <f>'Future Expected Cost'!X120</f>
        <v>368587.75406531728</v>
      </c>
      <c r="E121" s="84">
        <f>'Future Expected Cost'!Y120</f>
        <v>136442.98815186424</v>
      </c>
      <c r="F121" s="84">
        <f>'Future Expected Cost'!Z120</f>
        <v>95634.8591608071</v>
      </c>
      <c r="G121" s="84">
        <f>'Future Expected Cost'!AA120</f>
        <v>53275.82769734133</v>
      </c>
      <c r="H121" s="84"/>
      <c r="I121">
        <v>2139</v>
      </c>
      <c r="J121" s="103">
        <f t="shared" si="21"/>
        <v>588.17885762764672</v>
      </c>
      <c r="K121" s="103">
        <f t="shared" si="28"/>
        <v>-212.97427653616134</v>
      </c>
      <c r="L121" s="103">
        <f t="shared" si="29"/>
        <v>-243.0851391310263</v>
      </c>
      <c r="M121" s="103">
        <f t="shared" si="30"/>
        <v>-52.577921917166975</v>
      </c>
      <c r="N121" s="103">
        <f t="shared" si="31"/>
        <v>-65.202939594800043</v>
      </c>
      <c r="O121" s="103">
        <f t="shared" si="32"/>
        <v>-14.338580448492017</v>
      </c>
      <c r="P121" s="106">
        <f t="shared" si="33"/>
        <v>6878828.4228474488</v>
      </c>
      <c r="Q121" s="106">
        <f t="shared" si="34"/>
        <v>4259.4855307232265</v>
      </c>
      <c r="R121" s="106">
        <f t="shared" si="35"/>
        <v>4861.7027826205258</v>
      </c>
      <c r="S121" s="106">
        <f t="shared" si="36"/>
        <v>1051.5584383433395</v>
      </c>
      <c r="T121" s="106">
        <f t="shared" si="37"/>
        <v>1304.0587918960007</v>
      </c>
      <c r="U121" s="106">
        <f t="shared" si="38"/>
        <v>286.77160896984032</v>
      </c>
      <c r="V121" s="107">
        <f>P121*'Levy Proposition'!B$5/(1+Assumptions!$D$49)^('Incentive Relocation assumption'!$I121-2022)</f>
        <v>424729.12809064455</v>
      </c>
      <c r="W121" s="107">
        <f>Q121*'Levy Proposition'!C$5/(1+Assumptions!$D$49)^('Incentive Relocation assumption'!$I121-2022)</f>
        <v>670.55201082896508</v>
      </c>
      <c r="X121" s="107">
        <f>R121*'Levy Proposition'!D$5/(1+Assumptions!$D$49)^('Incentive Relocation assumption'!$I121-2022)</f>
        <v>494.70770130688953</v>
      </c>
      <c r="Y121" s="107">
        <f>S121*'Levy Proposition'!E$5/(1+Assumptions!$D$49)^('Incentive Relocation assumption'!$I121-2022)</f>
        <v>177.70332796505301</v>
      </c>
      <c r="Z121" s="107">
        <f>T121*'Levy Proposition'!F$5/(1+Assumptions!$D$49)^('Incentive Relocation assumption'!$I121-2022)</f>
        <v>125.01924316676329</v>
      </c>
      <c r="AA121" s="107">
        <f>U121*'Levy Proposition'!G$5/(1+Assumptions!$D$49)^('Incentive Relocation assumption'!$I121-2022)</f>
        <v>69.844263503057235</v>
      </c>
      <c r="AB121" s="81">
        <f>P121*'Levy Proposition'!B$33/(1+Assumptions!$D$49)^('Incentive Relocation assumption'!$I121-2022)</f>
        <v>424339.00701267092</v>
      </c>
      <c r="AC121" s="81">
        <f>Q121*'Levy Proposition'!C$33/(1+Assumptions!$D$49)^('Incentive Relocation assumption'!$I121-2022)</f>
        <v>669.93609716540732</v>
      </c>
      <c r="AD121" s="81">
        <f>R121*'Levy Proposition'!D$33/(1+Assumptions!$D$49)^('Incentive Relocation assumption'!$I121-2022)</f>
        <v>494.25330369450228</v>
      </c>
      <c r="AE121" s="81">
        <f>S121*'Levy Proposition'!E$33/(1+Assumptions!$D$49)^('Incentive Relocation assumption'!$I121-2022)</f>
        <v>177.54010437316779</v>
      </c>
      <c r="AF121" s="81">
        <f>T121*'Levy Proposition'!F$33/(1+Assumptions!$D$49)^('Incentive Relocation assumption'!$I121-2022)</f>
        <v>124.9044108214261</v>
      </c>
      <c r="AG121" s="81">
        <f>U121*'Levy Proposition'!G$33/(1+Assumptions!$D$49)^('Incentive Relocation assumption'!$I121-2022)</f>
        <v>69.780110334446974</v>
      </c>
      <c r="AH121" s="109">
        <f t="shared" si="22"/>
        <v>390.12107797362842</v>
      </c>
      <c r="AI121" s="109">
        <f t="shared" si="23"/>
        <v>0.61591366355776245</v>
      </c>
      <c r="AJ121" s="109">
        <f t="shared" si="24"/>
        <v>0.45439761238725396</v>
      </c>
      <c r="AK121" s="109">
        <f t="shared" si="25"/>
        <v>0.16322359188521318</v>
      </c>
      <c r="AL121" s="109">
        <f t="shared" si="26"/>
        <v>0.11483234533719155</v>
      </c>
      <c r="AM121" s="109">
        <f t="shared" si="27"/>
        <v>6.4153168610260991E-2</v>
      </c>
      <c r="AN121" s="106">
        <f>'Levy Proposition'!B$11*'Incentive Relocation assumption'!J121/(1+Assumptions!$D$49)^('Incentive Relocation assumption'!$I121-2022)</f>
        <v>0</v>
      </c>
      <c r="AO121" s="106">
        <f>-'Levy Proposition'!C$11*'Incentive Relocation assumption'!K121/(1+Assumptions!$D$49)^('Incentive Relocation assumption'!$I121-2022)</f>
        <v>274.78650703823502</v>
      </c>
      <c r="AP121" s="106">
        <f>-'Levy Proposition'!D$11*'Incentive Relocation assumption'!L121/(1+Assumptions!$D$49)^('Incentive Relocation assumption'!$I121-2022)</f>
        <v>131.15553970381026</v>
      </c>
      <c r="AQ121" s="106">
        <f>-'Levy Proposition'!E$11*'Incentive Relocation assumption'!M121/(1+Assumptions!$D$49)^('Incentive Relocation assumption'!$I121-2022)</f>
        <v>76.03724916356046</v>
      </c>
      <c r="AR121" s="106">
        <f>-'Levy Proposition'!F$11*'Incentive Relocation assumption'!N121/(1+Assumptions!$D$49)^('Incentive Relocation assumption'!$I121-2022)</f>
        <v>30.004103380519751</v>
      </c>
      <c r="AS121" s="106">
        <f>-'Levy Proposition'!G$11*'Incentive Relocation assumption'!O121/(1+Assumptions!$D$49)^('Incentive Relocation assumption'!$I121-2022)</f>
        <v>35.153110230608036</v>
      </c>
    </row>
    <row r="122" spans="1:45" x14ac:dyDescent="0.35">
      <c r="A122">
        <v>2140</v>
      </c>
      <c r="B122" s="84">
        <f>'Future Expected Cost'!V121</f>
        <v>269900.20669845224</v>
      </c>
      <c r="C122" s="84">
        <f>'Future Expected Cost'!W121</f>
        <v>473503.44637484453</v>
      </c>
      <c r="D122" s="84">
        <f>'Future Expected Cost'!X121</f>
        <v>352367.74737527687</v>
      </c>
      <c r="E122" s="84">
        <f>'Future Expected Cost'!Y121</f>
        <v>130489.70637290657</v>
      </c>
      <c r="F122" s="84">
        <f>'Future Expected Cost'!Z121</f>
        <v>91458.263840372849</v>
      </c>
      <c r="G122" s="84">
        <f>'Future Expected Cost'!AA121</f>
        <v>50947.555966425782</v>
      </c>
      <c r="H122" s="84"/>
      <c r="I122">
        <v>2140</v>
      </c>
      <c r="J122" s="103">
        <f t="shared" si="21"/>
        <v>558.76991474626436</v>
      </c>
      <c r="K122" s="103">
        <f t="shared" si="28"/>
        <v>-202.32556270935328</v>
      </c>
      <c r="L122" s="103">
        <f t="shared" si="29"/>
        <v>-230.93088217447499</v>
      </c>
      <c r="M122" s="103">
        <f t="shared" si="30"/>
        <v>-49.949025821308624</v>
      </c>
      <c r="N122" s="103">
        <f t="shared" si="31"/>
        <v>-61.942792615060036</v>
      </c>
      <c r="O122" s="103">
        <f t="shared" si="32"/>
        <v>-13.621651426067416</v>
      </c>
      <c r="P122" s="106">
        <f t="shared" si="33"/>
        <v>6879416.6017050762</v>
      </c>
      <c r="Q122" s="106">
        <f t="shared" si="34"/>
        <v>4046.5112541870653</v>
      </c>
      <c r="R122" s="106">
        <f t="shared" si="35"/>
        <v>4618.6176434894996</v>
      </c>
      <c r="S122" s="106">
        <f t="shared" si="36"/>
        <v>998.98051642617247</v>
      </c>
      <c r="T122" s="106">
        <f t="shared" si="37"/>
        <v>1238.8558523012007</v>
      </c>
      <c r="U122" s="106">
        <f t="shared" si="38"/>
        <v>272.43302852134832</v>
      </c>
      <c r="V122" s="107">
        <f>P122*'Levy Proposition'!B$5/(1+Assumptions!$D$49)^('Incentive Relocation assumption'!$I122-2022)</f>
        <v>402407.44016271556</v>
      </c>
      <c r="W122" s="107">
        <f>Q122*'Levy Proposition'!C$5/(1+Assumptions!$D$49)^('Incentive Relocation assumption'!$I122-2022)</f>
        <v>603.49391735720098</v>
      </c>
      <c r="X122" s="107">
        <f>R122*'Levy Proposition'!D$5/(1+Assumptions!$D$49)^('Incentive Relocation assumption'!$I122-2022)</f>
        <v>445.23479728199868</v>
      </c>
      <c r="Y122" s="107">
        <f>S122*'Levy Proposition'!E$5/(1+Assumptions!$D$49)^('Incentive Relocation assumption'!$I122-2022)</f>
        <v>159.93222865510916</v>
      </c>
      <c r="Z122" s="107">
        <f>T122*'Levy Proposition'!F$5/(1+Assumptions!$D$49)^('Incentive Relocation assumption'!$I122-2022)</f>
        <v>112.516779586523</v>
      </c>
      <c r="AA122" s="107">
        <f>U122*'Levy Proposition'!G$5/(1+Assumptions!$D$49)^('Incentive Relocation assumption'!$I122-2022)</f>
        <v>62.859535883398863</v>
      </c>
      <c r="AB122" s="81">
        <f>P122*'Levy Proposition'!B$33/(1+Assumptions!$D$49)^('Incentive Relocation assumption'!$I122-2022)</f>
        <v>402037.82194263581</v>
      </c>
      <c r="AC122" s="81">
        <f>Q122*'Levy Proposition'!C$33/(1+Assumptions!$D$49)^('Incentive Relocation assumption'!$I122-2022)</f>
        <v>602.93959771670836</v>
      </c>
      <c r="AD122" s="81">
        <f>R122*'Levy Proposition'!D$33/(1+Assumptions!$D$49)^('Incentive Relocation assumption'!$I122-2022)</f>
        <v>444.82584139086913</v>
      </c>
      <c r="AE122" s="81">
        <f>S122*'Levy Proposition'!E$33/(1+Assumptions!$D$49)^('Incentive Relocation assumption'!$I122-2022)</f>
        <v>159.78532812646839</v>
      </c>
      <c r="AF122" s="81">
        <f>T122*'Levy Proposition'!F$33/(1+Assumptions!$D$49)^('Incentive Relocation assumption'!$I122-2022)</f>
        <v>112.41343097104249</v>
      </c>
      <c r="AG122" s="81">
        <f>U122*'Levy Proposition'!G$33/(1+Assumptions!$D$49)^('Incentive Relocation assumption'!$I122-2022)</f>
        <v>62.801798308370756</v>
      </c>
      <c r="AH122" s="109">
        <f t="shared" si="22"/>
        <v>369.61822007974843</v>
      </c>
      <c r="AI122" s="109">
        <f t="shared" si="23"/>
        <v>0.55431964049262206</v>
      </c>
      <c r="AJ122" s="109">
        <f t="shared" si="24"/>
        <v>0.40895589112955122</v>
      </c>
      <c r="AK122" s="109">
        <f t="shared" si="25"/>
        <v>0.14690052864077074</v>
      </c>
      <c r="AL122" s="109">
        <f t="shared" si="26"/>
        <v>0.10334861548051322</v>
      </c>
      <c r="AM122" s="109">
        <f t="shared" si="27"/>
        <v>5.7737575028106392E-2</v>
      </c>
      <c r="AN122" s="106">
        <f>'Levy Proposition'!B$11*'Incentive Relocation assumption'!J122/(1+Assumptions!$D$49)^('Incentive Relocation assumption'!$I122-2022)</f>
        <v>0</v>
      </c>
      <c r="AO122" s="106">
        <f>-'Levy Proposition'!C$11*'Incentive Relocation assumption'!K122/(1+Assumptions!$D$49)^('Incentive Relocation assumption'!$I122-2022)</f>
        <v>247.30667105807035</v>
      </c>
      <c r="AP122" s="106">
        <f>-'Levy Proposition'!D$11*'Incentive Relocation assumption'!L122/(1+Assumptions!$D$49)^('Incentive Relocation assumption'!$I122-2022)</f>
        <v>118.03942000129089</v>
      </c>
      <c r="AQ122" s="106">
        <f>-'Levy Proposition'!E$11*'Incentive Relocation assumption'!M122/(1+Assumptions!$D$49)^('Incentive Relocation assumption'!$I122-2022)</f>
        <v>68.433196264751956</v>
      </c>
      <c r="AR122" s="106">
        <f>-'Levy Proposition'!F$11*'Incentive Relocation assumption'!N122/(1+Assumptions!$D$49)^('Incentive Relocation assumption'!$I122-2022)</f>
        <v>27.003563621433763</v>
      </c>
      <c r="AS122" s="106">
        <f>-'Levy Proposition'!G$11*'Incentive Relocation assumption'!O122/(1+Assumptions!$D$49)^('Incentive Relocation assumption'!$I122-2022)</f>
        <v>31.637647576558059</v>
      </c>
    </row>
    <row r="123" spans="1:45" x14ac:dyDescent="0.35">
      <c r="A123">
        <v>2141</v>
      </c>
      <c r="B123" s="84">
        <f>'Future Expected Cost'!V122</f>
        <v>257994.44846766785</v>
      </c>
      <c r="C123" s="84">
        <f>'Future Expected Cost'!W122</f>
        <v>452616.67619745288</v>
      </c>
      <c r="D123" s="84">
        <f>'Future Expected Cost'!X122</f>
        <v>336863.54670826765</v>
      </c>
      <c r="E123" s="84">
        <f>'Future Expected Cost'!Y122</f>
        <v>124797.11848006592</v>
      </c>
      <c r="F123" s="84">
        <f>'Future Expected Cost'!Z122</f>
        <v>87464.728464386601</v>
      </c>
      <c r="G123" s="84">
        <f>'Future Expected Cost'!AA122</f>
        <v>48721.402003066949</v>
      </c>
      <c r="H123" s="84"/>
      <c r="I123">
        <v>2141</v>
      </c>
      <c r="J123" s="103">
        <f t="shared" si="21"/>
        <v>530.83141900895112</v>
      </c>
      <c r="K123" s="103">
        <f t="shared" si="28"/>
        <v>-192.20928457388561</v>
      </c>
      <c r="L123" s="103">
        <f t="shared" si="29"/>
        <v>-219.38433806575122</v>
      </c>
      <c r="M123" s="103">
        <f t="shared" si="30"/>
        <v>-47.451574530243192</v>
      </c>
      <c r="N123" s="103">
        <f t="shared" si="31"/>
        <v>-58.845652984307037</v>
      </c>
      <c r="O123" s="103">
        <f t="shared" si="32"/>
        <v>-12.940568854764047</v>
      </c>
      <c r="P123" s="106">
        <f t="shared" si="33"/>
        <v>6879975.3716198225</v>
      </c>
      <c r="Q123" s="106">
        <f t="shared" si="34"/>
        <v>3844.1856914777122</v>
      </c>
      <c r="R123" s="106">
        <f t="shared" si="35"/>
        <v>4387.6867613150243</v>
      </c>
      <c r="S123" s="106">
        <f t="shared" si="36"/>
        <v>949.03149060486385</v>
      </c>
      <c r="T123" s="106">
        <f t="shared" si="37"/>
        <v>1176.9130596861407</v>
      </c>
      <c r="U123" s="106">
        <f t="shared" si="38"/>
        <v>258.81137709528093</v>
      </c>
      <c r="V123" s="107">
        <f>P123*'Levy Proposition'!B$5/(1+Assumptions!$D$49)^('Incentive Relocation assumption'!$I123-2022)</f>
        <v>381257.23859996779</v>
      </c>
      <c r="W123" s="107">
        <f>Q123*'Levy Proposition'!C$5/(1+Assumptions!$D$49)^('Incentive Relocation assumption'!$I123-2022)</f>
        <v>543.14192248397615</v>
      </c>
      <c r="X123" s="107">
        <f>R123*'Levy Proposition'!D$5/(1+Assumptions!$D$49)^('Incentive Relocation assumption'!$I123-2022)</f>
        <v>400.70939705822144</v>
      </c>
      <c r="Y123" s="107">
        <f>S123*'Levy Proposition'!E$5/(1+Assumptions!$D$49)^('Incentive Relocation assumption'!$I123-2022)</f>
        <v>143.93831593080984</v>
      </c>
      <c r="Z123" s="107">
        <f>T123*'Levy Proposition'!F$5/(1+Assumptions!$D$49)^('Incentive Relocation assumption'!$I123-2022)</f>
        <v>101.26461629298922</v>
      </c>
      <c r="AA123" s="107">
        <f>U123*'Levy Proposition'!G$5/(1+Assumptions!$D$49)^('Incentive Relocation assumption'!$I123-2022)</f>
        <v>56.573311153941098</v>
      </c>
      <c r="AB123" s="81">
        <f>P123*'Levy Proposition'!B$33/(1+Assumptions!$D$49)^('Incentive Relocation assumption'!$I123-2022)</f>
        <v>380907.04720721702</v>
      </c>
      <c r="AC123" s="81">
        <f>Q123*'Levy Proposition'!C$33/(1+Assumptions!$D$49)^('Incentive Relocation assumption'!$I123-2022)</f>
        <v>542.6430371985598</v>
      </c>
      <c r="AD123" s="81">
        <f>R123*'Levy Proposition'!D$33/(1+Assumptions!$D$49)^('Incentive Relocation assumption'!$I123-2022)</f>
        <v>400.3413385202133</v>
      </c>
      <c r="AE123" s="81">
        <f>S123*'Levy Proposition'!E$33/(1+Assumptions!$D$49)^('Incentive Relocation assumption'!$I123-2022)</f>
        <v>143.80610608868039</v>
      </c>
      <c r="AF123" s="81">
        <f>T123*'Levy Proposition'!F$33/(1+Assumptions!$D$49)^('Incentive Relocation assumption'!$I123-2022)</f>
        <v>101.17160298484526</v>
      </c>
      <c r="AG123" s="81">
        <f>U123*'Levy Proposition'!G$33/(1+Assumptions!$D$49)^('Incentive Relocation assumption'!$I123-2022)</f>
        <v>56.52134758546363</v>
      </c>
      <c r="AH123" s="109">
        <f t="shared" si="22"/>
        <v>350.19139275077032</v>
      </c>
      <c r="AI123" s="109">
        <f t="shared" si="23"/>
        <v>0.49888528541634969</v>
      </c>
      <c r="AJ123" s="109">
        <f t="shared" si="24"/>
        <v>0.36805853800814248</v>
      </c>
      <c r="AK123" s="109">
        <f t="shared" si="25"/>
        <v>0.13220984212944131</v>
      </c>
      <c r="AL123" s="109">
        <f t="shared" si="26"/>
        <v>9.3013308143952145E-2</v>
      </c>
      <c r="AM123" s="109">
        <f t="shared" si="27"/>
        <v>5.1963568477468414E-2</v>
      </c>
      <c r="AN123" s="106">
        <f>'Levy Proposition'!B$11*'Incentive Relocation assumption'!J123/(1+Assumptions!$D$49)^('Incentive Relocation assumption'!$I123-2022)</f>
        <v>0</v>
      </c>
      <c r="AO123" s="106">
        <f>-'Levy Proposition'!C$11*'Incentive Relocation assumption'!K123/(1+Assumptions!$D$49)^('Incentive Relocation assumption'!$I123-2022)</f>
        <v>222.5749372086689</v>
      </c>
      <c r="AP123" s="106">
        <f>-'Levy Proposition'!D$11*'Incentive Relocation assumption'!L123/(1+Assumptions!$D$49)^('Incentive Relocation assumption'!$I123-2022)</f>
        <v>106.23496884467748</v>
      </c>
      <c r="AQ123" s="106">
        <f>-'Levy Proposition'!E$11*'Incentive Relocation assumption'!M123/(1+Assumptions!$D$49)^('Incentive Relocation assumption'!$I123-2022)</f>
        <v>61.589581455484286</v>
      </c>
      <c r="AR123" s="106">
        <f>-'Levy Proposition'!F$11*'Incentive Relocation assumption'!N123/(1+Assumptions!$D$49)^('Incentive Relocation assumption'!$I123-2022)</f>
        <v>24.303090780918023</v>
      </c>
      <c r="AS123" s="106">
        <f>-'Levy Proposition'!G$11*'Incentive Relocation assumption'!O123/(1+Assumptions!$D$49)^('Incentive Relocation assumption'!$I123-2022)</f>
        <v>28.473746351666048</v>
      </c>
    </row>
    <row r="124" spans="1:45" x14ac:dyDescent="0.35">
      <c r="A124">
        <v>2142</v>
      </c>
      <c r="B124" s="84">
        <f>'Future Expected Cost'!V123</f>
        <v>246615.24586846479</v>
      </c>
      <c r="C124" s="84">
        <f>'Future Expected Cost'!W123</f>
        <v>432653.62341406825</v>
      </c>
      <c r="D124" s="84">
        <f>'Future Expected Cost'!X123</f>
        <v>322043.48147217737</v>
      </c>
      <c r="E124" s="84">
        <f>'Future Expected Cost'!Y123</f>
        <v>119353.77089682539</v>
      </c>
      <c r="F124" s="84">
        <f>'Future Expected Cost'!Z123</f>
        <v>83646.203160828896</v>
      </c>
      <c r="G124" s="84">
        <f>'Future Expected Cost'!AA123</f>
        <v>46592.87226034663</v>
      </c>
      <c r="H124" s="84"/>
      <c r="I124">
        <v>2142</v>
      </c>
      <c r="J124" s="103">
        <f t="shared" si="21"/>
        <v>504.28984805850365</v>
      </c>
      <c r="K124" s="103">
        <f t="shared" si="28"/>
        <v>-182.59882034519134</v>
      </c>
      <c r="L124" s="103">
        <f t="shared" si="29"/>
        <v>-208.41512116246369</v>
      </c>
      <c r="M124" s="103">
        <f t="shared" si="30"/>
        <v>-45.078995803731033</v>
      </c>
      <c r="N124" s="103">
        <f t="shared" si="31"/>
        <v>-55.903370335091694</v>
      </c>
      <c r="O124" s="103">
        <f t="shared" si="32"/>
        <v>-12.293540412025845</v>
      </c>
      <c r="P124" s="106">
        <f t="shared" si="33"/>
        <v>6880506.2030388312</v>
      </c>
      <c r="Q124" s="106">
        <f t="shared" si="34"/>
        <v>3651.9764069038265</v>
      </c>
      <c r="R124" s="106">
        <f t="shared" si="35"/>
        <v>4168.3024232492735</v>
      </c>
      <c r="S124" s="106">
        <f t="shared" si="36"/>
        <v>901.57991607462066</v>
      </c>
      <c r="T124" s="106">
        <f t="shared" si="37"/>
        <v>1118.0674067018338</v>
      </c>
      <c r="U124" s="106">
        <f t="shared" si="38"/>
        <v>245.87080824051688</v>
      </c>
      <c r="V124" s="107">
        <f>P124*'Levy Proposition'!B$5/(1+Assumptions!$D$49)^('Incentive Relocation assumption'!$I124-2022)</f>
        <v>361217.20498764567</v>
      </c>
      <c r="W124" s="107">
        <f>Q124*'Levy Proposition'!C$5/(1+Assumptions!$D$49)^('Incentive Relocation assumption'!$I124-2022)</f>
        <v>488.82538742305263</v>
      </c>
      <c r="X124" s="107">
        <f>R124*'Levy Proposition'!D$5/(1+Assumptions!$D$49)^('Incentive Relocation assumption'!$I124-2022)</f>
        <v>360.63672891466365</v>
      </c>
      <c r="Y124" s="107">
        <f>S124*'Levy Proposition'!E$5/(1+Assumptions!$D$49)^('Incentive Relocation assumption'!$I124-2022)</f>
        <v>129.54386346779495</v>
      </c>
      <c r="Z124" s="107">
        <f>T124*'Levy Proposition'!F$5/(1+Assumptions!$D$49)^('Incentive Relocation assumption'!$I124-2022)</f>
        <v>91.137717864390439</v>
      </c>
      <c r="AA124" s="107">
        <f>U124*'Levy Proposition'!G$5/(1+Assumptions!$D$49)^('Incentive Relocation assumption'!$I124-2022)</f>
        <v>50.915736012710433</v>
      </c>
      <c r="AB124" s="81">
        <f>P124*'Levy Proposition'!B$33/(1+Assumptions!$D$49)^('Incentive Relocation assumption'!$I124-2022)</f>
        <v>360885.42071368761</v>
      </c>
      <c r="AC124" s="81">
        <f>Q124*'Levy Proposition'!C$33/(1+Assumptions!$D$49)^('Incentive Relocation assumption'!$I124-2022)</f>
        <v>488.37639281809197</v>
      </c>
      <c r="AD124" s="81">
        <f>R124*'Levy Proposition'!D$33/(1+Assumptions!$D$49)^('Incentive Relocation assumption'!$I124-2022)</f>
        <v>360.30547781805643</v>
      </c>
      <c r="AE124" s="81">
        <f>S124*'Levy Proposition'!E$33/(1+Assumptions!$D$49)^('Incentive Relocation assumption'!$I124-2022)</f>
        <v>129.42487518015827</v>
      </c>
      <c r="AF124" s="81">
        <f>T124*'Levy Proposition'!F$33/(1+Assumptions!$D$49)^('Incentive Relocation assumption'!$I124-2022)</f>
        <v>91.05400628826861</v>
      </c>
      <c r="AG124" s="81">
        <f>U124*'Levy Proposition'!G$33/(1+Assumptions!$D$49)^('Incentive Relocation assumption'!$I124-2022)</f>
        <v>50.868969025222675</v>
      </c>
      <c r="AH124" s="109">
        <f t="shared" si="22"/>
        <v>331.78427395806648</v>
      </c>
      <c r="AI124" s="109">
        <f t="shared" si="23"/>
        <v>0.44899460496066013</v>
      </c>
      <c r="AJ124" s="109">
        <f t="shared" si="24"/>
        <v>0.33125109660721819</v>
      </c>
      <c r="AK124" s="109">
        <f t="shared" si="25"/>
        <v>0.11898828763668234</v>
      </c>
      <c r="AL124" s="109">
        <f t="shared" si="26"/>
        <v>8.3711576121828557E-2</v>
      </c>
      <c r="AM124" s="109">
        <f t="shared" si="27"/>
        <v>4.6766987487757206E-2</v>
      </c>
      <c r="AN124" s="106">
        <f>'Levy Proposition'!B$11*'Incentive Relocation assumption'!J124/(1+Assumptions!$D$49)^('Incentive Relocation assumption'!$I124-2022)</f>
        <v>0</v>
      </c>
      <c r="AO124" s="106">
        <f>-'Levy Proposition'!C$11*'Incentive Relocation assumption'!K124/(1+Assumptions!$D$49)^('Incentive Relocation assumption'!$I124-2022)</f>
        <v>200.31648342316834</v>
      </c>
      <c r="AP124" s="106">
        <f>-'Levy Proposition'!D$11*'Incentive Relocation assumption'!L124/(1+Assumptions!$D$49)^('Incentive Relocation assumption'!$I124-2022)</f>
        <v>95.611013721570117</v>
      </c>
      <c r="AQ124" s="106">
        <f>-'Levy Proposition'!E$11*'Incentive Relocation assumption'!M124/(1+Assumptions!$D$49)^('Incentive Relocation assumption'!$I124-2022)</f>
        <v>55.430357646695875</v>
      </c>
      <c r="AR124" s="106">
        <f>-'Levy Proposition'!F$11*'Incentive Relocation assumption'!N124/(1+Assumptions!$D$49)^('Incentive Relocation assumption'!$I124-2022)</f>
        <v>21.872676872793516</v>
      </c>
      <c r="AS124" s="106">
        <f>-'Levy Proposition'!G$11*'Incentive Relocation assumption'!O124/(1+Assumptions!$D$49)^('Incentive Relocation assumption'!$I124-2022)</f>
        <v>25.6262488965755</v>
      </c>
    </row>
    <row r="125" spans="1:45" x14ac:dyDescent="0.35">
      <c r="A125">
        <v>2143</v>
      </c>
      <c r="B125" s="84">
        <f>'Future Expected Cost'!V124</f>
        <v>235739.25618752459</v>
      </c>
      <c r="C125" s="84">
        <f>'Future Expected Cost'!W124</f>
        <v>413573.34141339752</v>
      </c>
      <c r="D125" s="84">
        <f>'Future Expected Cost'!X124</f>
        <v>307877.28557704441</v>
      </c>
      <c r="E125" s="84">
        <f>'Future Expected Cost'!Y124</f>
        <v>114148.71477475505</v>
      </c>
      <c r="F125" s="84">
        <f>'Future Expected Cost'!Z124</f>
        <v>79994.993095238373</v>
      </c>
      <c r="G125" s="84">
        <f>'Future Expected Cost'!AA124</f>
        <v>44557.671508134656</v>
      </c>
      <c r="H125" s="84"/>
      <c r="I125">
        <v>2143</v>
      </c>
      <c r="J125" s="103">
        <f t="shared" si="21"/>
        <v>479.07535565557839</v>
      </c>
      <c r="K125" s="103">
        <f t="shared" si="28"/>
        <v>-173.46887932793177</v>
      </c>
      <c r="L125" s="103">
        <f t="shared" si="29"/>
        <v>-197.99436510434052</v>
      </c>
      <c r="M125" s="103">
        <f t="shared" si="30"/>
        <v>-42.825046013544487</v>
      </c>
      <c r="N125" s="103">
        <f t="shared" si="31"/>
        <v>-53.108201818337108</v>
      </c>
      <c r="O125" s="103">
        <f t="shared" si="32"/>
        <v>-11.678863391424553</v>
      </c>
      <c r="P125" s="106">
        <f t="shared" si="33"/>
        <v>6881010.4928868897</v>
      </c>
      <c r="Q125" s="106">
        <f t="shared" si="34"/>
        <v>3469.3775865586354</v>
      </c>
      <c r="R125" s="106">
        <f t="shared" si="35"/>
        <v>3959.88730208681</v>
      </c>
      <c r="S125" s="106">
        <f t="shared" si="36"/>
        <v>856.50092027088965</v>
      </c>
      <c r="T125" s="106">
        <f t="shared" si="37"/>
        <v>1062.164036366742</v>
      </c>
      <c r="U125" s="106">
        <f t="shared" si="38"/>
        <v>233.57726782849105</v>
      </c>
      <c r="V125" s="107">
        <f>P125*'Levy Proposition'!B$5/(1+Assumptions!$D$49)^('Incentive Relocation assumption'!$I125-2022)</f>
        <v>342229.21406476555</v>
      </c>
      <c r="W125" s="107">
        <f>Q125*'Levy Proposition'!C$5/(1+Assumptions!$D$49)^('Incentive Relocation assumption'!$I125-2022)</f>
        <v>439.94074015957989</v>
      </c>
      <c r="X125" s="107">
        <f>R125*'Levy Proposition'!D$5/(1+Assumptions!$D$49)^('Incentive Relocation assumption'!$I125-2022)</f>
        <v>324.57150043669083</v>
      </c>
      <c r="Y125" s="107">
        <f>S125*'Levy Proposition'!E$5/(1+Assumptions!$D$49)^('Incentive Relocation assumption'!$I125-2022)</f>
        <v>116.58891834075308</v>
      </c>
      <c r="Z125" s="107">
        <f>T125*'Levy Proposition'!F$5/(1+Assumptions!$D$49)^('Incentive Relocation assumption'!$I125-2022)</f>
        <v>82.023552960465622</v>
      </c>
      <c r="AA125" s="107">
        <f>U125*'Levy Proposition'!G$5/(1+Assumptions!$D$49)^('Incentive Relocation assumption'!$I125-2022)</f>
        <v>45.823942789239098</v>
      </c>
      <c r="AB125" s="81">
        <f>P125*'Levy Proposition'!B$33/(1+Assumptions!$D$49)^('Incentive Relocation assumption'!$I125-2022)</f>
        <v>341914.87059012509</v>
      </c>
      <c r="AC125" s="81">
        <f>Q125*'Levy Proposition'!C$33/(1+Assumptions!$D$49)^('Incentive Relocation assumption'!$I125-2022)</f>
        <v>439.53664695182857</v>
      </c>
      <c r="AD125" s="81">
        <f>R125*'Levy Proposition'!D$33/(1+Assumptions!$D$49)^('Incentive Relocation assumption'!$I125-2022)</f>
        <v>324.2733758785775</v>
      </c>
      <c r="AE125" s="81">
        <f>S125*'Levy Proposition'!E$33/(1+Assumptions!$D$49)^('Incentive Relocation assumption'!$I125-2022)</f>
        <v>116.48182939512942</v>
      </c>
      <c r="AF125" s="81">
        <f>T125*'Levy Proposition'!F$33/(1+Assumptions!$D$49)^('Incentive Relocation assumption'!$I125-2022)</f>
        <v>81.948212903041224</v>
      </c>
      <c r="AG125" s="81">
        <f>U125*'Levy Proposition'!G$33/(1+Assumptions!$D$49)^('Incentive Relocation assumption'!$I125-2022)</f>
        <v>45.781852702226928</v>
      </c>
      <c r="AH125" s="109">
        <f t="shared" si="22"/>
        <v>314.34347464045277</v>
      </c>
      <c r="AI125" s="109">
        <f t="shared" si="23"/>
        <v>0.40409320775131619</v>
      </c>
      <c r="AJ125" s="109">
        <f t="shared" si="24"/>
        <v>0.29812455811332939</v>
      </c>
      <c r="AK125" s="109">
        <f t="shared" si="25"/>
        <v>0.10708894562365856</v>
      </c>
      <c r="AL125" s="109">
        <f t="shared" si="26"/>
        <v>7.534005742439831E-2</v>
      </c>
      <c r="AM125" s="109">
        <f t="shared" si="27"/>
        <v>4.2090087012169874E-2</v>
      </c>
      <c r="AN125" s="106">
        <f>'Levy Proposition'!B$11*'Incentive Relocation assumption'!J125/(1+Assumptions!$D$49)^('Incentive Relocation assumption'!$I125-2022)</f>
        <v>0</v>
      </c>
      <c r="AO125" s="106">
        <f>-'Levy Proposition'!C$11*'Incentive Relocation assumption'!K125/(1+Assumptions!$D$49)^('Incentive Relocation assumption'!$I125-2022)</f>
        <v>180.28397102682248</v>
      </c>
      <c r="AP125" s="106">
        <f>-'Levy Proposition'!D$11*'Incentive Relocation assumption'!L125/(1+Assumptions!$D$49)^('Incentive Relocation assumption'!$I125-2022)</f>
        <v>86.049499936614041</v>
      </c>
      <c r="AQ125" s="106">
        <f>-'Levy Proposition'!E$11*'Incentive Relocation assumption'!M125/(1+Assumptions!$D$49)^('Incentive Relocation assumption'!$I125-2022)</f>
        <v>49.887082786256251</v>
      </c>
      <c r="AR125" s="106">
        <f>-'Levy Proposition'!F$11*'Incentive Relocation assumption'!N125/(1+Assumptions!$D$49)^('Incentive Relocation assumption'!$I125-2022)</f>
        <v>19.685314838936911</v>
      </c>
      <c r="AS125" s="106">
        <f>-'Levy Proposition'!G$11*'Incentive Relocation assumption'!O125/(1+Assumptions!$D$49)^('Incentive Relocation assumption'!$I125-2022)</f>
        <v>23.063513469516188</v>
      </c>
    </row>
    <row r="126" spans="1:45" x14ac:dyDescent="0.35">
      <c r="A126">
        <v>2144</v>
      </c>
      <c r="B126" s="84">
        <f>'Future Expected Cost'!V125</f>
        <v>225344.17369623744</v>
      </c>
      <c r="C126" s="84">
        <f>'Future Expected Cost'!W125</f>
        <v>395336.70247164008</v>
      </c>
      <c r="D126" s="84">
        <f>'Future Expected Cost'!X125</f>
        <v>294336.03501987935</v>
      </c>
      <c r="E126" s="84">
        <f>'Future Expected Cost'!Y125</f>
        <v>109171.48369091385</v>
      </c>
      <c r="F126" s="84">
        <f>'Future Expected Cost'!Z125</f>
        <v>76503.742769941935</v>
      </c>
      <c r="G126" s="84">
        <f>'Future Expected Cost'!AA125</f>
        <v>42611.694057399232</v>
      </c>
      <c r="H126" s="84"/>
      <c r="I126">
        <v>2144</v>
      </c>
      <c r="J126" s="103">
        <f t="shared" si="21"/>
        <v>455.12158787279947</v>
      </c>
      <c r="K126" s="103">
        <f t="shared" si="28"/>
        <v>-164.79543536153517</v>
      </c>
      <c r="L126" s="103">
        <f t="shared" si="29"/>
        <v>-188.09464684912348</v>
      </c>
      <c r="M126" s="103">
        <f t="shared" si="30"/>
        <v>-40.683793712867264</v>
      </c>
      <c r="N126" s="103">
        <f t="shared" si="31"/>
        <v>-50.452791727420248</v>
      </c>
      <c r="O126" s="103">
        <f t="shared" si="32"/>
        <v>-11.094920221853325</v>
      </c>
      <c r="P126" s="106">
        <f t="shared" si="33"/>
        <v>6881489.5682425452</v>
      </c>
      <c r="Q126" s="106">
        <f t="shared" si="34"/>
        <v>3295.9087072307034</v>
      </c>
      <c r="R126" s="106">
        <f t="shared" si="35"/>
        <v>3761.8929369824696</v>
      </c>
      <c r="S126" s="106">
        <f t="shared" si="36"/>
        <v>813.67587425734519</v>
      </c>
      <c r="T126" s="106">
        <f t="shared" si="37"/>
        <v>1009.055834548405</v>
      </c>
      <c r="U126" s="106">
        <f t="shared" si="38"/>
        <v>221.89840443706649</v>
      </c>
      <c r="V126" s="107">
        <f>P126*'Levy Proposition'!B$5/(1+Assumptions!$D$49)^('Incentive Relocation assumption'!$I126-2022)</f>
        <v>324238.16909000312</v>
      </c>
      <c r="W126" s="107">
        <f>Q126*'Levy Proposition'!C$5/(1+Assumptions!$D$49)^('Incentive Relocation assumption'!$I126-2022)</f>
        <v>395.944768483666</v>
      </c>
      <c r="X126" s="107">
        <f>R126*'Levy Proposition'!D$5/(1+Assumptions!$D$49)^('Incentive Relocation assumption'!$I126-2022)</f>
        <v>292.11295037187574</v>
      </c>
      <c r="Y126" s="107">
        <f>S126*'Levy Proposition'!E$5/(1+Assumptions!$D$49)^('Incentive Relocation assumption'!$I126-2022)</f>
        <v>104.92952360685187</v>
      </c>
      <c r="Z126" s="107">
        <f>T126*'Levy Proposition'!F$5/(1+Assumptions!$D$49)^('Incentive Relocation assumption'!$I126-2022)</f>
        <v>73.820843860377565</v>
      </c>
      <c r="AA126" s="107">
        <f>U126*'Levy Proposition'!G$5/(1+Assumptions!$D$49)^('Incentive Relocation assumption'!$I126-2022)</f>
        <v>41.241350851282249</v>
      </c>
      <c r="AB126" s="81">
        <f>P126*'Levy Proposition'!B$33/(1+Assumptions!$D$49)^('Incentive Relocation assumption'!$I126-2022)</f>
        <v>323940.35070251877</v>
      </c>
      <c r="AC126" s="81">
        <f>Q126*'Levy Proposition'!C$33/(1+Assumptions!$D$49)^('Incentive Relocation assumption'!$I126-2022)</f>
        <v>395.58108633972341</v>
      </c>
      <c r="AD126" s="81">
        <f>R126*'Levy Proposition'!D$33/(1+Assumptions!$D$49)^('Incentive Relocation assumption'!$I126-2022)</f>
        <v>291.84463955551752</v>
      </c>
      <c r="AE126" s="81">
        <f>S126*'Levy Proposition'!E$33/(1+Assumptions!$D$49)^('Incentive Relocation assumption'!$I126-2022)</f>
        <v>104.8331440177128</v>
      </c>
      <c r="AF126" s="81">
        <f>T126*'Levy Proposition'!F$33/(1+Assumptions!$D$49)^('Incentive Relocation assumption'!$I126-2022)</f>
        <v>73.753038133670756</v>
      </c>
      <c r="AG126" s="81">
        <f>U126*'Levy Proposition'!G$33/(1+Assumptions!$D$49)^('Incentive Relocation assumption'!$I126-2022)</f>
        <v>41.20346995452455</v>
      </c>
      <c r="AH126" s="109">
        <f t="shared" si="22"/>
        <v>297.81838748435257</v>
      </c>
      <c r="AI126" s="109">
        <f t="shared" si="23"/>
        <v>0.36368214394258302</v>
      </c>
      <c r="AJ126" s="109">
        <f t="shared" si="24"/>
        <v>0.26831081635822329</v>
      </c>
      <c r="AK126" s="109">
        <f t="shared" si="25"/>
        <v>9.6379589139075961E-2</v>
      </c>
      <c r="AL126" s="109">
        <f t="shared" si="26"/>
        <v>6.78057267068084E-2</v>
      </c>
      <c r="AM126" s="109">
        <f t="shared" si="27"/>
        <v>3.7880896757698679E-2</v>
      </c>
      <c r="AN126" s="106">
        <f>'Levy Proposition'!B$11*'Incentive Relocation assumption'!J126/(1+Assumptions!$D$49)^('Incentive Relocation assumption'!$I126-2022)</f>
        <v>0</v>
      </c>
      <c r="AO126" s="106">
        <f>-'Levy Proposition'!C$11*'Incentive Relocation assumption'!K126/(1+Assumptions!$D$49)^('Incentive Relocation assumption'!$I126-2022)</f>
        <v>162.25479627924108</v>
      </c>
      <c r="AP126" s="106">
        <f>-'Levy Proposition'!D$11*'Incentive Relocation assumption'!L126/(1+Assumptions!$D$49)^('Incentive Relocation assumption'!$I126-2022)</f>
        <v>77.444178773212386</v>
      </c>
      <c r="AQ126" s="106">
        <f>-'Levy Proposition'!E$11*'Incentive Relocation assumption'!M126/(1+Assumptions!$D$49)^('Incentive Relocation assumption'!$I126-2022)</f>
        <v>44.898159322468906</v>
      </c>
      <c r="AR126" s="106">
        <f>-'Levy Proposition'!F$11*'Incentive Relocation assumption'!N126/(1+Assumptions!$D$49)^('Incentive Relocation assumption'!$I126-2022)</f>
        <v>17.71669844353065</v>
      </c>
      <c r="AS126" s="106">
        <f>-'Levy Proposition'!G$11*'Incentive Relocation assumption'!O126/(1+Assumptions!$D$49)^('Incentive Relocation assumption'!$I126-2022)</f>
        <v>20.757062639379768</v>
      </c>
    </row>
    <row r="127" spans="1:45" x14ac:dyDescent="0.35">
      <c r="A127">
        <v>2145</v>
      </c>
      <c r="B127" s="84">
        <f>'Future Expected Cost'!V126</f>
        <v>215408.68349669984</v>
      </c>
      <c r="C127" s="84">
        <f>'Future Expected Cost'!W126</f>
        <v>377906.31680414581</v>
      </c>
      <c r="D127" s="84">
        <f>'Future Expected Cost'!X126</f>
        <v>281392.08824832638</v>
      </c>
      <c r="E127" s="84">
        <f>'Future Expected Cost'!Y126</f>
        <v>104412.07233316122</v>
      </c>
      <c r="F127" s="84">
        <f>'Future Expected Cost'!Z126</f>
        <v>73165.421019283924</v>
      </c>
      <c r="G127" s="84">
        <f>'Future Expected Cost'!AA126</f>
        <v>40751.015373770977</v>
      </c>
      <c r="H127" s="84"/>
      <c r="I127">
        <v>2145</v>
      </c>
      <c r="J127" s="103">
        <f t="shared" si="21"/>
        <v>432.36550847915953</v>
      </c>
      <c r="K127" s="103">
        <f t="shared" si="28"/>
        <v>-156.55566359345843</v>
      </c>
      <c r="L127" s="103">
        <f t="shared" si="29"/>
        <v>-178.68991450666732</v>
      </c>
      <c r="M127" s="103">
        <f t="shared" si="30"/>
        <v>-38.649604027223901</v>
      </c>
      <c r="N127" s="103">
        <f t="shared" si="31"/>
        <v>-47.930152141049234</v>
      </c>
      <c r="O127" s="103">
        <f t="shared" si="32"/>
        <v>-10.540174210760659</v>
      </c>
      <c r="P127" s="106">
        <f t="shared" si="33"/>
        <v>6881944.6898304177</v>
      </c>
      <c r="Q127" s="106">
        <f t="shared" si="34"/>
        <v>3131.1132718691683</v>
      </c>
      <c r="R127" s="106">
        <f t="shared" si="35"/>
        <v>3573.7982901333462</v>
      </c>
      <c r="S127" s="106">
        <f t="shared" si="36"/>
        <v>772.99208054447797</v>
      </c>
      <c r="T127" s="106">
        <f t="shared" si="37"/>
        <v>958.60304282098468</v>
      </c>
      <c r="U127" s="106">
        <f t="shared" si="38"/>
        <v>210.80348421521316</v>
      </c>
      <c r="V127" s="107">
        <f>P127*'Levy Proposition'!B$5/(1+Assumptions!$D$49)^('Incentive Relocation assumption'!$I127-2022)</f>
        <v>307191.84552915732</v>
      </c>
      <c r="W127" s="107">
        <f>Q127*'Levy Proposition'!C$5/(1+Assumptions!$D$49)^('Incentive Relocation assumption'!$I127-2022)</f>
        <v>356.34858374952461</v>
      </c>
      <c r="X127" s="107">
        <f>R127*'Levy Proposition'!D$5/(1+Assumptions!$D$49)^('Incentive Relocation assumption'!$I127-2022)</f>
        <v>262.90039532169578</v>
      </c>
      <c r="Y127" s="107">
        <f>S127*'Levy Proposition'!E$5/(1+Assumptions!$D$49)^('Incentive Relocation assumption'!$I127-2022)</f>
        <v>94.436118638492616</v>
      </c>
      <c r="Z127" s="107">
        <f>T127*'Levy Proposition'!F$5/(1+Assumptions!$D$49)^('Incentive Relocation assumption'!$I127-2022)</f>
        <v>66.438441052228569</v>
      </c>
      <c r="AA127" s="107">
        <f>U127*'Levy Proposition'!G$5/(1+Assumptions!$D$49)^('Incentive Relocation assumption'!$I127-2022)</f>
        <v>37.117037873876974</v>
      </c>
      <c r="AB127" s="81">
        <f>P127*'Levy Proposition'!B$33/(1+Assumptions!$D$49)^('Incentive Relocation assumption'!$I127-2022)</f>
        <v>306909.68448580883</v>
      </c>
      <c r="AC127" s="81">
        <f>Q127*'Levy Proposition'!C$33/(1+Assumptions!$D$49)^('Incentive Relocation assumption'!$I127-2022)</f>
        <v>356.02127138869906</v>
      </c>
      <c r="AD127" s="81">
        <f>R127*'Levy Proposition'!D$33/(1+Assumptions!$D$49)^('Incentive Relocation assumption'!$I127-2022)</f>
        <v>262.65891674431714</v>
      </c>
      <c r="AE127" s="81">
        <f>S127*'Levy Proposition'!E$33/(1+Assumptions!$D$49)^('Incentive Relocation assumption'!$I127-2022)</f>
        <v>94.349377423995477</v>
      </c>
      <c r="AF127" s="81">
        <f>T127*'Levy Proposition'!F$33/(1+Assumptions!$D$49)^('Incentive Relocation assumption'!$I127-2022)</f>
        <v>66.377416190668683</v>
      </c>
      <c r="AG127" s="81">
        <f>U127*'Levy Proposition'!G$33/(1+Assumptions!$D$49)^('Incentive Relocation assumption'!$I127-2022)</f>
        <v>37.082945230192188</v>
      </c>
      <c r="AH127" s="109">
        <f t="shared" si="22"/>
        <v>282.16104334848933</v>
      </c>
      <c r="AI127" s="109">
        <f t="shared" si="23"/>
        <v>0.3273123608255446</v>
      </c>
      <c r="AJ127" s="109">
        <f t="shared" si="24"/>
        <v>0.24147857737864342</v>
      </c>
      <c r="AK127" s="109">
        <f t="shared" si="25"/>
        <v>8.674121449713823E-2</v>
      </c>
      <c r="AL127" s="109">
        <f t="shared" si="26"/>
        <v>6.102486155988629E-2</v>
      </c>
      <c r="AM127" s="109">
        <f t="shared" si="27"/>
        <v>3.4092643684786594E-2</v>
      </c>
      <c r="AN127" s="106">
        <f>'Levy Proposition'!B$11*'Incentive Relocation assumption'!J127/(1+Assumptions!$D$49)^('Incentive Relocation assumption'!$I127-2022)</f>
        <v>0</v>
      </c>
      <c r="AO127" s="106">
        <f>-'Levy Proposition'!C$11*'Incentive Relocation assumption'!K127/(1+Assumptions!$D$49)^('Incentive Relocation assumption'!$I127-2022)</f>
        <v>146.02861677426213</v>
      </c>
      <c r="AP127" s="106">
        <f>-'Levy Proposition'!D$11*'Incentive Relocation assumption'!L127/(1+Assumptions!$D$49)^('Incentive Relocation assumption'!$I127-2022)</f>
        <v>69.699426844725949</v>
      </c>
      <c r="AQ127" s="106">
        <f>-'Levy Proposition'!E$11*'Incentive Relocation assumption'!M127/(1+Assumptions!$D$49)^('Incentive Relocation assumption'!$I127-2022)</f>
        <v>40.408149724504668</v>
      </c>
      <c r="AR127" s="106">
        <f>-'Levy Proposition'!F$11*'Incentive Relocation assumption'!N127/(1+Assumptions!$D$49)^('Incentive Relocation assumption'!$I127-2022)</f>
        <v>15.944952179182534</v>
      </c>
      <c r="AS127" s="106">
        <f>-'Levy Proposition'!G$11*'Incentive Relocation assumption'!O127/(1+Assumptions!$D$49)^('Incentive Relocation assumption'!$I127-2022)</f>
        <v>18.681266841004597</v>
      </c>
    </row>
    <row r="128" spans="1:45" x14ac:dyDescent="0.35">
      <c r="A128">
        <v>2146</v>
      </c>
      <c r="B128" s="84">
        <f>'Future Expected Cost'!V127</f>
        <v>205912.41742536717</v>
      </c>
      <c r="C128" s="84">
        <f>'Future Expected Cost'!W127</f>
        <v>361246.45522566</v>
      </c>
      <c r="D128" s="84">
        <f>'Future Expected Cost'!X127</f>
        <v>269019.02917924104</v>
      </c>
      <c r="E128" s="84">
        <f>'Future Expected Cost'!Y127</f>
        <v>99860.916129522346</v>
      </c>
      <c r="F128" s="84">
        <f>'Future Expected Cost'!Z127</f>
        <v>69973.306669934856</v>
      </c>
      <c r="G128" s="84">
        <f>'Future Expected Cost'!AA127</f>
        <v>38971.88406305798</v>
      </c>
      <c r="H128" s="84"/>
      <c r="I128">
        <v>2146</v>
      </c>
      <c r="J128" s="103">
        <f t="shared" si="21"/>
        <v>410.74723305520155</v>
      </c>
      <c r="K128" s="103">
        <f t="shared" si="28"/>
        <v>-148.7278804137855</v>
      </c>
      <c r="L128" s="103">
        <f t="shared" si="29"/>
        <v>-169.75541878133396</v>
      </c>
      <c r="M128" s="103">
        <f t="shared" si="30"/>
        <v>-36.717123825862707</v>
      </c>
      <c r="N128" s="103">
        <f t="shared" si="31"/>
        <v>-45.533644533996778</v>
      </c>
      <c r="O128" s="103">
        <f t="shared" si="32"/>
        <v>-10.013165500222627</v>
      </c>
      <c r="P128" s="106">
        <f t="shared" si="33"/>
        <v>6882377.0553388968</v>
      </c>
      <c r="Q128" s="106">
        <f t="shared" si="34"/>
        <v>2974.5576082757098</v>
      </c>
      <c r="R128" s="106">
        <f t="shared" si="35"/>
        <v>3395.1083756266789</v>
      </c>
      <c r="S128" s="106">
        <f t="shared" si="36"/>
        <v>734.34247651725411</v>
      </c>
      <c r="T128" s="106">
        <f t="shared" si="37"/>
        <v>910.67289067993545</v>
      </c>
      <c r="U128" s="106">
        <f t="shared" si="38"/>
        <v>200.26331000445251</v>
      </c>
      <c r="V128" s="107">
        <f>P128*'Levy Proposition'!B$5/(1+Assumptions!$D$49)^('Incentive Relocation assumption'!$I128-2022)</f>
        <v>291040.7426605862</v>
      </c>
      <c r="W128" s="107">
        <f>Q128*'Levy Proposition'!C$5/(1+Assumptions!$D$49)^('Incentive Relocation assumption'!$I128-2022)</f>
        <v>320.71218828474173</v>
      </c>
      <c r="X128" s="107">
        <f>R128*'Levy Proposition'!D$5/(1+Assumptions!$D$49)^('Incentive Relocation assumption'!$I128-2022)</f>
        <v>236.60922178326805</v>
      </c>
      <c r="Y128" s="107">
        <f>S128*'Levy Proposition'!E$5/(1+Assumptions!$D$49)^('Incentive Relocation assumption'!$I128-2022)</f>
        <v>84.992099429688992</v>
      </c>
      <c r="Z128" s="107">
        <f>T128*'Levy Proposition'!F$5/(1+Assumptions!$D$49)^('Incentive Relocation assumption'!$I128-2022)</f>
        <v>59.794310368479103</v>
      </c>
      <c r="AA128" s="107">
        <f>U128*'Levy Proposition'!G$5/(1+Assumptions!$D$49)^('Incentive Relocation assumption'!$I128-2022)</f>
        <v>33.405173984207259</v>
      </c>
      <c r="AB128" s="81">
        <f>P128*'Levy Proposition'!B$33/(1+Assumptions!$D$49)^('Incentive Relocation assumption'!$I128-2022)</f>
        <v>290773.41668562556</v>
      </c>
      <c r="AC128" s="81">
        <f>Q128*'Levy Proposition'!C$33/(1+Assumptions!$D$49)^('Incentive Relocation assumption'!$I128-2022)</f>
        <v>320.41760857184238</v>
      </c>
      <c r="AD128" s="81">
        <f>R128*'Levy Proposition'!D$33/(1+Assumptions!$D$49)^('Incentive Relocation assumption'!$I128-2022)</f>
        <v>236.3918921052317</v>
      </c>
      <c r="AE128" s="81">
        <f>S128*'Levy Proposition'!E$33/(1+Assumptions!$D$49)^('Incentive Relocation assumption'!$I128-2022)</f>
        <v>84.914032710794984</v>
      </c>
      <c r="AF128" s="81">
        <f>T128*'Levy Proposition'!F$33/(1+Assumptions!$D$49)^('Incentive Relocation assumption'!$I128-2022)</f>
        <v>59.739388256302554</v>
      </c>
      <c r="AG128" s="81">
        <f>U128*'Levy Proposition'!G$33/(1+Assumptions!$D$49)^('Incentive Relocation assumption'!$I128-2022)</f>
        <v>33.374490751947675</v>
      </c>
      <c r="AH128" s="109">
        <f t="shared" si="22"/>
        <v>267.32597496063681</v>
      </c>
      <c r="AI128" s="109">
        <f t="shared" si="23"/>
        <v>0.29457971289934903</v>
      </c>
      <c r="AJ128" s="109">
        <f t="shared" si="24"/>
        <v>0.21732967803635006</v>
      </c>
      <c r="AK128" s="109">
        <f t="shared" si="25"/>
        <v>7.8066718894007181E-2</v>
      </c>
      <c r="AL128" s="109">
        <f t="shared" si="26"/>
        <v>5.492211217654841E-2</v>
      </c>
      <c r="AM128" s="109">
        <f t="shared" si="27"/>
        <v>3.0683232259583804E-2</v>
      </c>
      <c r="AN128" s="106">
        <f>'Levy Proposition'!B$11*'Incentive Relocation assumption'!J128/(1+Assumptions!$D$49)^('Incentive Relocation assumption'!$I128-2022)</f>
        <v>0</v>
      </c>
      <c r="AO128" s="106">
        <f>-'Levy Proposition'!C$11*'Incentive Relocation assumption'!K128/(1+Assumptions!$D$49)^('Incentive Relocation assumption'!$I128-2022)</f>
        <v>131.4251252105054</v>
      </c>
      <c r="AP128" s="106">
        <f>-'Levy Proposition'!D$11*'Incentive Relocation assumption'!L128/(1+Assumptions!$D$49)^('Incentive Relocation assumption'!$I128-2022)</f>
        <v>62.729183515645587</v>
      </c>
      <c r="AQ128" s="106">
        <f>-'Levy Proposition'!E$11*'Incentive Relocation assumption'!M128/(1+Assumptions!$D$49)^('Incentive Relocation assumption'!$I128-2022)</f>
        <v>36.367160453743949</v>
      </c>
      <c r="AR128" s="106">
        <f>-'Levy Proposition'!F$11*'Incentive Relocation assumption'!N128/(1+Assumptions!$D$49)^('Incentive Relocation assumption'!$I128-2022)</f>
        <v>14.350388183598369</v>
      </c>
      <c r="AS128" s="106">
        <f>-'Levy Proposition'!G$11*'Incentive Relocation assumption'!O128/(1+Assumptions!$D$49)^('Incentive Relocation assumption'!$I128-2022)</f>
        <v>16.813059576296858</v>
      </c>
    </row>
    <row r="129" spans="1:45" x14ac:dyDescent="0.35">
      <c r="A129">
        <v>2147</v>
      </c>
      <c r="B129" s="84">
        <f>'Future Expected Cost'!V128</f>
        <v>196835.91192248976</v>
      </c>
      <c r="C129" s="84">
        <f>'Future Expected Cost'!W128</f>
        <v>345322.97525804548</v>
      </c>
      <c r="D129" s="84">
        <f>'Future Expected Cost'!X128</f>
        <v>257191.61275379531</v>
      </c>
      <c r="E129" s="84">
        <f>'Future Expected Cost'!Y128</f>
        <v>95508.871779701003</v>
      </c>
      <c r="F129" s="84">
        <f>'Future Expected Cost'!Z128</f>
        <v>66920.974836737194</v>
      </c>
      <c r="G129" s="84">
        <f>'Future Expected Cost'!AA128</f>
        <v>37270.714212180741</v>
      </c>
      <c r="H129" s="84"/>
      <c r="I129">
        <v>2147</v>
      </c>
      <c r="J129" s="103">
        <f t="shared" si="21"/>
        <v>390.20987140244142</v>
      </c>
      <c r="K129" s="103">
        <f t="shared" si="28"/>
        <v>-141.29148639309622</v>
      </c>
      <c r="L129" s="103">
        <f t="shared" si="29"/>
        <v>-161.26764784226725</v>
      </c>
      <c r="M129" s="103">
        <f t="shared" si="30"/>
        <v>-34.881267634569575</v>
      </c>
      <c r="N129" s="103">
        <f t="shared" si="31"/>
        <v>-43.256962307296931</v>
      </c>
      <c r="O129" s="103">
        <f t="shared" si="32"/>
        <v>-9.5125072252114933</v>
      </c>
      <c r="P129" s="106">
        <f t="shared" si="33"/>
        <v>6882787.8025719523</v>
      </c>
      <c r="Q129" s="106">
        <f t="shared" si="34"/>
        <v>2825.8297278619243</v>
      </c>
      <c r="R129" s="106">
        <f t="shared" si="35"/>
        <v>3225.352956845345</v>
      </c>
      <c r="S129" s="106">
        <f t="shared" si="36"/>
        <v>697.62535269139141</v>
      </c>
      <c r="T129" s="106">
        <f t="shared" si="37"/>
        <v>865.13924614593861</v>
      </c>
      <c r="U129" s="106">
        <f t="shared" si="38"/>
        <v>190.25014450422987</v>
      </c>
      <c r="V129" s="107">
        <f>P129*'Levy Proposition'!B$5/(1+Assumptions!$D$49)^('Incentive Relocation assumption'!$I129-2022)</f>
        <v>275737.94271281781</v>
      </c>
      <c r="W129" s="107">
        <f>Q129*'Levy Proposition'!C$5/(1+Assumptions!$D$49)^('Incentive Relocation assumption'!$I129-2022)</f>
        <v>288.63958608205024</v>
      </c>
      <c r="X129" s="107">
        <f>R129*'Levy Proposition'!D$5/(1+Assumptions!$D$49)^('Incentive Relocation assumption'!$I129-2022)</f>
        <v>212.94727900420028</v>
      </c>
      <c r="Y129" s="107">
        <f>S129*'Levy Proposition'!E$5/(1+Assumptions!$D$49)^('Incentive Relocation assumption'!$I129-2022)</f>
        <v>76.492522878018207</v>
      </c>
      <c r="Z129" s="107">
        <f>T129*'Levy Proposition'!F$5/(1+Assumptions!$D$49)^('Incentive Relocation assumption'!$I129-2022)</f>
        <v>53.814621412193368</v>
      </c>
      <c r="AA129" s="107">
        <f>U129*'Levy Proposition'!G$5/(1+Assumptions!$D$49)^('Incentive Relocation assumption'!$I129-2022)</f>
        <v>30.064512494423301</v>
      </c>
      <c r="AB129" s="81">
        <f>P129*'Levy Proposition'!B$33/(1+Assumptions!$D$49)^('Incentive Relocation assumption'!$I129-2022)</f>
        <v>275484.67262528476</v>
      </c>
      <c r="AC129" s="81">
        <f>Q129*'Levy Proposition'!C$33/(1+Assumptions!$D$49)^('Incentive Relocation assumption'!$I129-2022)</f>
        <v>288.37446561109408</v>
      </c>
      <c r="AD129" s="81">
        <f>R129*'Levy Proposition'!D$33/(1+Assumptions!$D$49)^('Incentive Relocation assumption'!$I129-2022)</f>
        <v>212.7516832314071</v>
      </c>
      <c r="AE129" s="81">
        <f>S129*'Levy Proposition'!E$33/(1+Assumptions!$D$49)^('Incentive Relocation assumption'!$I129-2022)</f>
        <v>76.42226316775006</v>
      </c>
      <c r="AF129" s="81">
        <f>T129*'Levy Proposition'!F$33/(1+Assumptions!$D$49)^('Incentive Relocation assumption'!$I129-2022)</f>
        <v>53.765191748137951</v>
      </c>
      <c r="AG129" s="81">
        <f>U129*'Levy Proposition'!G$33/(1+Assumptions!$D$49)^('Incentive Relocation assumption'!$I129-2022)</f>
        <v>30.036897717740096</v>
      </c>
      <c r="AH129" s="109">
        <f t="shared" si="22"/>
        <v>253.27008753304835</v>
      </c>
      <c r="AI129" s="109">
        <f t="shared" si="23"/>
        <v>0.26512047095616254</v>
      </c>
      <c r="AJ129" s="109">
        <f t="shared" si="24"/>
        <v>0.19559577279318319</v>
      </c>
      <c r="AK129" s="109">
        <f t="shared" si="25"/>
        <v>7.0259710268146591E-2</v>
      </c>
      <c r="AL129" s="109">
        <f t="shared" si="26"/>
        <v>4.9429664055416822E-2</v>
      </c>
      <c r="AM129" s="109">
        <f t="shared" si="27"/>
        <v>2.7614776683204667E-2</v>
      </c>
      <c r="AN129" s="106">
        <f>'Levy Proposition'!B$11*'Incentive Relocation assumption'!J129/(1+Assumptions!$D$49)^('Incentive Relocation assumption'!$I129-2022)</f>
        <v>0</v>
      </c>
      <c r="AO129" s="106">
        <f>-'Levy Proposition'!C$11*'Incentive Relocation assumption'!K129/(1+Assumptions!$D$49)^('Incentive Relocation assumption'!$I129-2022)</f>
        <v>118.28204579447436</v>
      </c>
      <c r="AP129" s="106">
        <f>-'Levy Proposition'!D$11*'Incentive Relocation assumption'!L129/(1+Assumptions!$D$49)^('Incentive Relocation assumption'!$I129-2022)</f>
        <v>56.455994585230833</v>
      </c>
      <c r="AQ129" s="106">
        <f>-'Levy Proposition'!E$11*'Incentive Relocation assumption'!M129/(1+Assumptions!$D$49)^('Incentive Relocation assumption'!$I129-2022)</f>
        <v>32.730287540642145</v>
      </c>
      <c r="AR129" s="106">
        <f>-'Levy Proposition'!F$11*'Incentive Relocation assumption'!N129/(1+Assumptions!$D$49)^('Incentive Relocation assumption'!$I129-2022)</f>
        <v>12.915287465635874</v>
      </c>
      <c r="AS129" s="106">
        <f>-'Levy Proposition'!G$11*'Incentive Relocation assumption'!O129/(1+Assumptions!$D$49)^('Incentive Relocation assumption'!$I129-2022)</f>
        <v>15.131681096468196</v>
      </c>
    </row>
    <row r="130" spans="1:45" x14ac:dyDescent="0.35">
      <c r="A130">
        <v>2148</v>
      </c>
      <c r="B130" s="84">
        <f>'Future Expected Cost'!V129</f>
        <v>188160.56777956913</v>
      </c>
      <c r="C130" s="84">
        <f>'Future Expected Cost'!W129</f>
        <v>330103.25053158007</v>
      </c>
      <c r="D130" s="84">
        <f>'Future Expected Cost'!X129</f>
        <v>245885.71291600776</v>
      </c>
      <c r="E130" s="84">
        <f>'Future Expected Cost'!Y129</f>
        <v>91347.198648699035</v>
      </c>
      <c r="F130" s="84">
        <f>'Future Expected Cost'!Z129</f>
        <v>64002.283825860191</v>
      </c>
      <c r="G130" s="84">
        <f>'Future Expected Cost'!AA129</f>
        <v>35644.078069731229</v>
      </c>
      <c r="H130" s="84"/>
      <c r="I130">
        <v>2148</v>
      </c>
      <c r="J130" s="103">
        <f t="shared" si="21"/>
        <v>370.69937783231939</v>
      </c>
      <c r="K130" s="103">
        <f t="shared" si="28"/>
        <v>-134.22691207344141</v>
      </c>
      <c r="L130" s="103">
        <f t="shared" si="29"/>
        <v>-153.20426545015388</v>
      </c>
      <c r="M130" s="103">
        <f t="shared" si="30"/>
        <v>-33.137204252841094</v>
      </c>
      <c r="N130" s="103">
        <f t="shared" si="31"/>
        <v>-41.094114191932086</v>
      </c>
      <c r="O130" s="103">
        <f t="shared" si="32"/>
        <v>-9.036881863950919</v>
      </c>
      <c r="P130" s="106">
        <f t="shared" si="33"/>
        <v>6883178.0124433544</v>
      </c>
      <c r="Q130" s="106">
        <f t="shared" si="34"/>
        <v>2684.5382414688279</v>
      </c>
      <c r="R130" s="106">
        <f t="shared" si="35"/>
        <v>3064.0853090030778</v>
      </c>
      <c r="S130" s="106">
        <f t="shared" si="36"/>
        <v>662.74408505682186</v>
      </c>
      <c r="T130" s="106">
        <f t="shared" si="37"/>
        <v>821.88228383864168</v>
      </c>
      <c r="U130" s="106">
        <f t="shared" si="38"/>
        <v>180.73763727901837</v>
      </c>
      <c r="V130" s="107">
        <f>P130*'Levy Proposition'!B$5/(1+Assumptions!$D$49)^('Incentive Relocation assumption'!$I130-2022)</f>
        <v>261238.97716574706</v>
      </c>
      <c r="W130" s="107">
        <f>Q130*'Levy Proposition'!C$5/(1+Assumptions!$D$49)^('Incentive Relocation assumption'!$I130-2022)</f>
        <v>259.77438244301669</v>
      </c>
      <c r="X130" s="107">
        <f>R130*'Levy Proposition'!D$5/(1+Assumptions!$D$49)^('Incentive Relocation assumption'!$I130-2022)</f>
        <v>191.65163256751572</v>
      </c>
      <c r="Y130" s="107">
        <f>S130*'Levy Proposition'!E$5/(1+Assumptions!$D$49)^('Incentive Relocation assumption'!$I130-2022)</f>
        <v>68.842940643966045</v>
      </c>
      <c r="Z130" s="107">
        <f>T130*'Levy Proposition'!F$5/(1+Assumptions!$D$49)^('Incentive Relocation assumption'!$I130-2022)</f>
        <v>48.432927144592512</v>
      </c>
      <c r="AA130" s="107">
        <f>U130*'Levy Proposition'!G$5/(1+Assumptions!$D$49)^('Incentive Relocation assumption'!$I130-2022)</f>
        <v>27.057931563375593</v>
      </c>
      <c r="AB130" s="81">
        <f>P130*'Levy Proposition'!B$33/(1+Assumptions!$D$49)^('Incentive Relocation assumption'!$I130-2022)</f>
        <v>260999.02462978894</v>
      </c>
      <c r="AC130" s="81">
        <f>Q130*'Levy Proposition'!C$33/(1+Assumptions!$D$49)^('Incentive Relocation assumption'!$I130-2022)</f>
        <v>259.53577516273862</v>
      </c>
      <c r="AD130" s="81">
        <f>R130*'Levy Proposition'!D$33/(1+Assumptions!$D$49)^('Incentive Relocation assumption'!$I130-2022)</f>
        <v>191.47559721569337</v>
      </c>
      <c r="AE130" s="81">
        <f>S130*'Levy Proposition'!E$33/(1+Assumptions!$D$49)^('Incentive Relocation assumption'!$I130-2022)</f>
        <v>68.779707207786061</v>
      </c>
      <c r="AF130" s="81">
        <f>T130*'Levy Proposition'!F$33/(1+Assumptions!$D$49)^('Incentive Relocation assumption'!$I130-2022)</f>
        <v>48.38844066015475</v>
      </c>
      <c r="AG130" s="81">
        <f>U130*'Levy Proposition'!G$33/(1+Assumptions!$D$49)^('Incentive Relocation assumption'!$I130-2022)</f>
        <v>27.033078383475516</v>
      </c>
      <c r="AH130" s="109">
        <f t="shared" si="22"/>
        <v>239.95253595811664</v>
      </c>
      <c r="AI130" s="109">
        <f t="shared" si="23"/>
        <v>0.23860728027807454</v>
      </c>
      <c r="AJ130" s="109">
        <f t="shared" si="24"/>
        <v>0.17603535182234964</v>
      </c>
      <c r="AK130" s="109">
        <f t="shared" si="25"/>
        <v>6.3233436179984892E-2</v>
      </c>
      <c r="AL130" s="109">
        <f t="shared" si="26"/>
        <v>4.4486484437761931E-2</v>
      </c>
      <c r="AM130" s="109">
        <f t="shared" si="27"/>
        <v>2.4853179900077293E-2</v>
      </c>
      <c r="AN130" s="106">
        <f>'Levy Proposition'!B$11*'Incentive Relocation assumption'!J130/(1+Assumptions!$D$49)^('Incentive Relocation assumption'!$I130-2022)</f>
        <v>0</v>
      </c>
      <c r="AO130" s="106">
        <f>-'Levy Proposition'!C$11*'Incentive Relocation assumption'!K130/(1+Assumptions!$D$49)^('Incentive Relocation assumption'!$I130-2022)</f>
        <v>106.45333101198976</v>
      </c>
      <c r="AP130" s="106">
        <f>-'Levy Proposition'!D$11*'Incentive Relocation assumption'!L130/(1+Assumptions!$D$49)^('Incentive Relocation assumption'!$I130-2022)</f>
        <v>50.810151606909706</v>
      </c>
      <c r="AQ130" s="106">
        <f>-'Levy Proposition'!E$11*'Incentive Relocation assumption'!M130/(1+Assumptions!$D$49)^('Incentive Relocation assumption'!$I130-2022)</f>
        <v>29.457117606299903</v>
      </c>
      <c r="AR130" s="106">
        <f>-'Levy Proposition'!F$11*'Incentive Relocation assumption'!N130/(1+Assumptions!$D$49)^('Incentive Relocation assumption'!$I130-2022)</f>
        <v>11.623703009696898</v>
      </c>
      <c r="AS130" s="106">
        <f>-'Levy Proposition'!G$11*'Incentive Relocation assumption'!O130/(1+Assumptions!$D$49)^('Incentive Relocation assumption'!$I130-2022)</f>
        <v>13.618447717155123</v>
      </c>
    </row>
    <row r="131" spans="1:45" x14ac:dyDescent="0.35">
      <c r="A131">
        <v>2149</v>
      </c>
      <c r="B131" s="84">
        <f>'Future Expected Cost'!V130</f>
        <v>179868.61168099265</v>
      </c>
      <c r="C131" s="84">
        <f>'Future Expected Cost'!W130</f>
        <v>315556.10333280405</v>
      </c>
      <c r="D131" s="84">
        <f>'Future Expected Cost'!X130</f>
        <v>235078.27290664741</v>
      </c>
      <c r="E131" s="84">
        <f>'Future Expected Cost'!Y130</f>
        <v>87367.540984279971</v>
      </c>
      <c r="F131" s="84">
        <f>'Future Expected Cost'!Z130</f>
        <v>61211.362618291685</v>
      </c>
      <c r="G131" s="84">
        <f>'Future Expected Cost'!AA130</f>
        <v>34088.699051063857</v>
      </c>
      <c r="H131" s="84"/>
      <c r="I131">
        <v>2149</v>
      </c>
      <c r="J131" s="103">
        <f t="shared" si="21"/>
        <v>352.16440894070342</v>
      </c>
      <c r="K131" s="103">
        <f t="shared" si="28"/>
        <v>-127.51556646976934</v>
      </c>
      <c r="L131" s="103">
        <f t="shared" si="29"/>
        <v>-145.54405217764619</v>
      </c>
      <c r="M131" s="103">
        <f t="shared" si="30"/>
        <v>-31.480344040199039</v>
      </c>
      <c r="N131" s="103">
        <f t="shared" si="31"/>
        <v>-39.039408482335482</v>
      </c>
      <c r="O131" s="103">
        <f t="shared" si="32"/>
        <v>-8.585037770753372</v>
      </c>
      <c r="P131" s="106">
        <f t="shared" si="33"/>
        <v>6883548.7118211864</v>
      </c>
      <c r="Q131" s="106">
        <f t="shared" si="34"/>
        <v>2550.3113293953866</v>
      </c>
      <c r="R131" s="106">
        <f t="shared" si="35"/>
        <v>2910.881043552924</v>
      </c>
      <c r="S131" s="106">
        <f t="shared" si="36"/>
        <v>629.60688080398074</v>
      </c>
      <c r="T131" s="106">
        <f t="shared" si="37"/>
        <v>780.78816964670955</v>
      </c>
      <c r="U131" s="106">
        <f t="shared" si="38"/>
        <v>171.70075541506745</v>
      </c>
      <c r="V131" s="107">
        <f>P131*'Levy Proposition'!B$5/(1+Assumptions!$D$49)^('Incentive Relocation assumption'!$I131-2022)</f>
        <v>247501.69986344111</v>
      </c>
      <c r="W131" s="107">
        <f>Q131*'Levy Proposition'!C$5/(1+Assumptions!$D$49)^('Incentive Relocation assumption'!$I131-2022)</f>
        <v>233.79582367633984</v>
      </c>
      <c r="X131" s="107">
        <f>R131*'Levy Proposition'!D$5/(1+Assumptions!$D$49)^('Incentive Relocation assumption'!$I131-2022)</f>
        <v>172.48564263208817</v>
      </c>
      <c r="Y131" s="107">
        <f>S131*'Levy Proposition'!E$5/(1+Assumptions!$D$49)^('Incentive Relocation assumption'!$I131-2022)</f>
        <v>61.958349629367333</v>
      </c>
      <c r="Z131" s="107">
        <f>T131*'Levy Proposition'!F$5/(1+Assumptions!$D$49)^('Incentive Relocation assumption'!$I131-2022)</f>
        <v>43.589425517391156</v>
      </c>
      <c r="AA131" s="107">
        <f>U131*'Levy Proposition'!G$5/(1+Assumptions!$D$49)^('Incentive Relocation assumption'!$I131-2022)</f>
        <v>24.352021694152572</v>
      </c>
      <c r="AB131" s="81">
        <f>P131*'Levy Proposition'!B$33/(1+Assumptions!$D$49)^('Incentive Relocation assumption'!$I131-2022)</f>
        <v>247274.36525518127</v>
      </c>
      <c r="AC131" s="81">
        <f>Q131*'Levy Proposition'!C$33/(1+Assumptions!$D$49)^('Incentive Relocation assumption'!$I131-2022)</f>
        <v>233.58107815330879</v>
      </c>
      <c r="AD131" s="81">
        <f>R131*'Levy Proposition'!D$33/(1+Assumptions!$D$49)^('Incentive Relocation assumption'!$I131-2022)</f>
        <v>172.32721157476672</v>
      </c>
      <c r="AE131" s="81">
        <f>S131*'Levy Proposition'!E$33/(1+Assumptions!$D$49)^('Incentive Relocation assumption'!$I131-2022)</f>
        <v>61.901439809559271</v>
      </c>
      <c r="AF131" s="81">
        <f>T131*'Levy Proposition'!F$33/(1+Assumptions!$D$49)^('Incentive Relocation assumption'!$I131-2022)</f>
        <v>43.549387873287159</v>
      </c>
      <c r="AG131" s="81">
        <f>U131*'Levy Proposition'!G$33/(1+Assumptions!$D$49)^('Incentive Relocation assumption'!$I131-2022)</f>
        <v>24.329653939445311</v>
      </c>
      <c r="AH131" s="109">
        <f t="shared" si="22"/>
        <v>227.33460825984366</v>
      </c>
      <c r="AI131" s="109">
        <f t="shared" si="23"/>
        <v>0.21474552303104133</v>
      </c>
      <c r="AJ131" s="109">
        <f t="shared" si="24"/>
        <v>0.15843105732145091</v>
      </c>
      <c r="AK131" s="109">
        <f t="shared" si="25"/>
        <v>5.6909819808062423E-2</v>
      </c>
      <c r="AL131" s="109">
        <f t="shared" si="26"/>
        <v>4.0037644103996683E-2</v>
      </c>
      <c r="AM131" s="109">
        <f t="shared" si="27"/>
        <v>2.2367754707261156E-2</v>
      </c>
      <c r="AN131" s="106">
        <f>'Levy Proposition'!B$11*'Incentive Relocation assumption'!J131/(1+Assumptions!$D$49)^('Incentive Relocation assumption'!$I131-2022)</f>
        <v>0</v>
      </c>
      <c r="AO131" s="106">
        <f>-'Levy Proposition'!C$11*'Incentive Relocation assumption'!K131/(1+Assumptions!$D$49)^('Incentive Relocation assumption'!$I131-2022)</f>
        <v>95.807538730258074</v>
      </c>
      <c r="AP131" s="106">
        <f>-'Levy Proposition'!D$11*'Incentive Relocation assumption'!L131/(1+Assumptions!$D$49)^('Incentive Relocation assumption'!$I131-2022)</f>
        <v>45.728917279450911</v>
      </c>
      <c r="AQ131" s="106">
        <f>-'Levy Proposition'!E$11*'Incentive Relocation assumption'!M131/(1+Assumptions!$D$49)^('Incentive Relocation assumption'!$I131-2022)</f>
        <v>26.511278784028669</v>
      </c>
      <c r="AR131" s="106">
        <f>-'Levy Proposition'!F$11*'Incentive Relocation assumption'!N131/(1+Assumptions!$D$49)^('Incentive Relocation assumption'!$I131-2022)</f>
        <v>10.46128257052966</v>
      </c>
      <c r="AS131" s="106">
        <f>-'Levy Proposition'!G$11*'Incentive Relocation assumption'!O131/(1+Assumptions!$D$49)^('Incentive Relocation assumption'!$I131-2022)</f>
        <v>12.256544203021516</v>
      </c>
    </row>
    <row r="132" spans="1:45" x14ac:dyDescent="0.35">
      <c r="A132">
        <v>2150</v>
      </c>
      <c r="B132" s="84">
        <f>'Future Expected Cost'!V131</f>
        <v>171943.05945975511</v>
      </c>
      <c r="C132" s="84">
        <f>'Future Expected Cost'!W131</f>
        <v>301651.74015846458</v>
      </c>
      <c r="D132" s="84">
        <f>'Future Expected Cost'!X131</f>
        <v>224747.25776928518</v>
      </c>
      <c r="E132" s="84">
        <f>'Future Expected Cost'!Y131</f>
        <v>83561.910921718663</v>
      </c>
      <c r="F132" s="84">
        <f>'Future Expected Cost'!Z131</f>
        <v>58542.598907895488</v>
      </c>
      <c r="G132" s="84">
        <f>'Future Expected Cost'!AA131</f>
        <v>32601.445053498304</v>
      </c>
      <c r="H132" s="84"/>
      <c r="I132">
        <v>2150</v>
      </c>
      <c r="J132" s="103">
        <f t="shared" si="21"/>
        <v>334.55618849366829</v>
      </c>
      <c r="K132" s="103">
        <f t="shared" si="28"/>
        <v>-121.13978814628086</v>
      </c>
      <c r="L132" s="103">
        <f t="shared" si="29"/>
        <v>-138.26684956876389</v>
      </c>
      <c r="M132" s="103">
        <f t="shared" si="30"/>
        <v>-29.906326838189088</v>
      </c>
      <c r="N132" s="103">
        <f t="shared" si="31"/>
        <v>-37.087438058218702</v>
      </c>
      <c r="O132" s="103">
        <f t="shared" si="32"/>
        <v>-8.1557858822157048</v>
      </c>
      <c r="P132" s="106">
        <f t="shared" si="33"/>
        <v>6883900.8762301272</v>
      </c>
      <c r="Q132" s="106">
        <f t="shared" si="34"/>
        <v>2422.7957629256171</v>
      </c>
      <c r="R132" s="106">
        <f t="shared" si="35"/>
        <v>2765.3369913752776</v>
      </c>
      <c r="S132" s="106">
        <f t="shared" si="36"/>
        <v>598.1265367637817</v>
      </c>
      <c r="T132" s="106">
        <f t="shared" si="37"/>
        <v>741.74876116437406</v>
      </c>
      <c r="U132" s="106">
        <f t="shared" si="38"/>
        <v>163.11571764431409</v>
      </c>
      <c r="V132" s="107">
        <f>P132*'Levy Proposition'!B$5/(1+Assumptions!$D$49)^('Incentive Relocation assumption'!$I132-2022)</f>
        <v>234486.1666025965</v>
      </c>
      <c r="W132" s="107">
        <f>Q132*'Levy Proposition'!C$5/(1+Assumptions!$D$49)^('Incentive Relocation assumption'!$I132-2022)</f>
        <v>210.41523284340144</v>
      </c>
      <c r="X132" s="107">
        <f>R132*'Levy Proposition'!D$5/(1+Assumptions!$D$49)^('Incentive Relocation assumption'!$I132-2022)</f>
        <v>155.23633436163675</v>
      </c>
      <c r="Y132" s="107">
        <f>S132*'Levy Proposition'!E$5/(1+Assumptions!$D$49)^('Incentive Relocation assumption'!$I132-2022)</f>
        <v>55.762247412529582</v>
      </c>
      <c r="Z132" s="107">
        <f>T132*'Levy Proposition'!F$5/(1+Assumptions!$D$49)^('Incentive Relocation assumption'!$I132-2022)</f>
        <v>39.230294945085291</v>
      </c>
      <c r="AA132" s="107">
        <f>U132*'Levy Proposition'!G$5/(1+Assumptions!$D$49)^('Incentive Relocation assumption'!$I132-2022)</f>
        <v>21.916714483643837</v>
      </c>
      <c r="AB132" s="81">
        <f>P132*'Levy Proposition'!B$33/(1+Assumptions!$D$49)^('Incentive Relocation assumption'!$I132-2022)</f>
        <v>234270.78698760248</v>
      </c>
      <c r="AC132" s="81">
        <f>Q132*'Levy Proposition'!C$33/(1+Assumptions!$D$49)^('Incentive Relocation assumption'!$I132-2022)</f>
        <v>210.22196279896639</v>
      </c>
      <c r="AD132" s="81">
        <f>R132*'Levy Proposition'!D$33/(1+Assumptions!$D$49)^('Incentive Relocation assumption'!$I132-2022)</f>
        <v>155.09374709343103</v>
      </c>
      <c r="AE132" s="81">
        <f>S132*'Levy Proposition'!E$33/(1+Assumptions!$D$49)^('Incentive Relocation assumption'!$I132-2022)</f>
        <v>55.711028820179678</v>
      </c>
      <c r="AF132" s="81">
        <f>T132*'Levy Proposition'!F$33/(1+Assumptions!$D$49)^('Incentive Relocation assumption'!$I132-2022)</f>
        <v>39.19426123809184</v>
      </c>
      <c r="AG132" s="81">
        <f>U132*'Levy Proposition'!G$33/(1+Assumptions!$D$49)^('Incentive Relocation assumption'!$I132-2022)</f>
        <v>21.896583600889372</v>
      </c>
      <c r="AH132" s="109">
        <f t="shared" si="22"/>
        <v>215.37961499401717</v>
      </c>
      <c r="AI132" s="109">
        <f t="shared" si="23"/>
        <v>0.19327004443505302</v>
      </c>
      <c r="AJ132" s="109">
        <f t="shared" si="24"/>
        <v>0.1425872682057161</v>
      </c>
      <c r="AK132" s="109">
        <f t="shared" si="25"/>
        <v>5.1218592349904668E-2</v>
      </c>
      <c r="AL132" s="109">
        <f t="shared" si="26"/>
        <v>3.603370699345021E-2</v>
      </c>
      <c r="AM132" s="109">
        <f t="shared" si="27"/>
        <v>2.0130882754465063E-2</v>
      </c>
      <c r="AN132" s="106">
        <f>'Levy Proposition'!B$11*'Incentive Relocation assumption'!J132/(1+Assumptions!$D$49)^('Incentive Relocation assumption'!$I132-2022)</f>
        <v>0</v>
      </c>
      <c r="AO132" s="106">
        <f>-'Levy Proposition'!C$11*'Incentive Relocation assumption'!K132/(1+Assumptions!$D$49)^('Incentive Relocation assumption'!$I132-2022)</f>
        <v>86.226371596733458</v>
      </c>
      <c r="AP132" s="106">
        <f>-'Levy Proposition'!D$11*'Incentive Relocation assumption'!L132/(1+Assumptions!$D$49)^('Incentive Relocation assumption'!$I132-2022)</f>
        <v>41.155828302360142</v>
      </c>
      <c r="AQ132" s="106">
        <f>-'Levy Proposition'!E$11*'Incentive Relocation assumption'!M132/(1+Assumptions!$D$49)^('Incentive Relocation assumption'!$I132-2022)</f>
        <v>23.860036550696751</v>
      </c>
      <c r="AR132" s="106">
        <f>-'Levy Proposition'!F$11*'Incentive Relocation assumption'!N132/(1+Assumptions!$D$49)^('Incentive Relocation assumption'!$I132-2022)</f>
        <v>9.4151091893151655</v>
      </c>
      <c r="AS132" s="106">
        <f>-'Levy Proposition'!G$11*'Incentive Relocation assumption'!O132/(1+Assumptions!$D$49)^('Incentive Relocation assumption'!$I132-2022)</f>
        <v>11.030836914796467</v>
      </c>
    </row>
    <row r="136" spans="1:45" x14ac:dyDescent="0.35">
      <c r="W136" s="92"/>
    </row>
  </sheetData>
  <mergeCells count="6">
    <mergeCell ref="AN3:AS3"/>
    <mergeCell ref="J3:O3"/>
    <mergeCell ref="P3:U3"/>
    <mergeCell ref="V3:AA3"/>
    <mergeCell ref="AB3:AG3"/>
    <mergeCell ref="AH3:AM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96F-5CA3-4324-A13A-77C6B8CC60CF}">
  <dimension ref="A1:N134"/>
  <sheetViews>
    <sheetView workbookViewId="0">
      <selection activeCell="N37" sqref="N37"/>
    </sheetView>
  </sheetViews>
  <sheetFormatPr defaultRowHeight="14.5" x14ac:dyDescent="0.35"/>
  <cols>
    <col min="2" max="2" width="48.26953125" bestFit="1" customWidth="1"/>
    <col min="3" max="3" width="21.26953125" customWidth="1"/>
    <col min="4" max="4" width="26.7265625" customWidth="1"/>
    <col min="6" max="8" width="35.453125" customWidth="1"/>
    <col min="11" max="11" width="17.7265625" bestFit="1" customWidth="1"/>
    <col min="12" max="13" width="19" customWidth="1"/>
    <col min="14" max="14" width="15.81640625" bestFit="1" customWidth="1"/>
  </cols>
  <sheetData>
    <row r="1" spans="1:14" x14ac:dyDescent="0.35">
      <c r="B1" t="s">
        <v>179</v>
      </c>
    </row>
    <row r="2" spans="1:14" x14ac:dyDescent="0.35">
      <c r="B2" t="s">
        <v>180</v>
      </c>
      <c r="C2" s="100">
        <v>0</v>
      </c>
    </row>
    <row r="3" spans="1:14" x14ac:dyDescent="0.35">
      <c r="B3" t="s">
        <v>181</v>
      </c>
      <c r="C3" s="100">
        <v>1</v>
      </c>
    </row>
    <row r="5" spans="1:14" x14ac:dyDescent="0.35">
      <c r="A5" s="113"/>
      <c r="B5" s="131" t="s">
        <v>182</v>
      </c>
      <c r="C5" s="131"/>
      <c r="D5" s="131"/>
      <c r="F5" s="132" t="s">
        <v>183</v>
      </c>
      <c r="G5" s="132"/>
      <c r="H5" s="132"/>
      <c r="K5" s="111"/>
      <c r="L5" s="112" t="s">
        <v>178</v>
      </c>
      <c r="M5" s="112" t="s">
        <v>167</v>
      </c>
      <c r="N5" s="112" t="s">
        <v>122</v>
      </c>
    </row>
    <row r="6" spans="1:14" x14ac:dyDescent="0.35">
      <c r="A6" s="113" t="s">
        <v>0</v>
      </c>
      <c r="B6" s="113" t="s">
        <v>177</v>
      </c>
      <c r="C6" s="113" t="s">
        <v>178</v>
      </c>
      <c r="D6" s="113" t="s">
        <v>167</v>
      </c>
      <c r="F6" s="117" t="s">
        <v>177</v>
      </c>
      <c r="G6" s="117" t="s">
        <v>178</v>
      </c>
      <c r="H6" s="117" t="s">
        <v>167</v>
      </c>
      <c r="K6" s="112" t="s">
        <v>182</v>
      </c>
      <c r="L6" s="120">
        <f>SUM(C7:C134)</f>
        <v>0</v>
      </c>
      <c r="M6" s="120">
        <f>SUM(D7:D134)</f>
        <v>7408085176.0673122</v>
      </c>
      <c r="N6" s="120">
        <f>SUM(M6,L6)</f>
        <v>7408085176.0673122</v>
      </c>
    </row>
    <row r="7" spans="1:14" x14ac:dyDescent="0.35">
      <c r="A7" s="114">
        <v>2023</v>
      </c>
      <c r="B7" s="115">
        <f>SUM('Future Expected Cost'!V4:AA4)</f>
        <v>294308844.05783659</v>
      </c>
      <c r="C7" s="115">
        <f>$C$2*B7</f>
        <v>0</v>
      </c>
      <c r="D7" s="116">
        <f>B7*$C$3</f>
        <v>294308844.05783659</v>
      </c>
      <c r="F7" s="118">
        <f>SUM(G7,H7)</f>
        <v>501565304.01141238</v>
      </c>
      <c r="G7" s="118">
        <f>SUM('Incentive Relocation assumption'!AH5:AS5)</f>
        <v>111584464.41432217</v>
      </c>
      <c r="H7" s="119">
        <f>SUM('Incentive Relocation assumption'!AB5:AG5)</f>
        <v>389980839.59709024</v>
      </c>
      <c r="K7" s="112" t="s">
        <v>183</v>
      </c>
      <c r="L7" s="120">
        <f>SUM(G7:G134)</f>
        <v>1117653921.9064968</v>
      </c>
      <c r="M7" s="120">
        <f>SUM(H7:H134)</f>
        <v>5921642976.18575</v>
      </c>
      <c r="N7" s="120">
        <f>SUM(M7,L7)</f>
        <v>7039296898.092247</v>
      </c>
    </row>
    <row r="8" spans="1:14" x14ac:dyDescent="0.35">
      <c r="A8" s="114">
        <v>2024</v>
      </c>
      <c r="B8" s="115">
        <f>SUM('Future Expected Cost'!V5:AA5)</f>
        <v>281205256.16160667</v>
      </c>
      <c r="C8" s="115">
        <f t="shared" ref="C8:C71" si="0">$C$2*B8</f>
        <v>0</v>
      </c>
      <c r="D8" s="116">
        <f t="shared" ref="D8:D71" si="1">B8*$C$3</f>
        <v>281205256.16160667</v>
      </c>
      <c r="F8" s="118">
        <f t="shared" ref="F8:F71" si="2">SUM(G8,H8)</f>
        <v>462082141.45544636</v>
      </c>
      <c r="G8" s="118">
        <f>SUM('Incentive Relocation assumption'!AH6:AS6)</f>
        <v>100435342.3203553</v>
      </c>
      <c r="H8" s="119">
        <f>SUM('Incentive Relocation assumption'!AB6:AG6)</f>
        <v>361646799.13509107</v>
      </c>
    </row>
    <row r="9" spans="1:14" x14ac:dyDescent="0.35">
      <c r="A9" s="114">
        <v>2025</v>
      </c>
      <c r="B9" s="115">
        <f>SUM('Future Expected Cost'!V6:AA6)</f>
        <v>268686042.57879347</v>
      </c>
      <c r="C9" s="115">
        <f t="shared" si="0"/>
        <v>0</v>
      </c>
      <c r="D9" s="116">
        <f t="shared" si="1"/>
        <v>268686042.57879347</v>
      </c>
      <c r="F9" s="118">
        <f t="shared" si="2"/>
        <v>425985546.92216444</v>
      </c>
      <c r="G9" s="118">
        <f>SUM('Incentive Relocation assumption'!AH7:AS7)</f>
        <v>90400664.39496848</v>
      </c>
      <c r="H9" s="119">
        <f>SUM('Incentive Relocation assumption'!AB7:AG7)</f>
        <v>335584882.52719593</v>
      </c>
      <c r="K9" s="111"/>
      <c r="L9" s="112" t="s">
        <v>178</v>
      </c>
      <c r="M9" s="112" t="s">
        <v>167</v>
      </c>
      <c r="N9" s="112" t="s">
        <v>122</v>
      </c>
    </row>
    <row r="10" spans="1:14" x14ac:dyDescent="0.35">
      <c r="A10" s="114">
        <v>2026</v>
      </c>
      <c r="B10" s="115">
        <f>SUM('Future Expected Cost'!V7:AA7)</f>
        <v>256725104.21792227</v>
      </c>
      <c r="C10" s="115">
        <f t="shared" si="0"/>
        <v>0</v>
      </c>
      <c r="D10" s="116">
        <f t="shared" si="1"/>
        <v>256725104.21792227</v>
      </c>
      <c r="F10" s="118">
        <f t="shared" si="2"/>
        <v>392966426.21296865</v>
      </c>
      <c r="G10" s="118">
        <f>SUM('Incentive Relocation assumption'!AH8:AS8)</f>
        <v>81369008.58139281</v>
      </c>
      <c r="H10" s="119">
        <f>SUM('Incentive Relocation assumption'!AB8:AG8)</f>
        <v>311597417.63157582</v>
      </c>
      <c r="K10" s="112" t="s">
        <v>182</v>
      </c>
      <c r="L10" s="121">
        <f>L6/$N6</f>
        <v>0</v>
      </c>
      <c r="M10" s="121">
        <f>M6/$N6</f>
        <v>1</v>
      </c>
      <c r="N10" s="120">
        <f>SUM(M10,L10)</f>
        <v>1</v>
      </c>
    </row>
    <row r="11" spans="1:14" x14ac:dyDescent="0.35">
      <c r="A11" s="114">
        <v>2027</v>
      </c>
      <c r="B11" s="115">
        <f>SUM('Future Expected Cost'!V8:AA8)</f>
        <v>245297509.12001407</v>
      </c>
      <c r="C11" s="115">
        <f t="shared" si="0"/>
        <v>0</v>
      </c>
      <c r="D11" s="116">
        <f t="shared" si="1"/>
        <v>245297509.12001407</v>
      </c>
      <c r="F11" s="118">
        <f t="shared" si="2"/>
        <v>362745039.05274844</v>
      </c>
      <c r="G11" s="118">
        <f>SUM('Incentive Relocation assumption'!AH9:AS9)</f>
        <v>73240094.079174131</v>
      </c>
      <c r="H11" s="119">
        <f>SUM('Incentive Relocation assumption'!AB9:AG9)</f>
        <v>289504944.97357434</v>
      </c>
      <c r="K11" s="112" t="s">
        <v>183</v>
      </c>
      <c r="L11" s="121">
        <f>L7/$N7</f>
        <v>0.15877351645863913</v>
      </c>
      <c r="M11" s="121">
        <f>M7/$N7</f>
        <v>0.84122648354136087</v>
      </c>
      <c r="N11" s="120">
        <f>SUM(M11,L11)</f>
        <v>1</v>
      </c>
    </row>
    <row r="12" spans="1:14" x14ac:dyDescent="0.35">
      <c r="A12" s="114">
        <v>2028</v>
      </c>
      <c r="B12" s="115">
        <f>SUM('Future Expected Cost'!V9:AA9)</f>
        <v>234379440.2057479</v>
      </c>
      <c r="C12" s="115">
        <f t="shared" si="0"/>
        <v>0</v>
      </c>
      <c r="D12" s="116">
        <f t="shared" si="1"/>
        <v>234379440.2057479</v>
      </c>
      <c r="F12" s="118">
        <f t="shared" si="2"/>
        <v>335068145.51638472</v>
      </c>
      <c r="G12" s="118">
        <f>SUM('Incentive Relocation assumption'!AH10:AS10)</f>
        <v>65923667.245752677</v>
      </c>
      <c r="H12" s="119">
        <f>SUM('Incentive Relocation assumption'!AB10:AG10)</f>
        <v>269144478.27063203</v>
      </c>
    </row>
    <row r="13" spans="1:14" x14ac:dyDescent="0.35">
      <c r="A13" s="114">
        <v>2029</v>
      </c>
      <c r="B13" s="115">
        <f>SUM('Future Expected Cost'!V10:AA10)</f>
        <v>223948145.36434796</v>
      </c>
      <c r="C13" s="115">
        <f t="shared" si="0"/>
        <v>0</v>
      </c>
      <c r="D13" s="116">
        <f t="shared" si="1"/>
        <v>223948145.36434796</v>
      </c>
      <c r="F13" s="118">
        <f t="shared" si="2"/>
        <v>309706433.51162314</v>
      </c>
      <c r="G13" s="118">
        <f>SUM('Incentive Relocation assumption'!AH11:AS11)</f>
        <v>59338498.90872854</v>
      </c>
      <c r="H13" s="119">
        <f>SUM('Incentive Relocation assumption'!AB11:AG11)</f>
        <v>250367934.60289457</v>
      </c>
    </row>
    <row r="14" spans="1:14" x14ac:dyDescent="0.35">
      <c r="A14" s="114">
        <v>2030</v>
      </c>
      <c r="B14" s="115">
        <f>SUM('Future Expected Cost'!V11:AA11)</f>
        <v>237285536.9811483</v>
      </c>
      <c r="C14" s="115">
        <f t="shared" si="0"/>
        <v>0</v>
      </c>
      <c r="D14" s="116">
        <f t="shared" si="1"/>
        <v>237285536.9811483</v>
      </c>
      <c r="F14" s="118">
        <f t="shared" si="2"/>
        <v>286452199.43849766</v>
      </c>
      <c r="G14" s="118">
        <f>SUM('Incentive Relocation assumption'!AH12:AS12)</f>
        <v>53411481.947472297</v>
      </c>
      <c r="H14" s="119">
        <f>SUM('Incentive Relocation assumption'!AB12:AG12)</f>
        <v>233040717.49102539</v>
      </c>
      <c r="K14" s="111"/>
      <c r="L14" s="112" t="s">
        <v>182</v>
      </c>
      <c r="M14" s="112" t="s">
        <v>183</v>
      </c>
    </row>
    <row r="15" spans="1:14" x14ac:dyDescent="0.35">
      <c r="A15" s="114">
        <v>2031</v>
      </c>
      <c r="B15" s="115">
        <f>SUM('Future Expected Cost'!V12:AA12)</f>
        <v>226726568.67354244</v>
      </c>
      <c r="C15" s="115">
        <f t="shared" si="0"/>
        <v>0</v>
      </c>
      <c r="D15" s="116">
        <f t="shared" si="1"/>
        <v>226726568.67354244</v>
      </c>
      <c r="F15" s="118">
        <f t="shared" si="2"/>
        <v>265117256.92164558</v>
      </c>
      <c r="G15" s="118">
        <f>SUM('Incentive Relocation assumption'!AH13:AS13)</f>
        <v>48076819.116911456</v>
      </c>
      <c r="H15" s="119">
        <f>SUM('Incentive Relocation assumption'!AB13:AG13)</f>
        <v>217040437.80473411</v>
      </c>
      <c r="K15" s="112" t="s">
        <v>178</v>
      </c>
      <c r="L15" s="120">
        <f>L6</f>
        <v>0</v>
      </c>
      <c r="M15" s="120">
        <f>L7</f>
        <v>1117653921.9064968</v>
      </c>
    </row>
    <row r="16" spans="1:14" x14ac:dyDescent="0.35">
      <c r="A16" s="114">
        <v>2032</v>
      </c>
      <c r="B16" s="115">
        <f>SUM('Future Expected Cost'!V13:AA13)</f>
        <v>216638265.44927707</v>
      </c>
      <c r="C16" s="115">
        <f t="shared" si="0"/>
        <v>0</v>
      </c>
      <c r="D16" s="116">
        <f t="shared" si="1"/>
        <v>216638265.44927707</v>
      </c>
      <c r="F16" s="118">
        <f t="shared" si="2"/>
        <v>245531051.01100206</v>
      </c>
      <c r="G16" s="118">
        <f>SUM('Incentive Relocation assumption'!AH14:AS14)</f>
        <v>43275292.089072891</v>
      </c>
      <c r="H16" s="119">
        <f>SUM('Incentive Relocation assumption'!AB14:AG14)</f>
        <v>202255758.92192918</v>
      </c>
      <c r="K16" s="112" t="s">
        <v>167</v>
      </c>
      <c r="L16" s="120">
        <f>M6</f>
        <v>7408085176.0673122</v>
      </c>
      <c r="M16" s="120">
        <f>M7</f>
        <v>5921642976.18575</v>
      </c>
    </row>
    <row r="17" spans="1:8" x14ac:dyDescent="0.35">
      <c r="A17" s="114">
        <v>2033</v>
      </c>
      <c r="B17" s="115">
        <f>SUM('Future Expected Cost'!V14:AA14)</f>
        <v>206999615.6788573</v>
      </c>
      <c r="C17" s="115">
        <f t="shared" si="0"/>
        <v>0</v>
      </c>
      <c r="D17" s="116">
        <f t="shared" si="1"/>
        <v>206999615.6788573</v>
      </c>
      <c r="F17" s="118">
        <f t="shared" si="2"/>
        <v>227538957.49619022</v>
      </c>
      <c r="G17" s="118">
        <f>SUM('Incentive Relocation assumption'!AH15:AS15)</f>
        <v>38953603.590432793</v>
      </c>
      <c r="H17" s="119">
        <f>SUM('Incentive Relocation assumption'!AB15:AG15)</f>
        <v>188585353.90575743</v>
      </c>
    </row>
    <row r="18" spans="1:8" x14ac:dyDescent="0.35">
      <c r="A18" s="114">
        <v>2034</v>
      </c>
      <c r="B18" s="115">
        <f>SUM('Future Expected Cost'!V15:AA15)</f>
        <v>197790547.00082377</v>
      </c>
      <c r="C18" s="115">
        <f t="shared" si="0"/>
        <v>0</v>
      </c>
      <c r="D18" s="116">
        <f t="shared" si="1"/>
        <v>197790547.00082377</v>
      </c>
      <c r="F18" s="118">
        <f t="shared" si="2"/>
        <v>211000749.00531417</v>
      </c>
      <c r="G18" s="118">
        <f>SUM('Incentive Relocation assumption'!AH16:AS16)</f>
        <v>35063785.32534577</v>
      </c>
      <c r="H18" s="119">
        <f>SUM('Incentive Relocation assumption'!AB16:AG16)</f>
        <v>175936963.67996842</v>
      </c>
    </row>
    <row r="19" spans="1:8" x14ac:dyDescent="0.35">
      <c r="A19" s="114">
        <v>2035</v>
      </c>
      <c r="B19" s="115">
        <f>SUM('Future Expected Cost'!V16:AA16)</f>
        <v>188991884.28456467</v>
      </c>
      <c r="C19" s="115">
        <f t="shared" si="0"/>
        <v>0</v>
      </c>
      <c r="D19" s="116">
        <f t="shared" si="1"/>
        <v>188991884.28456467</v>
      </c>
      <c r="F19" s="118">
        <f t="shared" si="2"/>
        <v>195789211.38224816</v>
      </c>
      <c r="G19" s="118">
        <f>SUM('Incentive Relocation assumption'!AH17:AS17)</f>
        <v>31562665.106821056</v>
      </c>
      <c r="H19" s="119">
        <f>SUM('Incentive Relocation assumption'!AB17:AG17)</f>
        <v>164226546.2754271</v>
      </c>
    </row>
    <row r="20" spans="1:8" x14ac:dyDescent="0.35">
      <c r="A20" s="114">
        <v>2036</v>
      </c>
      <c r="B20" s="115">
        <f>SUM('Future Expected Cost'!V17:AA17)</f>
        <v>180585309.47647825</v>
      </c>
      <c r="C20" s="115">
        <f t="shared" si="0"/>
        <v>0</v>
      </c>
      <c r="D20" s="116">
        <f t="shared" si="1"/>
        <v>180585309.47647825</v>
      </c>
      <c r="F20" s="118">
        <f t="shared" si="2"/>
        <v>181788895.47805542</v>
      </c>
      <c r="G20" s="118">
        <f>SUM('Incentive Relocation assumption'!AH18:AS18)</f>
        <v>28411387.273806114</v>
      </c>
      <c r="H20" s="119">
        <f>SUM('Incentive Relocation assumption'!AB18:AG18)</f>
        <v>153377508.20424929</v>
      </c>
    </row>
    <row r="21" spans="1:8" x14ac:dyDescent="0.35">
      <c r="A21" s="114">
        <v>2037</v>
      </c>
      <c r="B21" s="115">
        <f>SUM('Future Expected Cost'!V18:AA18)</f>
        <v>172553323.24503192</v>
      </c>
      <c r="C21" s="115">
        <f t="shared" si="0"/>
        <v>0</v>
      </c>
      <c r="D21" s="116">
        <f t="shared" si="1"/>
        <v>172553323.24503192</v>
      </c>
      <c r="F21" s="118">
        <f t="shared" si="2"/>
        <v>168894990.97003248</v>
      </c>
      <c r="G21" s="118">
        <f>SUM('Incentive Relocation assumption'!AH19:AS19)</f>
        <v>25574981.066239689</v>
      </c>
      <c r="H21" s="119">
        <f>SUM('Incentive Relocation assumption'!AB19:AG19)</f>
        <v>143320009.9037928</v>
      </c>
    </row>
    <row r="22" spans="1:8" x14ac:dyDescent="0.35">
      <c r="A22" s="114">
        <v>2038</v>
      </c>
      <c r="B22" s="115">
        <f>SUM('Future Expected Cost'!V19:AA19)</f>
        <v>164879208.3440513</v>
      </c>
      <c r="C22" s="115">
        <f t="shared" si="0"/>
        <v>0</v>
      </c>
      <c r="D22" s="116">
        <f t="shared" si="1"/>
        <v>164879208.3440513</v>
      </c>
      <c r="F22" s="118">
        <f t="shared" si="2"/>
        <v>157012310.15239906</v>
      </c>
      <c r="G22" s="118">
        <f>SUM('Incentive Relocation assumption'!AH20:AS20)</f>
        <v>23021972.162026547</v>
      </c>
      <c r="H22" s="119">
        <f>SUM('Incentive Relocation assumption'!AB20:AG20)</f>
        <v>133990337.99037251</v>
      </c>
    </row>
    <row r="23" spans="1:8" x14ac:dyDescent="0.35">
      <c r="A23" s="114">
        <v>2039</v>
      </c>
      <c r="B23" s="115">
        <f>SUM('Future Expected Cost'!V20:AA20)</f>
        <v>157546994.61719507</v>
      </c>
      <c r="C23" s="115">
        <f t="shared" si="0"/>
        <v>0</v>
      </c>
      <c r="D23" s="116">
        <f t="shared" si="1"/>
        <v>157546994.61719507</v>
      </c>
      <c r="F23" s="118">
        <f t="shared" si="2"/>
        <v>146054370.8405478</v>
      </c>
      <c r="G23" s="118">
        <f>SUM('Incentive Relocation assumption'!AH21:AS21)</f>
        <v>20724033.059682835</v>
      </c>
      <c r="H23" s="119">
        <f>SUM('Incentive Relocation assumption'!AB21:AG21)</f>
        <v>125330337.78086495</v>
      </c>
    </row>
    <row r="24" spans="1:8" x14ac:dyDescent="0.35">
      <c r="A24" s="114">
        <v>2040</v>
      </c>
      <c r="B24" s="115">
        <f>SUM('Future Expected Cost'!V21:AA21)</f>
        <v>161600205.07078841</v>
      </c>
      <c r="C24" s="115">
        <f t="shared" si="0"/>
        <v>0</v>
      </c>
      <c r="D24" s="116">
        <f t="shared" si="1"/>
        <v>161600205.07078841</v>
      </c>
      <c r="F24" s="118">
        <f t="shared" si="2"/>
        <v>135942568.60928097</v>
      </c>
      <c r="G24" s="118">
        <f>SUM('Incentive Relocation assumption'!AH22:AS22)</f>
        <v>18655668.422039505</v>
      </c>
      <c r="H24" s="119">
        <f>SUM('Incentive Relocation assumption'!AB22:AG22)</f>
        <v>117286900.18724146</v>
      </c>
    </row>
    <row r="25" spans="1:8" x14ac:dyDescent="0.35">
      <c r="A25" s="114">
        <v>2041</v>
      </c>
      <c r="B25" s="115">
        <f>SUM('Future Expected Cost'!V22:AA22)</f>
        <v>154415001.21042514</v>
      </c>
      <c r="C25" s="115">
        <f t="shared" si="0"/>
        <v>0</v>
      </c>
      <c r="D25" s="116">
        <f t="shared" si="1"/>
        <v>154415001.21042514</v>
      </c>
      <c r="F25" s="118">
        <f t="shared" si="2"/>
        <v>126605429.55649908</v>
      </c>
      <c r="G25" s="118">
        <f>SUM('Incentive Relocation assumption'!AH23:AS23)</f>
        <v>16793931.884862114</v>
      </c>
      <c r="H25" s="119">
        <f>SUM('Incentive Relocation assumption'!AB23:AG23)</f>
        <v>109811497.67163697</v>
      </c>
    </row>
    <row r="26" spans="1:8" x14ac:dyDescent="0.35">
      <c r="A26" s="114">
        <v>2042</v>
      </c>
      <c r="B26" s="115">
        <f>SUM('Future Expected Cost'!V23:AA23)</f>
        <v>147549845.5803321</v>
      </c>
      <c r="C26" s="115">
        <f t="shared" si="0"/>
        <v>0</v>
      </c>
      <c r="D26" s="116">
        <f t="shared" si="1"/>
        <v>147549845.5803321</v>
      </c>
      <c r="F26" s="118">
        <f t="shared" si="2"/>
        <v>117977935.65810628</v>
      </c>
      <c r="G26" s="118">
        <f>SUM('Incentive Relocation assumption'!AH24:AS24)</f>
        <v>15118171.18386835</v>
      </c>
      <c r="H26" s="119">
        <f>SUM('Incentive Relocation assumption'!AB24:AG24)</f>
        <v>102859764.47423793</v>
      </c>
    </row>
    <row r="27" spans="1:8" x14ac:dyDescent="0.35">
      <c r="A27" s="114">
        <v>2043</v>
      </c>
      <c r="B27" s="115">
        <f>SUM('Future Expected Cost'!V24:AA24)</f>
        <v>140990459.62066269</v>
      </c>
      <c r="C27" s="115">
        <f t="shared" si="0"/>
        <v>0</v>
      </c>
      <c r="D27" s="116">
        <f t="shared" si="1"/>
        <v>140990459.62066269</v>
      </c>
      <c r="F27" s="118">
        <f t="shared" si="2"/>
        <v>110000915.56710954</v>
      </c>
      <c r="G27" s="118">
        <f>SUM('Incentive Relocation assumption'!AH25:AS25)</f>
        <v>13609798.768284952</v>
      </c>
      <c r="H27" s="119">
        <f>SUM('Incentive Relocation assumption'!AB25:AG25)</f>
        <v>96391116.798824593</v>
      </c>
    </row>
    <row r="28" spans="1:8" x14ac:dyDescent="0.35">
      <c r="A28" s="114">
        <v>2044</v>
      </c>
      <c r="B28" s="115">
        <f>SUM('Future Expected Cost'!V25:AA25)</f>
        <v>134723202.69337329</v>
      </c>
      <c r="C28" s="115">
        <f t="shared" si="0"/>
        <v>0</v>
      </c>
      <c r="D28" s="116">
        <f t="shared" si="1"/>
        <v>134723202.69337329</v>
      </c>
      <c r="F28" s="118">
        <f t="shared" si="2"/>
        <v>102620494.41870491</v>
      </c>
      <c r="G28" s="118">
        <f>SUM('Incentive Relocation assumption'!AH26:AS26)</f>
        <v>12252085.352277836</v>
      </c>
      <c r="H28" s="119">
        <f>SUM('Incentive Relocation assumption'!AB26:AG26)</f>
        <v>90368409.066427082</v>
      </c>
    </row>
    <row r="29" spans="1:8" x14ac:dyDescent="0.35">
      <c r="A29" s="114">
        <v>2045</v>
      </c>
      <c r="B29" s="115">
        <f>SUM('Future Expected Cost'!V26:AA26)</f>
        <v>128735043.54619078</v>
      </c>
      <c r="C29" s="115">
        <f t="shared" si="0"/>
        <v>0</v>
      </c>
      <c r="D29" s="116">
        <f t="shared" si="1"/>
        <v>128735043.54619078</v>
      </c>
      <c r="F29" s="118">
        <f t="shared" si="2"/>
        <v>95787596.841386616</v>
      </c>
      <c r="G29" s="118">
        <f>SUM('Incentive Relocation assumption'!AH27:AS27)</f>
        <v>11029974.110461747</v>
      </c>
      <c r="H29" s="119">
        <f>SUM('Incentive Relocation assumption'!AB27:AG27)</f>
        <v>84757622.730924875</v>
      </c>
    </row>
    <row r="30" spans="1:8" x14ac:dyDescent="0.35">
      <c r="A30" s="114">
        <v>2046</v>
      </c>
      <c r="B30" s="115">
        <f>SUM('Future Expected Cost'!V27:AA27)</f>
        <v>123013533.05448604</v>
      </c>
      <c r="C30" s="115">
        <f t="shared" si="0"/>
        <v>0</v>
      </c>
      <c r="D30" s="116">
        <f t="shared" si="1"/>
        <v>123013533.05448604</v>
      </c>
      <c r="F30" s="118">
        <f t="shared" si="2"/>
        <v>89457497.948826239</v>
      </c>
      <c r="G30" s="118">
        <f>SUM('Incentive Relocation assumption'!AH28:AS28)</f>
        <v>9929913.4530804288</v>
      </c>
      <c r="H30" s="119">
        <f>SUM('Incentive Relocation assumption'!AB28:AG28)</f>
        <v>79527584.495745808</v>
      </c>
    </row>
    <row r="31" spans="1:8" x14ac:dyDescent="0.35">
      <c r="A31" s="114">
        <v>2047</v>
      </c>
      <c r="B31" s="115">
        <f>SUM('Future Expected Cost'!V28:AA28)</f>
        <v>117546778.18377121</v>
      </c>
      <c r="C31" s="115">
        <f t="shared" si="0"/>
        <v>0</v>
      </c>
      <c r="D31" s="116">
        <f t="shared" si="1"/>
        <v>117546778.18377121</v>
      </c>
      <c r="F31" s="118">
        <f t="shared" si="2"/>
        <v>83589417.604785591</v>
      </c>
      <c r="G31" s="118">
        <f>SUM('Incentive Relocation assumption'!AH29:AS29)</f>
        <v>8939706.5228930395</v>
      </c>
      <c r="H31" s="119">
        <f>SUM('Incentive Relocation assumption'!AB29:AG29)</f>
        <v>74649711.08189255</v>
      </c>
    </row>
    <row r="32" spans="1:8" x14ac:dyDescent="0.35">
      <c r="A32" s="114">
        <v>2048</v>
      </c>
      <c r="B32" s="115">
        <f>SUM('Future Expected Cost'!V29:AA29)</f>
        <v>112323417.11810729</v>
      </c>
      <c r="C32" s="115">
        <f t="shared" si="0"/>
        <v>0</v>
      </c>
      <c r="D32" s="116">
        <f t="shared" si="1"/>
        <v>112323417.11810729</v>
      </c>
      <c r="F32" s="118">
        <f t="shared" si="2"/>
        <v>78146153.719355762</v>
      </c>
      <c r="G32" s="118">
        <f>SUM('Incentive Relocation assumption'!AH30:AS30)</f>
        <v>8048375.7416030662</v>
      </c>
      <c r="H32" s="119">
        <f>SUM('Incentive Relocation assumption'!AB30:AG30)</f>
        <v>70097777.9777527</v>
      </c>
    </row>
    <row r="33" spans="1:8" x14ac:dyDescent="0.35">
      <c r="A33" s="114">
        <v>2049</v>
      </c>
      <c r="B33" s="115">
        <f>SUM('Future Expected Cost'!V30:AA30)</f>
        <v>107332595.5021631</v>
      </c>
      <c r="C33" s="115">
        <f t="shared" si="0"/>
        <v>0</v>
      </c>
      <c r="D33" s="116">
        <f t="shared" si="1"/>
        <v>107332595.5021631</v>
      </c>
      <c r="F33" s="118">
        <f t="shared" si="2"/>
        <v>73093750.754487753</v>
      </c>
      <c r="G33" s="118">
        <f>SUM('Incentive Relocation assumption'!AH31:AS31)</f>
        <v>7246040.9008851945</v>
      </c>
      <c r="H33" s="119">
        <f>SUM('Incentive Relocation assumption'!AB31:AG31)</f>
        <v>65847709.853602558</v>
      </c>
    </row>
    <row r="34" spans="1:8" x14ac:dyDescent="0.35">
      <c r="A34" s="114">
        <v>2050</v>
      </c>
      <c r="B34" s="115">
        <f>SUM('Future Expected Cost'!V31:AA31)</f>
        <v>106408987.53760657</v>
      </c>
      <c r="C34" s="115">
        <f t="shared" si="0"/>
        <v>0</v>
      </c>
      <c r="D34" s="116">
        <f t="shared" si="1"/>
        <v>106408987.53760657</v>
      </c>
      <c r="F34" s="118">
        <f t="shared" si="2"/>
        <v>68401199.994721994</v>
      </c>
      <c r="G34" s="118">
        <f>SUM('Incentive Relocation assumption'!AH32:AS32)</f>
        <v>6523809.4435623353</v>
      </c>
      <c r="H34" s="119">
        <f>SUM('Incentive Relocation assumption'!AB32:AG32)</f>
        <v>61877390.551159658</v>
      </c>
    </row>
    <row r="35" spans="1:8" x14ac:dyDescent="0.35">
      <c r="A35" s="114">
        <v>2051</v>
      </c>
      <c r="B35" s="115">
        <f>SUM('Future Expected Cost'!V32:AA32)</f>
        <v>101681783.62725002</v>
      </c>
      <c r="C35" s="115">
        <f t="shared" si="0"/>
        <v>0</v>
      </c>
      <c r="D35" s="116">
        <f t="shared" si="1"/>
        <v>101681783.62725002</v>
      </c>
      <c r="F35" s="118">
        <f t="shared" si="2"/>
        <v>64040168.479398102</v>
      </c>
      <c r="G35" s="118">
        <f>SUM('Incentive Relocation assumption'!AH33:AS33)</f>
        <v>5873677.7159327706</v>
      </c>
      <c r="H35" s="119">
        <f>SUM('Incentive Relocation assumption'!AB33:AG33)</f>
        <v>58166490.76346533</v>
      </c>
    </row>
    <row r="36" spans="1:8" x14ac:dyDescent="0.35">
      <c r="A36" s="114">
        <v>2052</v>
      </c>
      <c r="B36" s="115">
        <f>SUM('Future Expected Cost'!V33:AA33)</f>
        <v>97164981.7453776</v>
      </c>
      <c r="C36" s="115">
        <f t="shared" si="0"/>
        <v>0</v>
      </c>
      <c r="D36" s="116">
        <f t="shared" si="1"/>
        <v>97164981.7453776</v>
      </c>
      <c r="F36" s="118">
        <f t="shared" si="2"/>
        <v>59984753.799169138</v>
      </c>
      <c r="G36" s="118">
        <f>SUM('Incentive Relocation assumption'!AH34:AS34)</f>
        <v>5288442.0941479318</v>
      </c>
      <c r="H36" s="119">
        <f>SUM('Incentive Relocation assumption'!AB34:AG34)</f>
        <v>54696311.705021203</v>
      </c>
    </row>
    <row r="37" spans="1:8" x14ac:dyDescent="0.35">
      <c r="A37" s="114">
        <v>2053</v>
      </c>
      <c r="B37" s="115">
        <f>SUM('Future Expected Cost'!V34:AA34)</f>
        <v>92849201.412369534</v>
      </c>
      <c r="C37" s="115">
        <f t="shared" si="0"/>
        <v>0</v>
      </c>
      <c r="D37" s="116">
        <f t="shared" si="1"/>
        <v>92849201.412369534</v>
      </c>
      <c r="F37" s="118">
        <f t="shared" si="2"/>
        <v>56211262.235739999</v>
      </c>
      <c r="G37" s="118">
        <f>SUM('Incentive Relocation assumption'!AH35:AS35)</f>
        <v>4761618.9972537169</v>
      </c>
      <c r="H37" s="119">
        <f>SUM('Incentive Relocation assumption'!AB35:AG35)</f>
        <v>51449643.238486283</v>
      </c>
    </row>
    <row r="38" spans="1:8" x14ac:dyDescent="0.35">
      <c r="A38" s="114">
        <v>2054</v>
      </c>
      <c r="B38" s="115">
        <f>SUM('Future Expected Cost'!V35:AA35)</f>
        <v>88725480.988164306</v>
      </c>
      <c r="C38" s="115">
        <f t="shared" si="0"/>
        <v>0</v>
      </c>
      <c r="D38" s="116">
        <f t="shared" si="1"/>
        <v>88725480.988164306</v>
      </c>
      <c r="F38" s="118">
        <f t="shared" si="2"/>
        <v>52698007.972421318</v>
      </c>
      <c r="G38" s="118">
        <f>SUM('Incentive Relocation assumption'!AH36:AS36)</f>
        <v>4287372.8982474692</v>
      </c>
      <c r="H38" s="119">
        <f>SUM('Incentive Relocation assumption'!AB36:AG36)</f>
        <v>48410635.074173853</v>
      </c>
    </row>
    <row r="39" spans="1:8" x14ac:dyDescent="0.35">
      <c r="A39" s="114">
        <v>2055</v>
      </c>
      <c r="B39" s="115">
        <f>SUM('Future Expected Cost'!V36:AA36)</f>
        <v>84785258.946318895</v>
      </c>
      <c r="C39" s="115">
        <f t="shared" si="0"/>
        <v>0</v>
      </c>
      <c r="D39" s="116">
        <f t="shared" si="1"/>
        <v>84785258.946318895</v>
      </c>
      <c r="F39" s="118">
        <f t="shared" si="2"/>
        <v>49425131.327077284</v>
      </c>
      <c r="G39" s="118">
        <f>SUM('Incentive Relocation assumption'!AH37:AS37)</f>
        <v>3860451.5333684795</v>
      </c>
      <c r="H39" s="119">
        <f>SUM('Incentive Relocation assumption'!AB37:AG37)</f>
        <v>45564679.793708801</v>
      </c>
    </row>
    <row r="40" spans="1:8" x14ac:dyDescent="0.35">
      <c r="A40" s="114">
        <v>2056</v>
      </c>
      <c r="B40" s="115">
        <f>SUM('Future Expected Cost'!V37:AA37)</f>
        <v>81020355.986265182</v>
      </c>
      <c r="C40" s="115">
        <f t="shared" si="0"/>
        <v>0</v>
      </c>
      <c r="D40" s="116">
        <f t="shared" si="1"/>
        <v>81020355.986265182</v>
      </c>
      <c r="F40" s="118">
        <f t="shared" si="2"/>
        <v>46374434.160804152</v>
      </c>
      <c r="G40" s="118">
        <f>SUM('Incentive Relocation assumption'!AH38:AS38)</f>
        <v>3476127.589818792</v>
      </c>
      <c r="H40" s="119">
        <f>SUM('Incentive Relocation assumption'!AB38:AG38)</f>
        <v>42898306.570985362</v>
      </c>
    </row>
    <row r="41" spans="1:8" x14ac:dyDescent="0.35">
      <c r="A41" s="114">
        <v>2057</v>
      </c>
      <c r="B41" s="115">
        <f>SUM('Future Expected Cost'!V38:AA38)</f>
        <v>77422957.946206197</v>
      </c>
      <c r="C41" s="115">
        <f t="shared" si="0"/>
        <v>0</v>
      </c>
      <c r="D41" s="116">
        <f t="shared" si="1"/>
        <v>77422957.946206197</v>
      </c>
      <c r="F41" s="118">
        <f t="shared" si="2"/>
        <v>43529230.797421232</v>
      </c>
      <c r="G41" s="118">
        <f>SUM('Incentive Relocation assumption'!AH39:AS39)</f>
        <v>3130146.2240917464</v>
      </c>
      <c r="H41" s="119">
        <f>SUM('Incentive Relocation assumption'!AB39:AG39)</f>
        <v>40399084.573329486</v>
      </c>
    </row>
    <row r="42" spans="1:8" x14ac:dyDescent="0.35">
      <c r="A42" s="114">
        <v>2058</v>
      </c>
      <c r="B42" s="115">
        <f>SUM('Future Expected Cost'!V39:AA39)</f>
        <v>73985599.480778813</v>
      </c>
      <c r="C42" s="115">
        <f t="shared" si="0"/>
        <v>0</v>
      </c>
      <c r="D42" s="116">
        <f t="shared" si="1"/>
        <v>73985599.480778813</v>
      </c>
      <c r="F42" s="118">
        <f t="shared" si="2"/>
        <v>40874212.952579118</v>
      </c>
      <c r="G42" s="118">
        <f>SUM('Incentive Relocation assumption'!AH40:AS40)</f>
        <v>2818677.8278682809</v>
      </c>
      <c r="H42" s="119">
        <f>SUM('Incentive Relocation assumption'!AB40:AG40)</f>
        <v>38055535.124710836</v>
      </c>
    </row>
    <row r="43" spans="1:8" x14ac:dyDescent="0.35">
      <c r="A43" s="114">
        <v>2059</v>
      </c>
      <c r="B43" s="115">
        <f>SUM('Future Expected Cost'!V40:AA40)</f>
        <v>70701148.469218701</v>
      </c>
      <c r="C43" s="115">
        <f t="shared" si="0"/>
        <v>0</v>
      </c>
      <c r="D43" s="116">
        <f t="shared" si="1"/>
        <v>70701148.469218701</v>
      </c>
      <c r="F43" s="118">
        <f t="shared" si="2"/>
        <v>38395327.31878712</v>
      </c>
      <c r="G43" s="118">
        <f>SUM('Incentive Relocation assumption'!AH41:AS41)</f>
        <v>2538275.5167449196</v>
      </c>
      <c r="H43" s="119">
        <f>SUM('Incentive Relocation assumption'!AB41:AG41)</f>
        <v>35857051.802042201</v>
      </c>
    </row>
    <row r="44" spans="1:8" x14ac:dyDescent="0.35">
      <c r="A44" s="114">
        <v>2060</v>
      </c>
      <c r="B44" s="115">
        <f>SUM('Future Expected Cost'!V41:AA41)</f>
        <v>68212563.8917384</v>
      </c>
      <c r="C44" s="115">
        <f t="shared" si="0"/>
        <v>0</v>
      </c>
      <c r="D44" s="116">
        <f t="shared" si="1"/>
        <v>68212563.8917384</v>
      </c>
      <c r="F44" s="118">
        <f t="shared" si="2"/>
        <v>36079664.585546218</v>
      </c>
      <c r="G44" s="118">
        <f>SUM('Incentive Relocation assumption'!AH42:AS42)</f>
        <v>2285836.8695312124</v>
      </c>
      <c r="H44" s="119">
        <f>SUM('Incentive Relocation assumption'!AB42:AG42)</f>
        <v>33793827.716015004</v>
      </c>
    </row>
    <row r="45" spans="1:8" x14ac:dyDescent="0.35">
      <c r="A45" s="114">
        <v>2061</v>
      </c>
      <c r="B45" s="115">
        <f>SUM('Future Expected Cost'!V42:AA42)</f>
        <v>65184950.366509765</v>
      </c>
      <c r="C45" s="115">
        <f t="shared" si="0"/>
        <v>0</v>
      </c>
      <c r="D45" s="116">
        <f t="shared" si="1"/>
        <v>65184950.366509765</v>
      </c>
      <c r="F45" s="118">
        <f t="shared" si="2"/>
        <v>33915358.793500938</v>
      </c>
      <c r="G45" s="118">
        <f>SUM('Incentive Relocation assumption'!AH43:AS43)</f>
        <v>2058569.4930802742</v>
      </c>
      <c r="H45" s="119">
        <f>SUM('Incentive Relocation assumption'!AB43:AG43)</f>
        <v>31856789.300420664</v>
      </c>
    </row>
    <row r="46" spans="1:8" x14ac:dyDescent="0.35">
      <c r="A46" s="114">
        <v>2062</v>
      </c>
      <c r="B46" s="115">
        <f>SUM('Future Expected Cost'!V43:AA43)</f>
        <v>62291984.25411094</v>
      </c>
      <c r="C46" s="115">
        <f t="shared" si="0"/>
        <v>0</v>
      </c>
      <c r="D46" s="116">
        <f t="shared" si="1"/>
        <v>62291984.25411094</v>
      </c>
      <c r="F46" s="118">
        <f t="shared" si="2"/>
        <v>31891496.029401083</v>
      </c>
      <c r="G46" s="118">
        <f>SUM('Incentive Relocation assumption'!AH44:AS44)</f>
        <v>1853960.0301196433</v>
      </c>
      <c r="H46" s="119">
        <f>SUM('Incentive Relocation assumption'!AB44:AG44)</f>
        <v>30037535.99928144</v>
      </c>
    </row>
    <row r="47" spans="1:8" x14ac:dyDescent="0.35">
      <c r="A47" s="114">
        <v>2063</v>
      </c>
      <c r="B47" s="115">
        <f>SUM('Future Expected Cost'!V44:AA44)</f>
        <v>59527666.766071483</v>
      </c>
      <c r="C47" s="115">
        <f t="shared" si="0"/>
        <v>0</v>
      </c>
      <c r="D47" s="116">
        <f t="shared" si="1"/>
        <v>59527666.766071483</v>
      </c>
      <c r="F47" s="118">
        <f t="shared" si="2"/>
        <v>29998031.565871473</v>
      </c>
      <c r="G47" s="118">
        <f>SUM('Incentive Relocation assumption'!AH45:AS45)</f>
        <v>1669746.265802539</v>
      </c>
      <c r="H47" s="119">
        <f>SUM('Incentive Relocation assumption'!AB45:AG45)</f>
        <v>28328285.300068934</v>
      </c>
    </row>
    <row r="48" spans="1:8" x14ac:dyDescent="0.35">
      <c r="A48" s="114">
        <v>2064</v>
      </c>
      <c r="B48" s="115">
        <f>SUM('Future Expected Cost'!V45:AA45)</f>
        <v>56886266.79122965</v>
      </c>
      <c r="C48" s="115">
        <f t="shared" si="0"/>
        <v>0</v>
      </c>
      <c r="D48" s="116">
        <f t="shared" si="1"/>
        <v>56886266.79122965</v>
      </c>
      <c r="F48" s="118">
        <f t="shared" si="2"/>
        <v>28225714.63758583</v>
      </c>
      <c r="G48" s="118">
        <f>SUM('Incentive Relocation assumption'!AH46:AS46)</f>
        <v>1503892.0231272585</v>
      </c>
      <c r="H48" s="119">
        <f>SUM('Incentive Relocation assumption'!AB46:AG46)</f>
        <v>26721822.614458572</v>
      </c>
    </row>
    <row r="49" spans="1:8" x14ac:dyDescent="0.35">
      <c r="A49" s="114">
        <v>2065</v>
      </c>
      <c r="B49" s="115">
        <f>SUM('Future Expected Cost'!V46:AA46)</f>
        <v>54362308.934816055</v>
      </c>
      <c r="C49" s="115">
        <f t="shared" si="0"/>
        <v>0</v>
      </c>
      <c r="D49" s="116">
        <f t="shared" si="1"/>
        <v>54362308.934816055</v>
      </c>
      <c r="F49" s="118">
        <f t="shared" si="2"/>
        <v>26566020.124383546</v>
      </c>
      <c r="G49" s="118">
        <f>SUM('Incentive Relocation assumption'!AH47:AS47)</f>
        <v>1354564.5683573913</v>
      </c>
      <c r="H49" s="119">
        <f>SUM('Incentive Relocation assumption'!AB47:AG47)</f>
        <v>25211455.556026157</v>
      </c>
    </row>
    <row r="50" spans="1:8" x14ac:dyDescent="0.35">
      <c r="A50" s="114">
        <v>2066</v>
      </c>
      <c r="B50" s="115">
        <f>SUM('Future Expected Cost'!V47:AA47)</f>
        <v>51950562.092658699</v>
      </c>
      <c r="C50" s="115">
        <f t="shared" si="0"/>
        <v>0</v>
      </c>
      <c r="D50" s="116">
        <f t="shared" si="1"/>
        <v>51950562.092658699</v>
      </c>
      <c r="F50" s="118">
        <f t="shared" si="2"/>
        <v>25011086.483016588</v>
      </c>
      <c r="G50" s="118">
        <f>SUM('Incentive Relocation assumption'!AH48:AS48)</f>
        <v>1220114.2754616211</v>
      </c>
      <c r="H50" s="119">
        <f>SUM('Incentive Relocation assumption'!AB48:AG48)</f>
        <v>23790972.207554966</v>
      </c>
    </row>
    <row r="51" spans="1:8" x14ac:dyDescent="0.35">
      <c r="A51" s="114">
        <v>2067</v>
      </c>
      <c r="B51" s="115">
        <f>SUM('Future Expected Cost'!V48:AA48)</f>
        <v>49646028.536542401</v>
      </c>
      <c r="C51" s="115">
        <f t="shared" si="0"/>
        <v>0</v>
      </c>
      <c r="D51" s="116">
        <f t="shared" si="1"/>
        <v>49646028.536542401</v>
      </c>
      <c r="F51" s="118">
        <f t="shared" si="2"/>
        <v>23553659.333342213</v>
      </c>
      <c r="G51" s="118">
        <f>SUM('Incentive Relocation assumption'!AH49:AS49)</f>
        <v>1099056.3236896312</v>
      </c>
      <c r="H51" s="119">
        <f>SUM('Incentive Relocation assumption'!AB49:AG49)</f>
        <v>22454603.009652581</v>
      </c>
    </row>
    <row r="52" spans="1:8" x14ac:dyDescent="0.35">
      <c r="A52" s="114">
        <v>2068</v>
      </c>
      <c r="B52" s="115">
        <f>SUM('Future Expected Cost'!V49:AA49)</f>
        <v>47443933.487830043</v>
      </c>
      <c r="C52" s="115">
        <f t="shared" si="0"/>
        <v>0</v>
      </c>
      <c r="D52" s="116">
        <f t="shared" si="1"/>
        <v>47443933.487830043</v>
      </c>
      <c r="F52" s="118">
        <f t="shared" si="2"/>
        <v>22187040.16258157</v>
      </c>
      <c r="G52" s="118">
        <f>SUM('Incentive Relocation assumption'!AH50:AS50)</f>
        <v>990054.22498850443</v>
      </c>
      <c r="H52" s="119">
        <f>SUM('Incentive Relocation assumption'!AB50:AG50)</f>
        <v>21196985.937593065</v>
      </c>
    </row>
    <row r="53" spans="1:8" x14ac:dyDescent="0.35">
      <c r="A53" s="114">
        <v>2069</v>
      </c>
      <c r="B53" s="115">
        <f>SUM('Future Expected Cost'!V50:AA50)</f>
        <v>45339715.157479547</v>
      </c>
      <c r="C53" s="115">
        <f t="shared" si="0"/>
        <v>0</v>
      </c>
      <c r="D53" s="116">
        <f t="shared" si="1"/>
        <v>45339715.157479547</v>
      </c>
      <c r="F53" s="118">
        <f t="shared" si="2"/>
        <v>20905039.663373675</v>
      </c>
      <c r="G53" s="118">
        <f>SUM('Incentive Relocation assumption'!AH51:AS51)</f>
        <v>891904.9982929345</v>
      </c>
      <c r="H53" s="119">
        <f>SUM('Incentive Relocation assumption'!AB51:AG51)</f>
        <v>20013134.665080741</v>
      </c>
    </row>
    <row r="54" spans="1:8" x14ac:dyDescent="0.35">
      <c r="A54" s="114">
        <v>2070</v>
      </c>
      <c r="B54" s="115">
        <f>SUM('Future Expected Cost'!V51:AA51)</f>
        <v>42906960.662320837</v>
      </c>
      <c r="C54" s="115">
        <f t="shared" si="0"/>
        <v>0</v>
      </c>
      <c r="D54" s="116">
        <f t="shared" si="1"/>
        <v>42906960.662320837</v>
      </c>
      <c r="F54" s="118">
        <f t="shared" si="2"/>
        <v>19701935.268332727</v>
      </c>
      <c r="G54" s="118">
        <f>SUM('Incentive Relocation assumption'!AH52:AS52)</f>
        <v>803525.82601875626</v>
      </c>
      <c r="H54" s="119">
        <f>SUM('Incentive Relocation assumption'!AB52:AG52)</f>
        <v>18898409.442313973</v>
      </c>
    </row>
    <row r="55" spans="1:8" x14ac:dyDescent="0.35">
      <c r="A55" s="114">
        <v>2071</v>
      </c>
      <c r="B55" s="115">
        <f>SUM('Future Expected Cost'!V52:AA52)</f>
        <v>41004330.446377091</v>
      </c>
      <c r="C55" s="115">
        <f t="shared" si="0"/>
        <v>0</v>
      </c>
      <c r="D55" s="116">
        <f t="shared" si="1"/>
        <v>41004330.446377091</v>
      </c>
      <c r="F55" s="118">
        <f t="shared" si="2"/>
        <v>18572432.48617363</v>
      </c>
      <c r="G55" s="118">
        <f>SUM('Incentive Relocation assumption'!AH53:AS53)</f>
        <v>723942.04455580842</v>
      </c>
      <c r="H55" s="119">
        <f>SUM('Incentive Relocation assumption'!AB53:AG53)</f>
        <v>17848490.44161782</v>
      </c>
    </row>
    <row r="56" spans="1:8" x14ac:dyDescent="0.35">
      <c r="A56" s="114">
        <v>2072</v>
      </c>
      <c r="B56" s="115">
        <f>SUM('Future Expected Cost'!V53:AA53)</f>
        <v>39186244.859512016</v>
      </c>
      <c r="C56" s="115">
        <f t="shared" si="0"/>
        <v>0</v>
      </c>
      <c r="D56" s="116">
        <f t="shared" si="1"/>
        <v>39186244.859512016</v>
      </c>
      <c r="F56" s="118">
        <f t="shared" si="2"/>
        <v>17511629.68266394</v>
      </c>
      <c r="G56" s="118">
        <f>SUM('Incentive Relocation assumption'!AH54:AS54)</f>
        <v>652276.33537592134</v>
      </c>
      <c r="H56" s="119">
        <f>SUM('Incentive Relocation assumption'!AB54:AG54)</f>
        <v>16859353.34728802</v>
      </c>
    </row>
    <row r="57" spans="1:8" x14ac:dyDescent="0.35">
      <c r="A57" s="114">
        <v>2073</v>
      </c>
      <c r="B57" s="115">
        <f>SUM('Future Expected Cost'!V54:AA54)</f>
        <v>37448940.11006435</v>
      </c>
      <c r="C57" s="115">
        <f t="shared" si="0"/>
        <v>0</v>
      </c>
      <c r="D57" s="116">
        <f t="shared" si="1"/>
        <v>37448940.11006435</v>
      </c>
      <c r="F57" s="118">
        <f t="shared" si="2"/>
        <v>16514985.98410302</v>
      </c>
      <c r="G57" s="118">
        <f>SUM('Incentive Relocation assumption'!AH55:AS55)</f>
        <v>587738.9967097973</v>
      </c>
      <c r="H57" s="119">
        <f>SUM('Incentive Relocation assumption'!AB55:AG55)</f>
        <v>15927246.987393223</v>
      </c>
    </row>
    <row r="58" spans="1:8" x14ac:dyDescent="0.35">
      <c r="A58" s="114">
        <v>2074</v>
      </c>
      <c r="B58" s="115">
        <f>SUM('Future Expected Cost'!V55:AA55)</f>
        <v>35788820.241961002</v>
      </c>
      <c r="C58" s="115">
        <f t="shared" si="0"/>
        <v>0</v>
      </c>
      <c r="D58" s="116">
        <f t="shared" si="1"/>
        <v>35788820.241961002</v>
      </c>
      <c r="F58" s="118">
        <f t="shared" si="2"/>
        <v>15578292.012091568</v>
      </c>
      <c r="G58" s="118">
        <f>SUM('Incentive Relocation assumption'!AH56:AS56)</f>
        <v>529619.18775046978</v>
      </c>
      <c r="H58" s="119">
        <f>SUM('Incentive Relocation assumption'!AB56:AG56)</f>
        <v>15048672.824341098</v>
      </c>
    </row>
    <row r="59" spans="1:8" x14ac:dyDescent="0.35">
      <c r="A59" s="114">
        <v>2075</v>
      </c>
      <c r="B59" s="115">
        <f>SUM('Future Expected Cost'!V56:AA56)</f>
        <v>34202449.639564872</v>
      </c>
      <c r="C59" s="115">
        <f t="shared" si="0"/>
        <v>0</v>
      </c>
      <c r="D59" s="116">
        <f t="shared" si="1"/>
        <v>34202449.639564872</v>
      </c>
      <c r="F59" s="118">
        <f t="shared" si="2"/>
        <v>14697643.186373396</v>
      </c>
      <c r="G59" s="118">
        <f>SUM('Incentive Relocation assumption'!AH57:AS57)</f>
        <v>477277.04814481892</v>
      </c>
      <c r="H59" s="119">
        <f>SUM('Incentive Relocation assumption'!AB57:AG57)</f>
        <v>14220366.138228577</v>
      </c>
    </row>
    <row r="60" spans="1:8" x14ac:dyDescent="0.35">
      <c r="A60" s="114">
        <v>2076</v>
      </c>
      <c r="B60" s="115">
        <f>SUM('Future Expected Cost'!V57:AA57)</f>
        <v>32686545.867674373</v>
      </c>
      <c r="C60" s="115">
        <f t="shared" si="0"/>
        <v>0</v>
      </c>
      <c r="D60" s="116">
        <f t="shared" si="1"/>
        <v>32686545.867674373</v>
      </c>
      <c r="F60" s="118">
        <f t="shared" si="2"/>
        <v>13869415.357805032</v>
      </c>
      <c r="G60" s="118">
        <f>SUM('Incentive Relocation assumption'!AH58:AS58)</f>
        <v>430136.60525795986</v>
      </c>
      <c r="H60" s="119">
        <f>SUM('Incentive Relocation assumption'!AB58:AG58)</f>
        <v>13439278.752547072</v>
      </c>
    </row>
    <row r="61" spans="1:8" x14ac:dyDescent="0.35">
      <c r="A61" s="114">
        <v>2077</v>
      </c>
      <c r="B61" s="115">
        <f>SUM('Future Expected Cost'!V58:AA58)</f>
        <v>31237972.831670996</v>
      </c>
      <c r="C61" s="115">
        <f t="shared" si="0"/>
        <v>0</v>
      </c>
      <c r="D61" s="116">
        <f t="shared" si="1"/>
        <v>31237972.831670996</v>
      </c>
      <c r="F61" s="118">
        <f t="shared" si="2"/>
        <v>13090242.556311071</v>
      </c>
      <c r="G61" s="118">
        <f>SUM('Incentive Relocation assumption'!AH59:AS59)</f>
        <v>387679.3904461161</v>
      </c>
      <c r="H61" s="119">
        <f>SUM('Incentive Relocation assumption'!AB59:AG59)</f>
        <v>12702563.165864956</v>
      </c>
    </row>
    <row r="62" spans="1:8" x14ac:dyDescent="0.35">
      <c r="A62" s="114">
        <v>2078</v>
      </c>
      <c r="B62" s="115">
        <f>SUM('Future Expected Cost'!V59:AA59)</f>
        <v>29853734.243483294</v>
      </c>
      <c r="C62" s="115">
        <f t="shared" si="0"/>
        <v>0</v>
      </c>
      <c r="D62" s="116">
        <f t="shared" si="1"/>
        <v>29853734.243483294</v>
      </c>
      <c r="F62" s="118">
        <f t="shared" si="2"/>
        <v>12356996.659256993</v>
      </c>
      <c r="G62" s="118">
        <f>SUM('Incentive Relocation assumption'!AH60:AS60)</f>
        <v>349438.69344975136</v>
      </c>
      <c r="H62" s="119">
        <f>SUM('Incentive Relocation assumption'!AB60:AG60)</f>
        <v>12007557.965807242</v>
      </c>
    </row>
    <row r="63" spans="1:8" x14ac:dyDescent="0.35">
      <c r="A63" s="114">
        <v>2079</v>
      </c>
      <c r="B63" s="115">
        <f>SUM('Future Expected Cost'!V60:AA60)</f>
        <v>28530967.379678234</v>
      </c>
      <c r="C63" s="115">
        <f t="shared" si="0"/>
        <v>0</v>
      </c>
      <c r="D63" s="116">
        <f t="shared" si="1"/>
        <v>28530967.379678234</v>
      </c>
      <c r="F63" s="118">
        <f t="shared" si="2"/>
        <v>11666768.804237356</v>
      </c>
      <c r="G63" s="118">
        <f>SUM('Incentive Relocation assumption'!AH61:AS61)</f>
        <v>314994.39110685099</v>
      </c>
      <c r="H63" s="119">
        <f>SUM('Incentive Relocation assumption'!AB61:AG61)</f>
        <v>11351774.413130505</v>
      </c>
    </row>
    <row r="64" spans="1:8" x14ac:dyDescent="0.35">
      <c r="A64" s="114">
        <v>2080</v>
      </c>
      <c r="B64" s="115">
        <f>SUM('Future Expected Cost'!V61:AA61)</f>
        <v>26470179.059112746</v>
      </c>
      <c r="C64" s="115">
        <f t="shared" si="0"/>
        <v>0</v>
      </c>
      <c r="D64" s="116">
        <f t="shared" si="1"/>
        <v>26470179.059112746</v>
      </c>
      <c r="F64" s="118">
        <f t="shared" si="2"/>
        <v>11016852.387033386</v>
      </c>
      <c r="G64" s="118">
        <f>SUM('Incentive Relocation assumption'!AH62:AS62)</f>
        <v>283968.29296584579</v>
      </c>
      <c r="H64" s="119">
        <f>SUM('Incentive Relocation assumption'!AB62:AG62)</f>
        <v>10732884.09406754</v>
      </c>
    </row>
    <row r="65" spans="1:8" x14ac:dyDescent="0.35">
      <c r="A65" s="114">
        <v>2081</v>
      </c>
      <c r="B65" s="115">
        <f>SUM('Future Expected Cost'!V62:AA62)</f>
        <v>25297568.027813461</v>
      </c>
      <c r="C65" s="115">
        <f t="shared" si="0"/>
        <v>0</v>
      </c>
      <c r="D65" s="116">
        <f t="shared" si="1"/>
        <v>25297568.027813461</v>
      </c>
      <c r="F65" s="118">
        <f t="shared" si="2"/>
        <v>10404727.500619145</v>
      </c>
      <c r="G65" s="118">
        <f>SUM('Incentive Relocation assumption'!AH63:AS63)</f>
        <v>256019.95211922549</v>
      </c>
      <c r="H65" s="119">
        <f>SUM('Incentive Relocation assumption'!AB63:AG63)</f>
        <v>10148707.548499919</v>
      </c>
    </row>
    <row r="66" spans="1:8" x14ac:dyDescent="0.35">
      <c r="A66" s="114">
        <v>2082</v>
      </c>
      <c r="B66" s="115">
        <f>SUM('Future Expected Cost'!V63:AA63)</f>
        <v>24177016.624770928</v>
      </c>
      <c r="C66" s="115">
        <f t="shared" si="0"/>
        <v>0</v>
      </c>
      <c r="D66" s="116">
        <f t="shared" si="1"/>
        <v>24177016.624770928</v>
      </c>
      <c r="F66" s="118">
        <f t="shared" si="2"/>
        <v>9828046.6847500019</v>
      </c>
      <c r="G66" s="118">
        <f>SUM('Incentive Relocation assumption'!AH64:AS64)</f>
        <v>230842.89474626756</v>
      </c>
      <c r="H66" s="119">
        <f>SUM('Incentive Relocation assumption'!AB64:AG64)</f>
        <v>9597203.7900037337</v>
      </c>
    </row>
    <row r="67" spans="1:8" x14ac:dyDescent="0.35">
      <c r="A67" s="114">
        <v>2083</v>
      </c>
      <c r="B67" s="115">
        <f>SUM('Future Expected Cost'!V64:AA64)</f>
        <v>23106209.068547931</v>
      </c>
      <c r="C67" s="115">
        <f t="shared" si="0"/>
        <v>0</v>
      </c>
      <c r="D67" s="116">
        <f t="shared" si="1"/>
        <v>23106209.068547931</v>
      </c>
      <c r="F67" s="118">
        <f t="shared" si="2"/>
        <v>9284621.867996132</v>
      </c>
      <c r="G67" s="118">
        <f>SUM('Incentive Relocation assumption'!AH65:AS65)</f>
        <v>208161.22650407493</v>
      </c>
      <c r="H67" s="119">
        <f>SUM('Incentive Relocation assumption'!AB65:AG65)</f>
        <v>9076460.6414920576</v>
      </c>
    </row>
    <row r="68" spans="1:8" x14ac:dyDescent="0.35">
      <c r="A68" s="114">
        <v>2084</v>
      </c>
      <c r="B68" s="115">
        <f>SUM('Future Expected Cost'!V65:AA65)</f>
        <v>22082932.770882629</v>
      </c>
      <c r="C68" s="115">
        <f t="shared" si="0"/>
        <v>0</v>
      </c>
      <c r="D68" s="116">
        <f t="shared" si="1"/>
        <v>22082932.770882629</v>
      </c>
      <c r="F68" s="118">
        <f t="shared" si="2"/>
        <v>8772412.39521759</v>
      </c>
      <c r="G68" s="118">
        <f>SUM('Incentive Relocation assumption'!AH66:AS66)</f>
        <v>187726.57809169209</v>
      </c>
      <c r="H68" s="119">
        <f>SUM('Incentive Relocation assumption'!AB66:AG66)</f>
        <v>8584685.8171258979</v>
      </c>
    </row>
    <row r="69" spans="1:8" x14ac:dyDescent="0.35">
      <c r="A69" s="114">
        <v>2085</v>
      </c>
      <c r="B69" s="115">
        <f>SUM('Future Expected Cost'!V66:AA66)</f>
        <v>21105073.731188212</v>
      </c>
      <c r="C69" s="115">
        <f t="shared" si="0"/>
        <v>0</v>
      </c>
      <c r="D69" s="116">
        <f t="shared" si="1"/>
        <v>21105073.731188212</v>
      </c>
      <c r="F69" s="118">
        <f t="shared" si="2"/>
        <v>8289514.0435336884</v>
      </c>
      <c r="G69" s="118">
        <f>SUM('Incentive Relocation assumption'!AH67:AS67)</f>
        <v>169315.35607917735</v>
      </c>
      <c r="H69" s="119">
        <f>SUM('Incentive Relocation assumption'!AB67:AG67)</f>
        <v>8120198.6874545114</v>
      </c>
    </row>
    <row r="70" spans="1:8" x14ac:dyDescent="0.35">
      <c r="A70" s="114">
        <v>2086</v>
      </c>
      <c r="B70" s="115">
        <f>SUM('Future Expected Cost'!V67:AA67)</f>
        <v>20170612.136877675</v>
      </c>
      <c r="C70" s="115">
        <f t="shared" si="0"/>
        <v>0</v>
      </c>
      <c r="D70" s="116">
        <f t="shared" si="1"/>
        <v>20170612.136877675</v>
      </c>
      <c r="F70" s="118">
        <f t="shared" si="2"/>
        <v>7834148.9389239829</v>
      </c>
      <c r="G70" s="118">
        <f>SUM('Incentive Relocation assumption'!AH68:AS68)</f>
        <v>152726.26848394319</v>
      </c>
      <c r="H70" s="119">
        <f>SUM('Incentive Relocation assumption'!AB68:AG68)</f>
        <v>7681422.6704400396</v>
      </c>
    </row>
    <row r="71" spans="1:8" x14ac:dyDescent="0.35">
      <c r="A71" s="114">
        <v>2087</v>
      </c>
      <c r="B71" s="115">
        <f>SUM('Future Expected Cost'!V68:AA68)</f>
        <v>19277618.160304107</v>
      </c>
      <c r="C71" s="115">
        <f t="shared" si="0"/>
        <v>0</v>
      </c>
      <c r="D71" s="116">
        <f t="shared" si="1"/>
        <v>19277618.160304107</v>
      </c>
      <c r="F71" s="118">
        <f t="shared" si="2"/>
        <v>7404656.2938061794</v>
      </c>
      <c r="G71" s="118">
        <f>SUM('Incentive Relocation assumption'!AH69:AS69)</f>
        <v>137778.09762798791</v>
      </c>
      <c r="H71" s="119">
        <f>SUM('Incentive Relocation assumption'!AB69:AG69)</f>
        <v>7266878.1961781913</v>
      </c>
    </row>
    <row r="72" spans="1:8" x14ac:dyDescent="0.35">
      <c r="A72" s="114">
        <v>2088</v>
      </c>
      <c r="B72" s="115">
        <f>SUM('Future Expected Cost'!V69:AA69)</f>
        <v>18424247.94351919</v>
      </c>
      <c r="C72" s="115">
        <f t="shared" ref="C72:C134" si="3">$C$2*B72</f>
        <v>0</v>
      </c>
      <c r="D72" s="116">
        <f t="shared" ref="D72:D134" si="4">B72*$C$3</f>
        <v>18424247.94351919</v>
      </c>
      <c r="F72" s="118">
        <f t="shared" ref="F72:F134" si="5">SUM(G72,H72)</f>
        <v>6999483.8933541151</v>
      </c>
      <c r="G72" s="118">
        <f>SUM('Incentive Relocation assumption'!AH70:AS70)</f>
        <v>124307.69555594386</v>
      </c>
      <c r="H72" s="119">
        <f>SUM('Incentive Relocation assumption'!AB70:AG70)</f>
        <v>6875176.1977981711</v>
      </c>
    </row>
    <row r="73" spans="1:8" x14ac:dyDescent="0.35">
      <c r="A73" s="114">
        <v>2089</v>
      </c>
      <c r="B73" s="115">
        <f>SUM('Future Expected Cost'!V70:AA70)</f>
        <v>17608739.762446787</v>
      </c>
      <c r="C73" s="115">
        <f t="shared" si="3"/>
        <v>0</v>
      </c>
      <c r="D73" s="116">
        <f t="shared" si="4"/>
        <v>17608739.762446787</v>
      </c>
      <c r="F73" s="118">
        <f t="shared" si="5"/>
        <v>6617180.265023686</v>
      </c>
      <c r="G73" s="118">
        <f>SUM('Incentive Relocation assumption'!AH71:AS71)</f>
        <v>112168.17976546574</v>
      </c>
      <c r="H73" s="119">
        <f>SUM('Incentive Relocation assumption'!AB71:AG71)</f>
        <v>6505012.0852582203</v>
      </c>
    </row>
    <row r="74" spans="1:8" x14ac:dyDescent="0.35">
      <c r="A74" s="114">
        <v>2090</v>
      </c>
      <c r="B74" s="115">
        <f>SUM('Future Expected Cost'!V71:AA71)</f>
        <v>16040170.485574858</v>
      </c>
      <c r="C74" s="115">
        <f t="shared" si="3"/>
        <v>0</v>
      </c>
      <c r="D74" s="116">
        <f t="shared" si="4"/>
        <v>16040170.485574858</v>
      </c>
      <c r="F74" s="118">
        <f t="shared" si="5"/>
        <v>6256387.4718162175</v>
      </c>
      <c r="G74" s="118">
        <f>SUM('Incentive Relocation assumption'!AH72:AS72)</f>
        <v>101227.30922601158</v>
      </c>
      <c r="H74" s="119">
        <f>SUM('Incentive Relocation assumption'!AB72:AG72)</f>
        <v>6155160.1625902057</v>
      </c>
    </row>
    <row r="75" spans="1:8" x14ac:dyDescent="0.35">
      <c r="A75" s="114">
        <v>2091</v>
      </c>
      <c r="B75" s="115">
        <f>SUM('Future Expected Cost'!V72:AA72)</f>
        <v>15330338.141643964</v>
      </c>
      <c r="C75" s="115">
        <f t="shared" si="3"/>
        <v>0</v>
      </c>
      <c r="D75" s="116">
        <f t="shared" si="4"/>
        <v>15330338.141643964</v>
      </c>
      <c r="F75" s="118">
        <f t="shared" si="5"/>
        <v>5915834.4752900917</v>
      </c>
      <c r="G75" s="118">
        <f>SUM('Incentive Relocation assumption'!AH73:AS73)</f>
        <v>91366.022664092729</v>
      </c>
      <c r="H75" s="119">
        <f>SUM('Incentive Relocation assumption'!AB73:AG73)</f>
        <v>5824468.4526259992</v>
      </c>
    </row>
    <row r="76" spans="1:8" x14ac:dyDescent="0.35">
      <c r="A76" s="114">
        <v>2092</v>
      </c>
      <c r="B76" s="115">
        <f>SUM('Future Expected Cost'!V73:AA73)</f>
        <v>14651990.461263547</v>
      </c>
      <c r="C76" s="115">
        <f t="shared" si="3"/>
        <v>0</v>
      </c>
      <c r="D76" s="116">
        <f t="shared" si="4"/>
        <v>14651990.461263547</v>
      </c>
      <c r="F76" s="118">
        <f t="shared" si="5"/>
        <v>5594331.0192890866</v>
      </c>
      <c r="G76" s="118">
        <f>SUM('Incentive Relocation assumption'!AH74:AS74)</f>
        <v>82477.122894939341</v>
      </c>
      <c r="H76" s="119">
        <f>SUM('Incentive Relocation assumption'!AB74:AG74)</f>
        <v>5511853.8963941475</v>
      </c>
    </row>
    <row r="77" spans="1:8" x14ac:dyDescent="0.35">
      <c r="A77" s="114">
        <v>2093</v>
      </c>
      <c r="B77" s="115">
        <f>SUM('Future Expected Cost'!V74:AA74)</f>
        <v>14003728.067278741</v>
      </c>
      <c r="C77" s="115">
        <f t="shared" si="3"/>
        <v>0</v>
      </c>
      <c r="D77" s="116">
        <f t="shared" si="4"/>
        <v>14003728.067278741</v>
      </c>
      <c r="F77" s="118">
        <f t="shared" si="5"/>
        <v>5290761.9898410756</v>
      </c>
      <c r="G77" s="118">
        <f>SUM('Incentive Relocation assumption'!AH75:AS75)</f>
        <v>74464.092602237943</v>
      </c>
      <c r="H77" s="119">
        <f>SUM('Incentive Relocation assumption'!AB75:AG75)</f>
        <v>5216297.8972388376</v>
      </c>
    </row>
    <row r="78" spans="1:8" x14ac:dyDescent="0.35">
      <c r="A78" s="114">
        <v>2094</v>
      </c>
      <c r="B78" s="115">
        <f>SUM('Future Expected Cost'!V75:AA75)</f>
        <v>13384213.89384939</v>
      </c>
      <c r="C78" s="115">
        <f t="shared" si="3"/>
        <v>0</v>
      </c>
      <c r="D78" s="116">
        <f t="shared" si="4"/>
        <v>13384213.89384939</v>
      </c>
      <c r="F78" s="118">
        <f t="shared" si="5"/>
        <v>5004082.2107392652</v>
      </c>
      <c r="G78" s="118">
        <f>SUM('Incentive Relocation assumption'!AH76:AS76)</f>
        <v>67240.028427106372</v>
      </c>
      <c r="H78" s="119">
        <f>SUM('Incentive Relocation assumption'!AB76:AG76)</f>
        <v>4936842.1823121589</v>
      </c>
    </row>
    <row r="79" spans="1:8" x14ac:dyDescent="0.35">
      <c r="A79" s="114">
        <v>2095</v>
      </c>
      <c r="B79" s="115">
        <f>SUM('Future Expected Cost'!V76:AA76)</f>
        <v>12792170.407328781</v>
      </c>
      <c r="C79" s="115">
        <f t="shared" si="3"/>
        <v>0</v>
      </c>
      <c r="D79" s="116">
        <f t="shared" si="4"/>
        <v>12792170.407328781</v>
      </c>
      <c r="F79" s="118">
        <f t="shared" si="5"/>
        <v>4733311.6379918344</v>
      </c>
      <c r="G79" s="118">
        <f>SUM('Incentive Relocation assumption'!AH77:AS77)</f>
        <v>60726.681541090358</v>
      </c>
      <c r="H79" s="119">
        <f>SUM('Incentive Relocation assumption'!AB77:AG77)</f>
        <v>4672584.9564507445</v>
      </c>
    </row>
    <row r="80" spans="1:8" x14ac:dyDescent="0.35">
      <c r="A80" s="114">
        <v>2096</v>
      </c>
      <c r="B80" s="115">
        <f>SUM('Future Expected Cost'!V77:AA77)</f>
        <v>12226376.951272298</v>
      </c>
      <c r="C80" s="115">
        <f t="shared" si="3"/>
        <v>0</v>
      </c>
      <c r="D80" s="116">
        <f t="shared" si="4"/>
        <v>12226376.951272298</v>
      </c>
      <c r="F80" s="118">
        <f t="shared" si="5"/>
        <v>4477530.9196517011</v>
      </c>
      <c r="G80" s="118">
        <f>SUM('Incentive Relocation assumption'!AH78:AS78)</f>
        <v>54853.594060166652</v>
      </c>
      <c r="H80" s="119">
        <f>SUM('Incentive Relocation assumption'!AB78:AG78)</f>
        <v>4422677.3255915344</v>
      </c>
    </row>
    <row r="81" spans="1:8" x14ac:dyDescent="0.35">
      <c r="A81" s="114">
        <v>2097</v>
      </c>
      <c r="B81" s="115">
        <f>SUM('Future Expected Cost'!V78:AA78)</f>
        <v>11685667.210024636</v>
      </c>
      <c r="C81" s="115">
        <f t="shared" si="3"/>
        <v>0</v>
      </c>
      <c r="D81" s="116">
        <f t="shared" si="4"/>
        <v>11685667.210024636</v>
      </c>
      <c r="F81" s="118">
        <f t="shared" si="5"/>
        <v>4235877.2905503139</v>
      </c>
      <c r="G81" s="118">
        <f>SUM('Incentive Relocation assumption'!AH79:AS79)</f>
        <v>49557.321720858869</v>
      </c>
      <c r="H81" s="119">
        <f>SUM('Incentive Relocation assumption'!AB79:AG79)</f>
        <v>4186319.9688294549</v>
      </c>
    </row>
    <row r="82" spans="1:8" x14ac:dyDescent="0.35">
      <c r="A82" s="114">
        <v>2098</v>
      </c>
      <c r="B82" s="115">
        <f>SUM('Future Expected Cost'!V79:AA79)</f>
        <v>11168926.785582725</v>
      </c>
      <c r="C82" s="115">
        <f t="shared" si="3"/>
        <v>0</v>
      </c>
      <c r="D82" s="116">
        <f t="shared" si="4"/>
        <v>11168926.785582725</v>
      </c>
      <c r="F82" s="118">
        <f t="shared" si="5"/>
        <v>4007540.7741879052</v>
      </c>
      <c r="G82" s="118">
        <f>SUM('Incentive Relocation assumption'!AH80:AS80)</f>
        <v>44780.7341971118</v>
      </c>
      <c r="H82" s="119">
        <f>SUM('Incentive Relocation assumption'!AB80:AG80)</f>
        <v>3962760.0399907934</v>
      </c>
    </row>
    <row r="83" spans="1:8" x14ac:dyDescent="0.35">
      <c r="A83" s="114">
        <v>2099</v>
      </c>
      <c r="B83" s="115">
        <f>SUM('Future Expected Cost'!V80:AA80)</f>
        <v>10675090.882668907</v>
      </c>
      <c r="C83" s="115">
        <f t="shared" si="3"/>
        <v>0</v>
      </c>
      <c r="D83" s="116">
        <f t="shared" si="4"/>
        <v>10675090.882668907</v>
      </c>
      <c r="F83" s="118">
        <f t="shared" si="5"/>
        <v>3791760.6665051663</v>
      </c>
      <c r="G83" s="118">
        <f>SUM('Incentive Relocation assumption'!AH81:AS81)</f>
        <v>40472.385298540015</v>
      </c>
      <c r="H83" s="119">
        <f>SUM('Incentive Relocation assumption'!AB81:AG81)</f>
        <v>3751288.2812066264</v>
      </c>
    </row>
    <row r="84" spans="1:8" x14ac:dyDescent="0.35">
      <c r="A84" s="114">
        <v>2100</v>
      </c>
      <c r="B84" s="115">
        <f>SUM('Future Expected Cost'!V81:AA81)</f>
        <v>9706424.2581261434</v>
      </c>
      <c r="C84" s="115">
        <f t="shared" si="3"/>
        <v>0</v>
      </c>
      <c r="D84" s="116">
        <f t="shared" si="4"/>
        <v>9706424.2581261434</v>
      </c>
      <c r="F84" s="118">
        <f t="shared" si="5"/>
        <v>3587822.2785024843</v>
      </c>
      <c r="G84" s="118">
        <f>SUM('Incentive Relocation assumption'!AH82:AS82)</f>
        <v>36585.946066335586</v>
      </c>
      <c r="H84" s="119">
        <f>SUM('Incentive Relocation assumption'!AB82:AG82)</f>
        <v>3551236.3324361485</v>
      </c>
    </row>
    <row r="85" spans="1:8" x14ac:dyDescent="0.35">
      <c r="A85" s="114">
        <v>2101</v>
      </c>
      <c r="B85" s="115">
        <f>SUM('Future Expected Cost'!V82:AA82)</f>
        <v>9277348.0661231596</v>
      </c>
      <c r="C85" s="115">
        <f t="shared" si="3"/>
        <v>0</v>
      </c>
      <c r="D85" s="116">
        <f t="shared" si="4"/>
        <v>9277348.0661231596</v>
      </c>
      <c r="F85" s="118">
        <f t="shared" si="5"/>
        <v>3395053.9167049909</v>
      </c>
      <c r="G85" s="118">
        <f>SUM('Incentive Relocation assumption'!AH83:AS83)</f>
        <v>33079.694481287719</v>
      </c>
      <c r="H85" s="119">
        <f>SUM('Incentive Relocation assumption'!AB83:AG83)</f>
        <v>3361974.2222237033</v>
      </c>
    </row>
    <row r="86" spans="1:8" x14ac:dyDescent="0.35">
      <c r="A86" s="114">
        <v>2102</v>
      </c>
      <c r="B86" s="115">
        <f>SUM('Future Expected Cost'!V83:AA83)</f>
        <v>8867285.0187695175</v>
      </c>
      <c r="C86" s="115">
        <f t="shared" si="3"/>
        <v>0</v>
      </c>
      <c r="D86" s="116">
        <f t="shared" si="4"/>
        <v>8867285.0187695175</v>
      </c>
      <c r="F86" s="118">
        <f t="shared" si="5"/>
        <v>3212824.0823148768</v>
      </c>
      <c r="G86" s="118">
        <f>SUM('Incentive Relocation assumption'!AH84:AS84)</f>
        <v>29916.056126707583</v>
      </c>
      <c r="H86" s="119">
        <f>SUM('Incentive Relocation assumption'!AB84:AG84)</f>
        <v>3182908.0261881691</v>
      </c>
    </row>
    <row r="87" spans="1:8" x14ac:dyDescent="0.35">
      <c r="A87" s="114">
        <v>2103</v>
      </c>
      <c r="B87" s="115">
        <f>SUM('Future Expected Cost'!V84:AA84)</f>
        <v>8475390.7894380093</v>
      </c>
      <c r="C87" s="115">
        <f t="shared" si="3"/>
        <v>0</v>
      </c>
      <c r="D87" s="116">
        <f t="shared" si="4"/>
        <v>8475390.7894380093</v>
      </c>
      <c r="F87" s="118">
        <f t="shared" si="5"/>
        <v>3040538.8715647859</v>
      </c>
      <c r="G87" s="118">
        <f>SUM('Incentive Relocation assumption'!AH85:AS85)</f>
        <v>27061.19071457634</v>
      </c>
      <c r="H87" s="119">
        <f>SUM('Incentive Relocation assumption'!AB85:AG85)</f>
        <v>3013477.6808502097</v>
      </c>
    </row>
    <row r="88" spans="1:8" x14ac:dyDescent="0.35">
      <c r="A88" s="114">
        <v>2104</v>
      </c>
      <c r="B88" s="115">
        <f>SUM('Future Expected Cost'!V85:AA85)</f>
        <v>8100858.6183252744</v>
      </c>
      <c r="C88" s="115">
        <f t="shared" si="3"/>
        <v>0</v>
      </c>
      <c r="D88" s="116">
        <f t="shared" si="4"/>
        <v>8100858.6183252744</v>
      </c>
      <c r="F88" s="118">
        <f t="shared" si="5"/>
        <v>2877639.5613040775</v>
      </c>
      <c r="G88" s="118">
        <f>SUM('Incentive Relocation assumption'!AH86:AS86)</f>
        <v>24484.619892206007</v>
      </c>
      <c r="H88" s="119">
        <f>SUM('Incentive Relocation assumption'!AB86:AG86)</f>
        <v>2853154.9414118715</v>
      </c>
    </row>
    <row r="89" spans="1:8" x14ac:dyDescent="0.35">
      <c r="A89" s="114">
        <v>2105</v>
      </c>
      <c r="B89" s="115">
        <f>SUM('Future Expected Cost'!V86:AA86)</f>
        <v>7742917.6381087322</v>
      </c>
      <c r="C89" s="115">
        <f t="shared" si="3"/>
        <v>0</v>
      </c>
      <c r="D89" s="116">
        <f t="shared" si="4"/>
        <v>7742917.6381087322</v>
      </c>
      <c r="F89" s="118">
        <f t="shared" si="5"/>
        <v>2723600.3652280755</v>
      </c>
      <c r="G89" s="118">
        <f>SUM('Incentive Relocation assumption'!AH87:AS87)</f>
        <v>22158.892204806147</v>
      </c>
      <c r="H89" s="119">
        <f>SUM('Incentive Relocation assumption'!AB87:AG87)</f>
        <v>2701441.4730232693</v>
      </c>
    </row>
    <row r="90" spans="1:8" x14ac:dyDescent="0.35">
      <c r="A90" s="114">
        <v>2106</v>
      </c>
      <c r="B90" s="115">
        <f>SUM('Future Expected Cost'!V87:AA87)</f>
        <v>7400831.2743424373</v>
      </c>
      <c r="C90" s="115">
        <f t="shared" si="3"/>
        <v>0</v>
      </c>
      <c r="D90" s="116">
        <f t="shared" si="4"/>
        <v>7400831.2743424373</v>
      </c>
      <c r="F90" s="118">
        <f t="shared" si="5"/>
        <v>2577926.3474123371</v>
      </c>
      <c r="G90" s="118">
        <f>SUM('Incentive Relocation assumption'!AH88:AS88)</f>
        <v>20059.281501615063</v>
      </c>
      <c r="H90" s="119">
        <f>SUM('Incentive Relocation assumption'!AB88:AG88)</f>
        <v>2557867.0659107221</v>
      </c>
    </row>
    <row r="91" spans="1:8" x14ac:dyDescent="0.35">
      <c r="A91" s="114">
        <v>2107</v>
      </c>
      <c r="B91" s="115">
        <f>SUM('Future Expected Cost'!V88:AA88)</f>
        <v>7073895.7172512151</v>
      </c>
      <c r="C91" s="115">
        <f t="shared" si="3"/>
        <v>0</v>
      </c>
      <c r="D91" s="116">
        <f t="shared" si="4"/>
        <v>7073895.7172512151</v>
      </c>
      <c r="F91" s="118">
        <f t="shared" si="5"/>
        <v>2440151.4809517162</v>
      </c>
      <c r="G91" s="118">
        <f>SUM('Incentive Relocation assumption'!AH89:AS89)</f>
        <v>18163.515444355788</v>
      </c>
      <c r="H91" s="119">
        <f>SUM('Incentive Relocation assumption'!AB89:AG89)</f>
        <v>2421987.9655073602</v>
      </c>
    </row>
    <row r="92" spans="1:8" x14ac:dyDescent="0.35">
      <c r="A92" s="114">
        <v>2108</v>
      </c>
      <c r="B92" s="115">
        <f>SUM('Future Expected Cost'!V89:AA89)</f>
        <v>6761438.4617318194</v>
      </c>
      <c r="C92" s="115">
        <f t="shared" si="3"/>
        <v>0</v>
      </c>
      <c r="D92" s="116">
        <f t="shared" si="4"/>
        <v>6761438.4617318194</v>
      </c>
      <c r="F92" s="118">
        <f t="shared" si="5"/>
        <v>2309836.8405381474</v>
      </c>
      <c r="G92" s="118">
        <f>SUM('Incentive Relocation assumption'!AH90:AS90)</f>
        <v>16451.531110707321</v>
      </c>
      <c r="H92" s="119">
        <f>SUM('Incentive Relocation assumption'!AB90:AG90)</f>
        <v>2293385.3094274402</v>
      </c>
    </row>
    <row r="93" spans="1:8" x14ac:dyDescent="0.35">
      <c r="A93" s="114">
        <v>2109</v>
      </c>
      <c r="B93" s="115">
        <f>SUM('Future Expected Cost'!V90:AA90)</f>
        <v>6462816.9125128174</v>
      </c>
      <c r="C93" s="115">
        <f t="shared" si="3"/>
        <v>0</v>
      </c>
      <c r="D93" s="116">
        <f t="shared" si="4"/>
        <v>6462816.9125128174</v>
      </c>
      <c r="F93" s="118">
        <f t="shared" si="5"/>
        <v>2186568.9187517385</v>
      </c>
      <c r="G93" s="118">
        <f>SUM('Incentive Relocation assumption'!AH91:AS91)</f>
        <v>14905.254986104623</v>
      </c>
      <c r="H93" s="119">
        <f>SUM('Incentive Relocation assumption'!AB91:AG91)</f>
        <v>2171663.6637656339</v>
      </c>
    </row>
    <row r="94" spans="1:8" x14ac:dyDescent="0.35">
      <c r="A94" s="114">
        <v>2110</v>
      </c>
      <c r="B94" s="115">
        <f>SUM('Future Expected Cost'!V91:AA91)</f>
        <v>5869181.2042344334</v>
      </c>
      <c r="C94" s="115">
        <f t="shared" si="3"/>
        <v>0</v>
      </c>
      <c r="D94" s="116">
        <f t="shared" si="4"/>
        <v>5869181.2042344334</v>
      </c>
      <c r="F94" s="118">
        <f t="shared" si="5"/>
        <v>2069958.056695461</v>
      </c>
      <c r="G94" s="118">
        <f>SUM('Incentive Relocation assumption'!AH92:AS92)</f>
        <v>13508.404907666525</v>
      </c>
      <c r="H94" s="119">
        <f>SUM('Incentive Relocation assumption'!AB92:AG92)</f>
        <v>2056449.6517877944</v>
      </c>
    </row>
    <row r="95" spans="1:8" x14ac:dyDescent="0.35">
      <c r="A95" s="114">
        <v>2111</v>
      </c>
      <c r="B95" s="115">
        <f>SUM('Future Expected Cost'!V92:AA92)</f>
        <v>5610026.523193772</v>
      </c>
      <c r="C95" s="115">
        <f t="shared" si="3"/>
        <v>0</v>
      </c>
      <c r="D95" s="116">
        <f t="shared" si="4"/>
        <v>5610026.523193772</v>
      </c>
      <c r="F95" s="118">
        <f t="shared" si="5"/>
        <v>1959636.9803827712</v>
      </c>
      <c r="G95" s="118">
        <f>SUM('Incentive Relocation assumption'!AH93:AS93)</f>
        <v>12246.311767571613</v>
      </c>
      <c r="H95" s="119">
        <f>SUM('Incentive Relocation assumption'!AB93:AG93)</f>
        <v>1947390.6686151996</v>
      </c>
    </row>
    <row r="96" spans="1:8" x14ac:dyDescent="0.35">
      <c r="A96" s="114">
        <v>2112</v>
      </c>
      <c r="B96" s="115">
        <f>SUM('Future Expected Cost'!V93:AA93)</f>
        <v>5362343.7141308393</v>
      </c>
      <c r="C96" s="115">
        <f t="shared" si="3"/>
        <v>0</v>
      </c>
      <c r="D96" s="116">
        <f t="shared" si="4"/>
        <v>5362343.7141308393</v>
      </c>
      <c r="F96" s="118">
        <f t="shared" si="5"/>
        <v>1855259.4349968818</v>
      </c>
      <c r="G96" s="118">
        <f>SUM('Incentive Relocation assumption'!AH94:AS94)</f>
        <v>11105.759002318562</v>
      </c>
      <c r="H96" s="119">
        <f>SUM('Incentive Relocation assumption'!AB94:AG94)</f>
        <v>1844153.6759945631</v>
      </c>
    </row>
    <row r="97" spans="1:8" x14ac:dyDescent="0.35">
      <c r="A97" s="114">
        <v>2113</v>
      </c>
      <c r="B97" s="115">
        <f>SUM('Future Expected Cost'!V94:AA94)</f>
        <v>5125623.8066024315</v>
      </c>
      <c r="C97" s="115">
        <f t="shared" si="3"/>
        <v>0</v>
      </c>
      <c r="D97" s="116">
        <f t="shared" si="4"/>
        <v>5125623.8066024315</v>
      </c>
      <c r="F97" s="118">
        <f t="shared" si="5"/>
        <v>1756498.9097867175</v>
      </c>
      <c r="G97" s="118">
        <f>SUM('Incentive Relocation assumption'!AH95:AS95)</f>
        <v>10074.838091554528</v>
      </c>
      <c r="H97" s="119">
        <f>SUM('Incentive Relocation assumption'!AB95:AG95)</f>
        <v>1746424.0716951629</v>
      </c>
    </row>
    <row r="98" spans="1:8" x14ac:dyDescent="0.35">
      <c r="A98" s="114">
        <v>2114</v>
      </c>
      <c r="B98" s="115">
        <f>SUM('Future Expected Cost'!V95:AA95)</f>
        <v>4899380.4573683925</v>
      </c>
      <c r="C98" s="115">
        <f t="shared" si="3"/>
        <v>0</v>
      </c>
      <c r="D98" s="116">
        <f t="shared" si="4"/>
        <v>4899380.4573683925</v>
      </c>
      <c r="F98" s="118">
        <f t="shared" si="5"/>
        <v>1663047.446953783</v>
      </c>
      <c r="G98" s="118">
        <f>SUM('Incentive Relocation assumption'!AH96:AS96)</f>
        <v>9142.8184676649453</v>
      </c>
      <c r="H98" s="119">
        <f>SUM('Incentive Relocation assumption'!AB96:AG96)</f>
        <v>1653904.628486118</v>
      </c>
    </row>
    <row r="99" spans="1:8" x14ac:dyDescent="0.35">
      <c r="A99" s="114">
        <v>2115</v>
      </c>
      <c r="B99" s="115">
        <f>SUM('Future Expected Cost'!V96:AA96)</f>
        <v>4683148.942638332</v>
      </c>
      <c r="C99" s="115">
        <f t="shared" si="3"/>
        <v>0</v>
      </c>
      <c r="D99" s="116">
        <f t="shared" si="4"/>
        <v>4683148.942638332</v>
      </c>
      <c r="F99" s="118">
        <f t="shared" si="5"/>
        <v>1574614.5284214695</v>
      </c>
      <c r="G99" s="118">
        <f>SUM('Incentive Relocation assumption'!AH97:AS97)</f>
        <v>8300.0303970907189</v>
      </c>
      <c r="H99" s="119">
        <f>SUM('Incentive Relocation assumption'!AB97:AG97)</f>
        <v>1566314.4980243787</v>
      </c>
    </row>
    <row r="100" spans="1:8" x14ac:dyDescent="0.35">
      <c r="A100" s="114">
        <v>2116</v>
      </c>
      <c r="B100" s="115">
        <f>SUM('Future Expected Cost'!V97:AA97)</f>
        <v>4476485.1952730948</v>
      </c>
      <c r="C100" s="115">
        <f t="shared" si="3"/>
        <v>0</v>
      </c>
      <c r="D100" s="116">
        <f t="shared" si="4"/>
        <v>4476485.1952730948</v>
      </c>
      <c r="F100" s="118">
        <f t="shared" si="5"/>
        <v>1490926.0348686236</v>
      </c>
      <c r="G100" s="118">
        <f>SUM('Incentive Relocation assumption'!AH98:AS98)</f>
        <v>7537.7595381394758</v>
      </c>
      <c r="H100" s="119">
        <f>SUM('Incentive Relocation assumption'!AB98:AG98)</f>
        <v>1483388.2753304841</v>
      </c>
    </row>
    <row r="101" spans="1:8" x14ac:dyDescent="0.35">
      <c r="A101" s="114">
        <v>2117</v>
      </c>
      <c r="B101" s="115">
        <f>SUM('Future Expected Cost'!V98:AA98)</f>
        <v>4278964.8849327331</v>
      </c>
      <c r="C101" s="115">
        <f t="shared" si="3"/>
        <v>0</v>
      </c>
      <c r="D101" s="116">
        <f t="shared" si="4"/>
        <v>4278964.8849327331</v>
      </c>
      <c r="F101" s="118">
        <f t="shared" si="5"/>
        <v>1411723.2718567934</v>
      </c>
      <c r="G101" s="118">
        <f>SUM('Incentive Relocation assumption'!AH99:AS99)</f>
        <v>6848.1520094782873</v>
      </c>
      <c r="H101" s="119">
        <f>SUM('Incentive Relocation assumption'!AB99:AG99)</f>
        <v>1404875.1198473151</v>
      </c>
    </row>
    <row r="102" spans="1:8" x14ac:dyDescent="0.35">
      <c r="A102" s="114">
        <v>2118</v>
      </c>
      <c r="B102" s="115">
        <f>SUM('Future Expected Cost'!V99:AA99)</f>
        <v>4090182.5392526146</v>
      </c>
      <c r="C102" s="115">
        <f t="shared" si="3"/>
        <v>0</v>
      </c>
      <c r="D102" s="116">
        <f t="shared" si="4"/>
        <v>4090182.5392526146</v>
      </c>
      <c r="F102" s="118">
        <f t="shared" si="5"/>
        <v>1336762.0582894227</v>
      </c>
      <c r="G102" s="118">
        <f>SUM('Incentive Relocation assumption'!AH100:AS100)</f>
        <v>6224.1289199826369</v>
      </c>
      <c r="H102" s="119">
        <f>SUM('Incentive Relocation assumption'!AB100:AG100)</f>
        <v>1330537.9293694401</v>
      </c>
    </row>
    <row r="103" spans="1:8" x14ac:dyDescent="0.35">
      <c r="A103" s="114">
        <v>2119</v>
      </c>
      <c r="B103" s="115">
        <f>SUM('Future Expected Cost'!V100:AA100)</f>
        <v>3909750.7042149799</v>
      </c>
      <c r="C103" s="115">
        <f t="shared" si="3"/>
        <v>0</v>
      </c>
      <c r="D103" s="116">
        <f t="shared" si="4"/>
        <v>3909750.7042149799</v>
      </c>
      <c r="F103" s="118">
        <f t="shared" si="5"/>
        <v>1265811.8728149363</v>
      </c>
      <c r="G103" s="118">
        <f>SUM('Incentive Relocation assumption'!AH101:AS101)</f>
        <v>5659.3094154625815</v>
      </c>
      <c r="H103" s="119">
        <f>SUM('Incentive Relocation assumption'!AB101:AG101)</f>
        <v>1260152.5633994737</v>
      </c>
    </row>
    <row r="104" spans="1:8" x14ac:dyDescent="0.35">
      <c r="A104" s="114">
        <v>2120</v>
      </c>
      <c r="B104" s="115">
        <f>SUM('Future Expected Cost'!V101:AA101)</f>
        <v>3546047.7047310816</v>
      </c>
      <c r="C104" s="115">
        <f t="shared" si="3"/>
        <v>0</v>
      </c>
      <c r="D104" s="116">
        <f t="shared" si="4"/>
        <v>3546047.7047310816</v>
      </c>
      <c r="F104" s="118">
        <f t="shared" si="5"/>
        <v>1198655.0541273246</v>
      </c>
      <c r="G104" s="118">
        <f>SUM('Incentive Relocation assumption'!AH102:AS102)</f>
        <v>5147.941392146522</v>
      </c>
      <c r="H104" s="119">
        <f>SUM('Incentive Relocation assumption'!AB102:AG102)</f>
        <v>1193507.1127351781</v>
      </c>
    </row>
    <row r="105" spans="1:8" x14ac:dyDescent="0.35">
      <c r="A105" s="114">
        <v>2121</v>
      </c>
      <c r="B105" s="115">
        <f>SUM('Future Expected Cost'!V102:AA102)</f>
        <v>3389657.3367740246</v>
      </c>
      <c r="C105" s="115">
        <f t="shared" si="3"/>
        <v>0</v>
      </c>
      <c r="D105" s="116">
        <f t="shared" si="4"/>
        <v>3389657.3367740246</v>
      </c>
      <c r="F105" s="118">
        <f t="shared" si="5"/>
        <v>1135086.051430502</v>
      </c>
      <c r="G105" s="118">
        <f>SUM('Incentive Relocation assumption'!AH103:AS103)</f>
        <v>4684.8391117335013</v>
      </c>
      <c r="H105" s="119">
        <f>SUM('Incentive Relocation assumption'!AB103:AG103)</f>
        <v>1130401.2123187685</v>
      </c>
    </row>
    <row r="106" spans="1:8" x14ac:dyDescent="0.35">
      <c r="A106" s="114">
        <v>2122</v>
      </c>
      <c r="B106" s="115">
        <f>SUM('Future Expected Cost'!V103:AA103)</f>
        <v>3240182.4077761387</v>
      </c>
      <c r="C106" s="115">
        <f t="shared" si="3"/>
        <v>0</v>
      </c>
      <c r="D106" s="116">
        <f t="shared" si="4"/>
        <v>3240182.4077761387</v>
      </c>
      <c r="F106" s="118">
        <f t="shared" si="5"/>
        <v>1074910.7216188973</v>
      </c>
      <c r="G106" s="118">
        <f>SUM('Incentive Relocation assumption'!AH104:AS104)</f>
        <v>4265.3270292716861</v>
      </c>
      <c r="H106" s="119">
        <f>SUM('Incentive Relocation assumption'!AB104:AG104)</f>
        <v>1070645.3945896255</v>
      </c>
    </row>
    <row r="107" spans="1:8" x14ac:dyDescent="0.35">
      <c r="A107" s="114">
        <v>2123</v>
      </c>
      <c r="B107" s="115">
        <f>SUM('Future Expected Cost'!V104:AA104)</f>
        <v>3097316.3968805345</v>
      </c>
      <c r="C107" s="115">
        <f t="shared" si="3"/>
        <v>0</v>
      </c>
      <c r="D107" s="116">
        <f t="shared" si="4"/>
        <v>3097316.3968805345</v>
      </c>
      <c r="F107" s="118">
        <f t="shared" si="5"/>
        <v>1017945.6699889267</v>
      </c>
      <c r="G107" s="118">
        <f>SUM('Incentive Relocation assumption'!AH105:AS105)</f>
        <v>3885.1892139135239</v>
      </c>
      <c r="H107" s="119">
        <f>SUM('Incentive Relocation assumption'!AB105:AG105)</f>
        <v>1014060.4807750132</v>
      </c>
    </row>
    <row r="108" spans="1:8" x14ac:dyDescent="0.35">
      <c r="A108" s="114">
        <v>2124</v>
      </c>
      <c r="B108" s="115">
        <f>SUM('Future Expected Cost'!V105:AA105)</f>
        <v>2960766.3984436621</v>
      </c>
      <c r="C108" s="115">
        <f t="shared" si="3"/>
        <v>0</v>
      </c>
      <c r="D108" s="116">
        <f t="shared" si="4"/>
        <v>2960766.3984436621</v>
      </c>
      <c r="F108" s="118">
        <f t="shared" si="5"/>
        <v>964017.63153631368</v>
      </c>
      <c r="G108" s="118">
        <f>SUM('Incentive Relocation assumption'!AH106:AS106)</f>
        <v>3540.6238045399605</v>
      </c>
      <c r="H108" s="119">
        <f>SUM('Incentive Relocation assumption'!AB106:AG106)</f>
        <v>960477.00773177377</v>
      </c>
    </row>
    <row r="109" spans="1:8" x14ac:dyDescent="0.35">
      <c r="A109" s="114">
        <v>2125</v>
      </c>
      <c r="B109" s="115">
        <f>SUM('Future Expected Cost'!V106:AA106)</f>
        <v>2830252.5161164044</v>
      </c>
      <c r="C109" s="115">
        <f t="shared" si="3"/>
        <v>0</v>
      </c>
      <c r="D109" s="116">
        <f t="shared" si="4"/>
        <v>2830252.5161164044</v>
      </c>
      <c r="F109" s="118">
        <f t="shared" si="5"/>
        <v>912962.89011458959</v>
      </c>
      <c r="G109" s="118">
        <f>SUM('Incentive Relocation assumption'!AH107:AS107)</f>
        <v>3228.201997955397</v>
      </c>
      <c r="H109" s="119">
        <f>SUM('Incentive Relocation assumption'!AB107:AG107)</f>
        <v>909734.68811663415</v>
      </c>
    </row>
    <row r="110" spans="1:8" x14ac:dyDescent="0.35">
      <c r="A110" s="114">
        <v>2126</v>
      </c>
      <c r="B110" s="115">
        <f>SUM('Future Expected Cost'!V107:AA107)</f>
        <v>2705507.2839361108</v>
      </c>
      <c r="C110" s="115">
        <f t="shared" si="3"/>
        <v>0</v>
      </c>
      <c r="D110" s="116">
        <f t="shared" si="4"/>
        <v>2705507.2839361108</v>
      </c>
      <c r="F110" s="118">
        <f t="shared" si="5"/>
        <v>864626.73293239006</v>
      </c>
      <c r="G110" s="118">
        <f>SUM('Incentive Relocation assumption'!AH108:AS108)</f>
        <v>2944.8311175507233</v>
      </c>
      <c r="H110" s="119">
        <f>SUM('Incentive Relocation assumption'!AB108:AG108)</f>
        <v>861681.90181483934</v>
      </c>
    </row>
    <row r="111" spans="1:8" x14ac:dyDescent="0.35">
      <c r="A111" s="114">
        <v>2127</v>
      </c>
      <c r="B111" s="115">
        <f>SUM('Future Expected Cost'!V108:AA108)</f>
        <v>2586275.1132236551</v>
      </c>
      <c r="C111" s="115">
        <f t="shared" si="3"/>
        <v>0</v>
      </c>
      <c r="D111" s="116">
        <f t="shared" si="4"/>
        <v>2586275.1132236551</v>
      </c>
      <c r="F111" s="118">
        <f t="shared" si="5"/>
        <v>818862.93805286719</v>
      </c>
      <c r="G111" s="118">
        <f>SUM('Incentive Relocation assumption'!AH109:AS109)</f>
        <v>2687.7213554643672</v>
      </c>
      <c r="H111" s="119">
        <f>SUM('Incentive Relocation assumption'!AB109:AG109)</f>
        <v>816175.21669740288</v>
      </c>
    </row>
    <row r="112" spans="1:8" x14ac:dyDescent="0.35">
      <c r="A112" s="114">
        <v>2128</v>
      </c>
      <c r="B112" s="115">
        <f>SUM('Future Expected Cost'!V109:AA109)</f>
        <v>2472311.764133513</v>
      </c>
      <c r="C112" s="115">
        <f t="shared" si="3"/>
        <v>0</v>
      </c>
      <c r="D112" s="116">
        <f t="shared" si="4"/>
        <v>2472311.764133513</v>
      </c>
      <c r="F112" s="118">
        <f t="shared" si="5"/>
        <v>775533.29272920534</v>
      </c>
      <c r="G112" s="118">
        <f>SUM('Incentive Relocation assumption'!AH110:AS110)</f>
        <v>2454.3558219159409</v>
      </c>
      <c r="H112" s="119">
        <f>SUM('Incentive Relocation assumption'!AB110:AG110)</f>
        <v>773078.93690728943</v>
      </c>
    </row>
    <row r="113" spans="1:8" x14ac:dyDescent="0.35">
      <c r="A113" s="114">
        <v>2129</v>
      </c>
      <c r="B113" s="115">
        <f>SUM('Future Expected Cost'!V110:AA110)</f>
        <v>2363383.8407563507</v>
      </c>
      <c r="C113" s="115">
        <f t="shared" si="3"/>
        <v>0</v>
      </c>
      <c r="D113" s="116">
        <f t="shared" si="4"/>
        <v>2363383.8407563507</v>
      </c>
      <c r="F113" s="118">
        <f t="shared" si="5"/>
        <v>734507.14056711865</v>
      </c>
      <c r="G113" s="118">
        <f>SUM('Incentive Relocation assumption'!AH111:AS111)</f>
        <v>2242.4635719722901</v>
      </c>
      <c r="H113" s="119">
        <f>SUM('Incentive Relocation assumption'!AB111:AG111)</f>
        <v>732264.67699514632</v>
      </c>
    </row>
    <row r="114" spans="1:8" x14ac:dyDescent="0.35">
      <c r="A114" s="114">
        <v>2130</v>
      </c>
      <c r="B114" s="115">
        <f>SUM('Future Expected Cost'!V111:AA111)</f>
        <v>2146946.6497901501</v>
      </c>
      <c r="C114" s="115">
        <f t="shared" si="3"/>
        <v>0</v>
      </c>
      <c r="D114" s="116">
        <f t="shared" si="4"/>
        <v>2146946.6497901501</v>
      </c>
      <c r="F114" s="118">
        <f t="shared" si="5"/>
        <v>695660.95564957347</v>
      </c>
      <c r="G114" s="118">
        <f>SUM('Incentive Relocation assumption'!AH112:AS112)</f>
        <v>2049.9953129225792</v>
      </c>
      <c r="H114" s="119">
        <f>SUM('Incentive Relocation assumption'!AB112:AG112)</f>
        <v>693610.96033665084</v>
      </c>
    </row>
    <row r="115" spans="1:8" x14ac:dyDescent="0.35">
      <c r="A115" s="114">
        <v>2131</v>
      </c>
      <c r="B115" s="115">
        <f>SUM('Future Expected Cost'!V112:AA112)</f>
        <v>2052377.9209951097</v>
      </c>
      <c r="C115" s="115">
        <f t="shared" si="3"/>
        <v>0</v>
      </c>
      <c r="D115" s="116">
        <f t="shared" si="4"/>
        <v>2052377.9209951097</v>
      </c>
      <c r="F115" s="118">
        <f t="shared" si="5"/>
        <v>658877.94189187873</v>
      </c>
      <c r="G115" s="118">
        <f>SUM('Incentive Relocation assumption'!AH113:AS113)</f>
        <v>1875.1015250745504</v>
      </c>
      <c r="H115" s="119">
        <f>SUM('Incentive Relocation assumption'!AB113:AG113)</f>
        <v>657002.84036680416</v>
      </c>
    </row>
    <row r="116" spans="1:8" x14ac:dyDescent="0.35">
      <c r="A116" s="114">
        <v>2132</v>
      </c>
      <c r="B116" s="115">
        <f>SUM('Future Expected Cost'!V113:AA113)</f>
        <v>1961986.2457443425</v>
      </c>
      <c r="C116" s="115">
        <f t="shared" si="3"/>
        <v>0</v>
      </c>
      <c r="D116" s="116">
        <f t="shared" si="4"/>
        <v>1961986.2457443425</v>
      </c>
      <c r="F116" s="118">
        <f t="shared" si="5"/>
        <v>624047.6560176987</v>
      </c>
      <c r="G116" s="118">
        <f>SUM('Incentive Relocation assumption'!AH114:AS114)</f>
        <v>1716.1127554617933</v>
      </c>
      <c r="H116" s="119">
        <f>SUM('Incentive Relocation assumption'!AB114:AG114)</f>
        <v>622331.54326223687</v>
      </c>
    </row>
    <row r="117" spans="1:8" x14ac:dyDescent="0.35">
      <c r="A117" s="114">
        <v>2133</v>
      </c>
      <c r="B117" s="115">
        <f>SUM('Future Expected Cost'!V114:AA114)</f>
        <v>1875586.6665342713</v>
      </c>
      <c r="C117" s="115">
        <f t="shared" si="3"/>
        <v>0</v>
      </c>
      <c r="D117" s="116">
        <f t="shared" si="4"/>
        <v>1875586.6665342713</v>
      </c>
      <c r="F117" s="118">
        <f t="shared" si="5"/>
        <v>591065.65265942202</v>
      </c>
      <c r="G117" s="118">
        <f>SUM('Incentive Relocation assumption'!AH115:AS115)</f>
        <v>1571.5218679551529</v>
      </c>
      <c r="H117" s="119">
        <f>SUM('Incentive Relocation assumption'!AB115:AG115)</f>
        <v>589494.13079146692</v>
      </c>
    </row>
    <row r="118" spans="1:8" x14ac:dyDescent="0.35">
      <c r="A118" s="114">
        <v>2134</v>
      </c>
      <c r="B118" s="115">
        <f>SUM('Future Expected Cost'!V115:AA115)</f>
        <v>1793002.433979607</v>
      </c>
      <c r="C118" s="115">
        <f t="shared" si="3"/>
        <v>0</v>
      </c>
      <c r="D118" s="116">
        <f t="shared" si="4"/>
        <v>1793002.433979607</v>
      </c>
      <c r="F118" s="118">
        <f t="shared" si="5"/>
        <v>559833.15019039984</v>
      </c>
      <c r="G118" s="118">
        <f>SUM('Incentive Relocation assumption'!AH116:AS116)</f>
        <v>1439.9680548809147</v>
      </c>
      <c r="H118" s="119">
        <f>SUM('Incentive Relocation assumption'!AB116:AG116)</f>
        <v>558393.18213551887</v>
      </c>
    </row>
    <row r="119" spans="1:8" x14ac:dyDescent="0.35">
      <c r="A119" s="114">
        <v>2135</v>
      </c>
      <c r="B119" s="115">
        <f>SUM('Future Expected Cost'!V116:AA116)</f>
        <v>1714064.6418216142</v>
      </c>
      <c r="C119" s="115">
        <f t="shared" si="3"/>
        <v>0</v>
      </c>
      <c r="D119" s="116">
        <f t="shared" si="4"/>
        <v>1714064.6418216142</v>
      </c>
      <c r="F119" s="118">
        <f t="shared" si="5"/>
        <v>530256.71599267249</v>
      </c>
      <c r="G119" s="118">
        <f>SUM('Incentive Relocation assumption'!AH117:AS117)</f>
        <v>1320.2224347052622</v>
      </c>
      <c r="H119" s="119">
        <f>SUM('Incentive Relocation assumption'!AB117:AG117)</f>
        <v>528936.49355796725</v>
      </c>
    </row>
    <row r="120" spans="1:8" x14ac:dyDescent="0.35">
      <c r="A120" s="114">
        <v>2136</v>
      </c>
      <c r="B120" s="115">
        <f>SUM('Future Expected Cost'!V117:AA117)</f>
        <v>1638611.8781954772</v>
      </c>
      <c r="C120" s="115">
        <f t="shared" si="3"/>
        <v>0</v>
      </c>
      <c r="D120" s="116">
        <f t="shared" si="4"/>
        <v>1638611.8781954772</v>
      </c>
      <c r="F120" s="118">
        <f t="shared" si="5"/>
        <v>502247.96995254396</v>
      </c>
      <c r="G120" s="118">
        <f>SUM('Incentive Relocation assumption'!AH118:AS118)</f>
        <v>1211.1750778424969</v>
      </c>
      <c r="H120" s="119">
        <f>SUM('Incentive Relocation assumption'!AB118:AG118)</f>
        <v>501036.79487470147</v>
      </c>
    </row>
    <row r="121" spans="1:8" x14ac:dyDescent="0.35">
      <c r="A121" s="114">
        <v>2137</v>
      </c>
      <c r="B121" s="115">
        <f>SUM('Future Expected Cost'!V118:AA118)</f>
        <v>1566489.8924313176</v>
      </c>
      <c r="C121" s="115">
        <f t="shared" si="3"/>
        <v>0</v>
      </c>
      <c r="D121" s="116">
        <f t="shared" si="4"/>
        <v>1566489.8924313176</v>
      </c>
      <c r="F121" s="118">
        <f t="shared" si="5"/>
        <v>475723.30505840195</v>
      </c>
      <c r="G121" s="118">
        <f>SUM('Incentive Relocation assumption'!AH119:AS119)</f>
        <v>1111.8233184134831</v>
      </c>
      <c r="H121" s="119">
        <f>SUM('Incentive Relocation assumption'!AB119:AG119)</f>
        <v>474611.48173998849</v>
      </c>
    </row>
    <row r="122" spans="1:8" x14ac:dyDescent="0.35">
      <c r="A122" s="114">
        <v>2138</v>
      </c>
      <c r="B122" s="115">
        <f>SUM('Future Expected Cost'!V119:AA119)</f>
        <v>1497551.2766958482</v>
      </c>
      <c r="C122" s="115">
        <f t="shared" si="3"/>
        <v>0</v>
      </c>
      <c r="D122" s="116">
        <f t="shared" si="4"/>
        <v>1497551.2766958482</v>
      </c>
      <c r="F122" s="118">
        <f t="shared" si="5"/>
        <v>450603.62405103742</v>
      </c>
      <c r="G122" s="118">
        <f>SUM('Incentive Relocation assumption'!AH120:AS120)</f>
        <v>1021.2612239572751</v>
      </c>
      <c r="H122" s="119">
        <f>SUM('Incentive Relocation assumption'!AB120:AG120)</f>
        <v>449582.36282708013</v>
      </c>
    </row>
    <row r="123" spans="1:8" x14ac:dyDescent="0.35">
      <c r="A123" s="114">
        <v>2139</v>
      </c>
      <c r="B123" s="115">
        <f>SUM('Future Expected Cost'!V120:AA120)</f>
        <v>1431655.1618126053</v>
      </c>
      <c r="C123" s="115">
        <f t="shared" si="3"/>
        <v>0</v>
      </c>
      <c r="D123" s="116">
        <f t="shared" si="4"/>
        <v>1431655.1618126053</v>
      </c>
      <c r="F123" s="118">
        <f t="shared" si="5"/>
        <v>426814.09114693204</v>
      </c>
      <c r="G123" s="118">
        <f>SUM('Incentive Relocation assumption'!AH121:AS121)</f>
        <v>938.67010787213962</v>
      </c>
      <c r="H123" s="119">
        <f>SUM('Incentive Relocation assumption'!AB121:AG121)</f>
        <v>425875.42103905987</v>
      </c>
    </row>
    <row r="124" spans="1:8" x14ac:dyDescent="0.35">
      <c r="A124" s="114">
        <v>2140</v>
      </c>
      <c r="B124" s="115">
        <f>SUM('Future Expected Cost'!V121:AA121)</f>
        <v>1368666.9266282788</v>
      </c>
      <c r="C124" s="115">
        <f t="shared" si="3"/>
        <v>0</v>
      </c>
      <c r="D124" s="116">
        <f t="shared" si="4"/>
        <v>1368666.9266282788</v>
      </c>
      <c r="F124" s="118">
        <f t="shared" si="5"/>
        <v>404283.89792000194</v>
      </c>
      <c r="G124" s="118">
        <f>SUM('Incentive Relocation assumption'!AH122:AS122)</f>
        <v>863.3099808526249</v>
      </c>
      <c r="H124" s="119">
        <f>SUM('Incentive Relocation assumption'!AB122:AG122)</f>
        <v>403420.58793914929</v>
      </c>
    </row>
    <row r="125" spans="1:8" x14ac:dyDescent="0.35">
      <c r="A125" s="114">
        <v>2141</v>
      </c>
      <c r="B125" s="115">
        <f>SUM('Future Expected Cost'!V122:AA122)</f>
        <v>1308457.9203209078</v>
      </c>
      <c r="C125" s="115">
        <f t="shared" si="3"/>
        <v>0</v>
      </c>
      <c r="D125" s="116">
        <f t="shared" si="4"/>
        <v>1308457.9203209078</v>
      </c>
      <c r="F125" s="118">
        <f t="shared" si="5"/>
        <v>382946.04248752916</v>
      </c>
      <c r="G125" s="118">
        <f>SUM('Incentive Relocation assumption'!AH123:AS123)</f>
        <v>794.5118479343605</v>
      </c>
      <c r="H125" s="119">
        <f>SUM('Incentive Relocation assumption'!AB123:AG123)</f>
        <v>382151.53063959483</v>
      </c>
    </row>
    <row r="126" spans="1:8" x14ac:dyDescent="0.35">
      <c r="A126" s="114">
        <v>2142</v>
      </c>
      <c r="B126" s="115">
        <f>SUM('Future Expected Cost'!V123:AA123)</f>
        <v>1250905.1970727113</v>
      </c>
      <c r="C126" s="115">
        <f t="shared" si="3"/>
        <v>0</v>
      </c>
      <c r="D126" s="116">
        <f t="shared" si="4"/>
        <v>1250905.1970727113</v>
      </c>
      <c r="F126" s="118">
        <f t="shared" si="5"/>
        <v>362737.12120188912</v>
      </c>
      <c r="G126" s="118">
        <f>SUM('Incentive Relocation assumption'!AH124:AS124)</f>
        <v>731.67076707168383</v>
      </c>
      <c r="H126" s="119">
        <f>SUM('Incentive Relocation assumption'!AB124:AG124)</f>
        <v>362005.45043481747</v>
      </c>
    </row>
    <row r="127" spans="1:8" x14ac:dyDescent="0.35">
      <c r="A127" s="114">
        <v>2143</v>
      </c>
      <c r="B127" s="115">
        <f>SUM('Future Expected Cost'!V124:AA124)</f>
        <v>1195891.2625560947</v>
      </c>
      <c r="C127" s="115">
        <f t="shared" si="3"/>
        <v>0</v>
      </c>
      <c r="D127" s="116">
        <f t="shared" si="4"/>
        <v>1195891.2625560947</v>
      </c>
      <c r="F127" s="118">
        <f t="shared" si="5"/>
        <v>343597.13210151036</v>
      </c>
      <c r="G127" s="118">
        <f>SUM('Incentive Relocation assumption'!AH125:AS125)</f>
        <v>674.23959355452359</v>
      </c>
      <c r="H127" s="119">
        <f>SUM('Incentive Relocation assumption'!AB125:AG125)</f>
        <v>342922.89250795584</v>
      </c>
    </row>
    <row r="128" spans="1:8" x14ac:dyDescent="0.35">
      <c r="A128" s="114">
        <v>2144</v>
      </c>
      <c r="B128" s="115">
        <f>SUM('Future Expected Cost'!V125:AA125)</f>
        <v>1143303.8317060119</v>
      </c>
      <c r="C128" s="115">
        <f t="shared" si="3"/>
        <v>0</v>
      </c>
      <c r="D128" s="116">
        <f t="shared" si="4"/>
        <v>1143303.8317060119</v>
      </c>
      <c r="F128" s="118">
        <f t="shared" si="5"/>
        <v>325469.28942263505</v>
      </c>
      <c r="G128" s="118">
        <f>SUM('Incentive Relocation assumption'!AH126:AS126)</f>
        <v>621.72334211508974</v>
      </c>
      <c r="H128" s="119">
        <f>SUM('Incentive Relocation assumption'!AB126:AG126)</f>
        <v>324847.56608051993</v>
      </c>
    </row>
    <row r="129" spans="1:8" x14ac:dyDescent="0.35">
      <c r="A129" s="114">
        <v>2145</v>
      </c>
      <c r="B129" s="115">
        <f>SUM('Future Expected Cost'!V126:AA126)</f>
        <v>1093035.5972753882</v>
      </c>
      <c r="C129" s="115">
        <f t="shared" si="3"/>
        <v>0</v>
      </c>
      <c r="D129" s="116">
        <f t="shared" si="4"/>
        <v>1093035.5972753882</v>
      </c>
      <c r="F129" s="118">
        <f t="shared" si="5"/>
        <v>308299.84851815685</v>
      </c>
      <c r="G129" s="118">
        <f>SUM('Incentive Relocation assumption'!AH127:AS127)</f>
        <v>573.67410537011529</v>
      </c>
      <c r="H129" s="119">
        <f>SUM('Incentive Relocation assumption'!AB127:AG127)</f>
        <v>307726.17441278673</v>
      </c>
    </row>
    <row r="130" spans="1:8" x14ac:dyDescent="0.35">
      <c r="A130" s="114">
        <v>2146</v>
      </c>
      <c r="B130" s="115">
        <f>SUM('Future Expected Cost'!V127:AA127)</f>
        <v>1044984.0086927834</v>
      </c>
      <c r="C130" s="115">
        <f t="shared" si="3"/>
        <v>0</v>
      </c>
      <c r="D130" s="116">
        <f t="shared" si="4"/>
        <v>1044984.0086927834</v>
      </c>
      <c r="F130" s="118">
        <f t="shared" si="5"/>
        <v>292037.9405713763</v>
      </c>
      <c r="G130" s="118">
        <f>SUM('Incentive Relocation assumption'!AH128:AS128)</f>
        <v>529.68647335469279</v>
      </c>
      <c r="H130" s="119">
        <f>SUM('Incentive Relocation assumption'!AB128:AG128)</f>
        <v>291508.2540980216</v>
      </c>
    </row>
    <row r="131" spans="1:8" x14ac:dyDescent="0.35">
      <c r="A131" s="114">
        <v>2147</v>
      </c>
      <c r="B131" s="115">
        <f>SUM('Future Expected Cost'!V128:AA128)</f>
        <v>999051.0607629494</v>
      </c>
      <c r="C131" s="115">
        <f t="shared" si="3"/>
        <v>0</v>
      </c>
      <c r="D131" s="116">
        <f t="shared" si="4"/>
        <v>999051.0607629494</v>
      </c>
      <c r="F131" s="118">
        <f t="shared" si="5"/>
        <v>276635.41653117118</v>
      </c>
      <c r="G131" s="118">
        <f>SUM('Incentive Relocation assumption'!AH129:AS129)</f>
        <v>489.39340441025587</v>
      </c>
      <c r="H131" s="119">
        <f>SUM('Incentive Relocation assumption'!AB129:AG129)</f>
        <v>276146.02312676091</v>
      </c>
    </row>
    <row r="132" spans="1:8" x14ac:dyDescent="0.35">
      <c r="A132" s="114">
        <v>2148</v>
      </c>
      <c r="B132" s="115">
        <f>SUM('Future Expected Cost'!V129:AA129)</f>
        <v>955143.09177144757</v>
      </c>
      <c r="C132" s="115">
        <f t="shared" si="3"/>
        <v>0</v>
      </c>
      <c r="D132" s="116">
        <f t="shared" si="4"/>
        <v>955143.09177144757</v>
      </c>
      <c r="F132" s="118">
        <f t="shared" si="5"/>
        <v>262046.69973106158</v>
      </c>
      <c r="G132" s="118">
        <f>SUM('Incentive Relocation assumption'!AH130:AS130)</f>
        <v>452.46250264278626</v>
      </c>
      <c r="H132" s="119">
        <f>SUM('Incentive Relocation assumption'!AB130:AG130)</f>
        <v>261594.23722841879</v>
      </c>
    </row>
    <row r="133" spans="1:8" x14ac:dyDescent="0.35">
      <c r="A133" s="114">
        <v>2149</v>
      </c>
      <c r="B133" s="115">
        <f>SUM('Future Expected Cost'!V130:AA130)</f>
        <v>913170.59057407954</v>
      </c>
      <c r="C133" s="115">
        <f t="shared" si="3"/>
        <v>0</v>
      </c>
      <c r="D133" s="116">
        <f t="shared" si="4"/>
        <v>913170.59057407954</v>
      </c>
      <c r="F133" s="118">
        <f t="shared" si="5"/>
        <v>248228.64668815775</v>
      </c>
      <c r="G133" s="118">
        <f>SUM('Incentive Relocation assumption'!AH131:AS131)</f>
        <v>418.59266162610425</v>
      </c>
      <c r="H133" s="119">
        <f>SUM('Incentive Relocation assumption'!AB131:AG131)</f>
        <v>247810.05402653164</v>
      </c>
    </row>
    <row r="134" spans="1:8" x14ac:dyDescent="0.35">
      <c r="A134" s="114">
        <v>2150</v>
      </c>
      <c r="B134" s="115">
        <f>SUM('Future Expected Cost'!V131:AA131)</f>
        <v>873048.01227061742</v>
      </c>
      <c r="C134" s="115">
        <f t="shared" si="3"/>
        <v>0</v>
      </c>
      <c r="D134" s="116">
        <f t="shared" si="4"/>
        <v>873048.01227061742</v>
      </c>
      <c r="F134" s="118">
        <f t="shared" si="5"/>
        <v>235140.4156091967</v>
      </c>
      <c r="G134" s="118">
        <f>SUM('Incentive Relocation assumption'!AH132:AS132)</f>
        <v>387.51103804265767</v>
      </c>
      <c r="H134" s="119">
        <f>SUM('Incentive Relocation assumption'!AB132:AG132)</f>
        <v>234752.90457115404</v>
      </c>
    </row>
  </sheetData>
  <mergeCells count="2">
    <mergeCell ref="B5:D5"/>
    <mergeCell ref="F5:H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4B0-F502-460E-8D0D-B6A65448F3E5}">
  <dimension ref="A1:S131"/>
  <sheetViews>
    <sheetView workbookViewId="0">
      <selection activeCell="N16" sqref="N16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130</v>
      </c>
    </row>
    <row r="2" spans="1:19" x14ac:dyDescent="0.35">
      <c r="B2" s="30" t="s">
        <v>126</v>
      </c>
      <c r="H2" s="32" t="s">
        <v>127</v>
      </c>
      <c r="N2" s="34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40">
        <f>'Total Property Damage Expected'!B4/'Property Value'!B3</f>
        <v>7.7732641056900416E-7</v>
      </c>
      <c r="C4" s="40">
        <f>'Total Property Damage Expected'!C4/'Property Value'!C3</f>
        <v>1.6734095441554196E-6</v>
      </c>
      <c r="D4" s="40">
        <f>'Total Property Damage Expected'!D4/'Property Value'!D3</f>
        <v>1.5975481867481648E-6</v>
      </c>
      <c r="E4" s="40">
        <f>'Total Property Damage Expected'!E4/'Property Value'!E3</f>
        <v>7.8161907478672163E-6</v>
      </c>
      <c r="F4" s="40">
        <f>'Total Property Damage Expected'!F4/'Property Value'!F3</f>
        <v>4.7202473468177389E-6</v>
      </c>
      <c r="G4" s="40">
        <f>'Total Property Damage Expected'!G4/'Property Value'!G3</f>
        <v>1.0830303540260726E-5</v>
      </c>
      <c r="H4" s="41">
        <f>'Total Property Damage Expected'!H4/'Property Value'!B3</f>
        <v>3.0946395530299411E-6</v>
      </c>
      <c r="I4" s="41">
        <f>'Total Property Damage Expected'!I4/'Property Value'!C3</f>
        <v>5.5214455915927088E-6</v>
      </c>
      <c r="J4" s="41">
        <f>'Total Property Damage Expected'!J4/'Property Value'!D3</f>
        <v>3.1543049126435219E-6</v>
      </c>
      <c r="K4" s="41">
        <f>'Total Property Damage Expected'!K4/'Property Value'!E3</f>
        <v>1.7269363447559002E-5</v>
      </c>
      <c r="L4" s="41">
        <f>'Total Property Damage Expected'!L4/'Property Value'!F3</f>
        <v>1.1246015997918936E-5</v>
      </c>
      <c r="M4" s="41">
        <f>'Total Property Damage Expected'!M4/'Property Value'!G3</f>
        <v>1.8446996450272219E-5</v>
      </c>
      <c r="N4" s="42">
        <f>'Total Property Damage Expected'!N4/'Property Value'!B3</f>
        <v>6.1711574114534104E-5</v>
      </c>
      <c r="O4" s="42">
        <f>'Total Property Damage Expected'!O4/'Property Value'!C3</f>
        <v>1.8459212750129698E-4</v>
      </c>
      <c r="P4" s="42">
        <f>'Total Property Damage Expected'!P4/'Property Value'!D3</f>
        <v>1.2229391972443085E-4</v>
      </c>
      <c r="Q4" s="42">
        <f>'Total Property Damage Expected'!Q4/'Property Value'!E3</f>
        <v>3.0329659192737592E-4</v>
      </c>
      <c r="R4" s="42">
        <f>'Total Property Damage Expected'!R4/'Property Value'!F3</f>
        <v>1.5405808682665212E-4</v>
      </c>
      <c r="S4" s="42">
        <f>'Total Property Damage Expected'!S4/'Property Value'!G3</f>
        <v>3.3693816326930037E-4</v>
      </c>
    </row>
    <row r="5" spans="1:19" x14ac:dyDescent="0.35">
      <c r="A5">
        <v>2024</v>
      </c>
      <c r="B5" s="40">
        <f>'Total Property Damage Expected'!B5/'Property Value'!B4</f>
        <v>7.8190638579787545E-7</v>
      </c>
      <c r="C5" s="40">
        <f>'Total Property Damage Expected'!C5/'Property Value'!C4</f>
        <v>1.6832692043390717E-6</v>
      </c>
      <c r="D5" s="40">
        <f>'Total Property Damage Expected'!D5/'Property Value'!D4</f>
        <v>1.6069608749352019E-6</v>
      </c>
      <c r="E5" s="40">
        <f>'Total Property Damage Expected'!E5/'Property Value'!E4</f>
        <v>7.8622434221654679E-6</v>
      </c>
      <c r="F5" s="40">
        <f>'Total Property Damage Expected'!F5/'Property Value'!F4</f>
        <v>4.7480588499760399E-6</v>
      </c>
      <c r="G5" s="40">
        <f>'Total Property Damage Expected'!G5/'Property Value'!G4</f>
        <v>1.0894115243119556E-5</v>
      </c>
      <c r="H5" s="41">
        <f>'Total Property Damage Expected'!H5/'Property Value'!B4</f>
        <v>3.0896539904673763E-6</v>
      </c>
      <c r="I5" s="41">
        <f>'Total Property Damage Expected'!I5/'Property Value'!C4</f>
        <v>5.5125503674604721E-6</v>
      </c>
      <c r="J5" s="41">
        <f>'Total Property Damage Expected'!J5/'Property Value'!D4</f>
        <v>3.1492232272924787E-6</v>
      </c>
      <c r="K5" s="41">
        <f>'Total Property Damage Expected'!K5/'Property Value'!E4</f>
        <v>1.7241541954810619E-5</v>
      </c>
      <c r="L5" s="41">
        <f>'Total Property Damage Expected'!L5/'Property Value'!F4</f>
        <v>1.1227898309129515E-5</v>
      </c>
      <c r="M5" s="41">
        <f>'Total Property Damage Expected'!M5/'Property Value'!G4</f>
        <v>1.841727775337125E-5</v>
      </c>
      <c r="N5" s="42">
        <f>'Total Property Damage Expected'!N5/'Property Value'!B4</f>
        <v>6.1583525765793271E-5</v>
      </c>
      <c r="O5" s="42">
        <f>'Total Property Damage Expected'!O5/'Property Value'!C4</f>
        <v>1.8420910831152179E-4</v>
      </c>
      <c r="P5" s="42">
        <f>'Total Property Damage Expected'!P5/'Property Value'!D4</f>
        <v>1.2204016611813496E-4</v>
      </c>
      <c r="Q5" s="42">
        <f>'Total Property Damage Expected'!Q5/'Property Value'!E4</f>
        <v>3.0266726706680851E-4</v>
      </c>
      <c r="R5" s="42">
        <f>'Total Property Damage Expected'!R5/'Property Value'!F4</f>
        <v>1.537384242040181E-4</v>
      </c>
      <c r="S5" s="42">
        <f>'Total Property Damage Expected'!S5/'Property Value'!G4</f>
        <v>3.3623903387496133E-4</v>
      </c>
    </row>
    <row r="6" spans="1:19" x14ac:dyDescent="0.35">
      <c r="A6">
        <v>2025</v>
      </c>
      <c r="B6" s="40">
        <f>'Total Property Damage Expected'!B6/'Property Value'!B5</f>
        <v>7.8651334605235726E-7</v>
      </c>
      <c r="C6" s="40">
        <f>'Total Property Damage Expected'!C6/'Property Value'!C5</f>
        <v>1.6931869572348612E-6</v>
      </c>
      <c r="D6" s="40">
        <f>'Total Property Damage Expected'!D6/'Property Value'!D5</f>
        <v>1.6164290222937624E-6</v>
      </c>
      <c r="E6" s="40">
        <f>'Total Property Damage Expected'!E6/'Property Value'!E5</f>
        <v>7.9085674369259019E-6</v>
      </c>
      <c r="F6" s="40">
        <f>'Total Property Damage Expected'!F6/'Property Value'!F5</f>
        <v>4.7760342173666759E-6</v>
      </c>
      <c r="G6" s="40">
        <f>'Total Property Damage Expected'!G6/'Property Value'!G5</f>
        <v>1.0958302921906171E-5</v>
      </c>
      <c r="H6" s="41">
        <f>'Total Property Damage Expected'!H6/'Property Value'!B5</f>
        <v>3.0846764598043714E-6</v>
      </c>
      <c r="I6" s="41">
        <f>'Total Property Damage Expected'!I6/'Property Value'!C5</f>
        <v>5.5036694738167007E-6</v>
      </c>
      <c r="J6" s="41">
        <f>'Total Property Damage Expected'!J6/'Property Value'!D5</f>
        <v>3.1441497286978599E-6</v>
      </c>
      <c r="K6" s="41">
        <f>'Total Property Damage Expected'!K6/'Property Value'!E5</f>
        <v>1.7213765283370277E-5</v>
      </c>
      <c r="L6" s="41">
        <f>'Total Property Damage Expected'!L6/'Property Value'!F5</f>
        <v>1.1209809808511895E-5</v>
      </c>
      <c r="M6" s="41">
        <f>'Total Property Damage Expected'!M6/'Property Value'!G5</f>
        <v>1.838760693423444E-5</v>
      </c>
      <c r="N6" s="42">
        <f>'Total Property Damage Expected'!N6/'Property Value'!B5</f>
        <v>6.1455743110803564E-5</v>
      </c>
      <c r="O6" s="42">
        <f>'Total Property Damage Expected'!O6/'Property Value'!C5</f>
        <v>1.8382688386690569E-4</v>
      </c>
      <c r="P6" s="42">
        <f>'Total Property Damage Expected'!P6/'Property Value'!D5</f>
        <v>1.2178693903754742E-4</v>
      </c>
      <c r="Q6" s="42">
        <f>'Total Property Damage Expected'!Q6/'Property Value'!E5</f>
        <v>3.0203924802302458E-4</v>
      </c>
      <c r="R6" s="42">
        <f>'Total Property Damage Expected'!R6/'Property Value'!F5</f>
        <v>1.534194248649183E-4</v>
      </c>
      <c r="S6" s="42">
        <f>'Total Property Damage Expected'!S6/'Property Value'!G5</f>
        <v>3.3554135513823037E-4</v>
      </c>
    </row>
    <row r="7" spans="1:19" x14ac:dyDescent="0.35">
      <c r="A7">
        <v>2026</v>
      </c>
      <c r="B7" s="40">
        <f>'Total Property Damage Expected'!B7/'Property Value'!B6</f>
        <v>7.9114745032711057E-7</v>
      </c>
      <c r="C7" s="40">
        <f>'Total Property Damage Expected'!C7/'Property Value'!C6</f>
        <v>1.7031631451226585E-6</v>
      </c>
      <c r="D7" s="40">
        <f>'Total Property Damage Expected'!D7/'Property Value'!D6</f>
        <v>1.6259529555870039E-6</v>
      </c>
      <c r="E7" s="40">
        <f>'Total Property Damage Expected'!E7/'Property Value'!E6</f>
        <v>7.9551643908753538E-6</v>
      </c>
      <c r="F7" s="40">
        <f>'Total Property Damage Expected'!F7/'Property Value'!F6</f>
        <v>4.804174414470965E-6</v>
      </c>
      <c r="G7" s="40">
        <f>'Total Property Damage Expected'!G7/'Property Value'!G6</f>
        <v>1.1022868791855269E-5</v>
      </c>
      <c r="H7" s="41">
        <f>'Total Property Damage Expected'!H7/'Property Value'!B6</f>
        <v>3.0797069481012811E-6</v>
      </c>
      <c r="I7" s="41">
        <f>'Total Property Damage Expected'!I7/'Property Value'!C6</f>
        <v>5.4948028875745233E-6</v>
      </c>
      <c r="J7" s="41">
        <f>'Total Property Damage Expected'!J7/'Property Value'!D6</f>
        <v>3.1390844036705401E-6</v>
      </c>
      <c r="K7" s="41">
        <f>'Total Property Damage Expected'!K7/'Property Value'!E6</f>
        <v>1.7186033361029425E-5</v>
      </c>
      <c r="L7" s="41">
        <f>'Total Property Damage Expected'!L7/'Property Value'!F6</f>
        <v>1.1191750449043014E-5</v>
      </c>
      <c r="M7" s="41">
        <f>'Total Property Damage Expected'!M7/'Property Value'!G6</f>
        <v>1.8357983915729189E-5</v>
      </c>
      <c r="N7" s="42">
        <f>'Total Property Damage Expected'!N7/'Property Value'!B6</f>
        <v>6.1328225598264102E-5</v>
      </c>
      <c r="O7" s="42">
        <f>'Total Property Damage Expected'!O7/'Property Value'!C6</f>
        <v>1.8344545251839322E-4</v>
      </c>
      <c r="P7" s="42">
        <f>'Total Property Damage Expected'!P7/'Property Value'!D6</f>
        <v>1.2153423739015439E-4</v>
      </c>
      <c r="Q7" s="42">
        <f>'Total Property Damage Expected'!Q7/'Property Value'!E6</f>
        <v>3.0141253208652142E-4</v>
      </c>
      <c r="R7" s="42">
        <f>'Total Property Damage Expected'!R7/'Property Value'!F6</f>
        <v>1.5310108743307347E-4</v>
      </c>
      <c r="S7" s="42">
        <f>'Total Property Damage Expected'!S7/'Property Value'!G6</f>
        <v>3.3484512404906752E-4</v>
      </c>
    </row>
    <row r="8" spans="1:19" x14ac:dyDescent="0.35">
      <c r="A8">
        <v>2027</v>
      </c>
      <c r="B8" s="40">
        <f>'Total Property Damage Expected'!B8/'Property Value'!B7</f>
        <v>7.9580885855358571E-7</v>
      </c>
      <c r="C8" s="40">
        <f>'Total Property Damage Expected'!C8/'Property Value'!C7</f>
        <v>1.7131981122990322E-6</v>
      </c>
      <c r="D8" s="40">
        <f>'Total Property Damage Expected'!D8/'Property Value'!D7</f>
        <v>1.6355330035033576E-6</v>
      </c>
      <c r="E8" s="40">
        <f>'Total Property Damage Expected'!E8/'Property Value'!E7</f>
        <v>8.0020358921602993E-6</v>
      </c>
      <c r="F8" s="40">
        <f>'Total Property Damage Expected'!F8/'Property Value'!F7</f>
        <v>4.832480412458795E-6</v>
      </c>
      <c r="G8" s="40">
        <f>'Total Property Damage Expected'!G8/'Property Value'!G7</f>
        <v>1.1087815081253616E-5</v>
      </c>
      <c r="H8" s="41">
        <f>'Total Property Damage Expected'!H8/'Property Value'!B7</f>
        <v>3.0747454424393084E-6</v>
      </c>
      <c r="I8" s="41">
        <f>'Total Property Damage Expected'!I8/'Property Value'!C7</f>
        <v>5.4859505856842606E-6</v>
      </c>
      <c r="J8" s="41">
        <f>'Total Property Damage Expected'!J8/'Property Value'!D7</f>
        <v>3.1340272390426437E-6</v>
      </c>
      <c r="K8" s="41">
        <f>'Total Property Damage Expected'!K8/'Property Value'!E7</f>
        <v>1.7158346115695845E-5</v>
      </c>
      <c r="L8" s="41">
        <f>'Total Property Damage Expected'!L8/'Property Value'!F7</f>
        <v>1.1173720183775547E-5</v>
      </c>
      <c r="M8" s="41">
        <f>'Total Property Damage Expected'!M8/'Property Value'!G7</f>
        <v>1.8328408620847165E-5</v>
      </c>
      <c r="N8" s="42">
        <f>'Total Property Damage Expected'!N8/'Property Value'!B7</f>
        <v>6.1200972678017906E-5</v>
      </c>
      <c r="O8" s="42">
        <f>'Total Property Damage Expected'!O8/'Property Value'!C7</f>
        <v>1.8306481262035071E-4</v>
      </c>
      <c r="P8" s="42">
        <f>'Total Property Damage Expected'!P8/'Property Value'!D7</f>
        <v>1.2128206008570896E-4</v>
      </c>
      <c r="Q8" s="42">
        <f>'Total Property Damage Expected'!Q8/'Property Value'!E7</f>
        <v>3.0078711655341824E-4</v>
      </c>
      <c r="R8" s="42">
        <f>'Total Property Damage Expected'!R8/'Property Value'!F7</f>
        <v>1.5278341053506E-4</v>
      </c>
      <c r="S8" s="42">
        <f>'Total Property Damage Expected'!S8/'Property Value'!G7</f>
        <v>3.3415033760367827E-4</v>
      </c>
    </row>
    <row r="9" spans="1:19" x14ac:dyDescent="0.35">
      <c r="A9">
        <v>2028</v>
      </c>
      <c r="B9" s="40">
        <f>'Total Property Damage Expected'!B9/'Property Value'!B8</f>
        <v>8.0049773160554293E-7</v>
      </c>
      <c r="C9" s="40">
        <f>'Total Property Damage Expected'!C9/'Property Value'!C8</f>
        <v>1.7232922050891312E-6</v>
      </c>
      <c r="D9" s="40">
        <f>'Total Property Damage Expected'!D9/'Property Value'!D8</f>
        <v>1.6451694966678745E-6</v>
      </c>
      <c r="E9" s="40">
        <f>'Total Property Damage Expected'!E9/'Property Value'!E8</f>
        <v>8.0491835584023413E-6</v>
      </c>
      <c r="F9" s="40">
        <f>'Total Property Damage Expected'!F9/'Property Value'!F8</f>
        <v>4.8609531882221519E-6</v>
      </c>
      <c r="G9" s="40">
        <f>'Total Property Damage Expected'!G9/'Property Value'!G8</f>
        <v>1.1153144031516958E-5</v>
      </c>
      <c r="H9" s="41">
        <f>'Total Property Damage Expected'!H9/'Property Value'!B8</f>
        <v>3.0697919299204644E-6</v>
      </c>
      <c r="I9" s="41">
        <f>'Total Property Damage Expected'!I9/'Property Value'!C8</f>
        <v>5.4771125451333701E-6</v>
      </c>
      <c r="J9" s="41">
        <f>'Total Property Damage Expected'!J9/'Property Value'!D8</f>
        <v>3.1289782216675082E-6</v>
      </c>
      <c r="K9" s="41">
        <f>'Total Property Damage Expected'!K9/'Property Value'!E8</f>
        <v>1.7130703475393454E-5</v>
      </c>
      <c r="L9" s="41">
        <f>'Total Property Damage Expected'!L9/'Property Value'!F8</f>
        <v>1.1155718965837817E-5</v>
      </c>
      <c r="M9" s="41">
        <f>'Total Property Damage Expected'!M9/'Property Value'!G8</f>
        <v>1.8298880972704096E-5</v>
      </c>
      <c r="N9" s="42">
        <f>'Total Property Damage Expected'!N9/'Property Value'!B8</f>
        <v>6.1073983801049553E-5</v>
      </c>
      <c r="O9" s="42">
        <f>'Total Property Damage Expected'!O9/'Property Value'!C8</f>
        <v>1.8268496253055907E-4</v>
      </c>
      <c r="P9" s="42">
        <f>'Total Property Damage Expected'!P9/'Property Value'!D8</f>
        <v>1.2103040603622642E-4</v>
      </c>
      <c r="Q9" s="42">
        <f>'Total Property Damage Expected'!Q9/'Property Value'!E8</f>
        <v>3.0016299872544472E-4</v>
      </c>
      <c r="R9" s="42">
        <f>'Total Property Damage Expected'!R9/'Property Value'!F8</f>
        <v>1.5246639280030408E-4</v>
      </c>
      <c r="S9" s="42">
        <f>'Total Property Damage Expected'!S9/'Property Value'!G8</f>
        <v>3.3345699280450109E-4</v>
      </c>
    </row>
    <row r="10" spans="1:19" x14ac:dyDescent="0.35">
      <c r="A10">
        <v>2029</v>
      </c>
      <c r="B10" s="40">
        <f>'Total Property Damage Expected'!B10/'Property Value'!B9</f>
        <v>8.0521423130460394E-7</v>
      </c>
      <c r="C10" s="40">
        <f>'Total Property Damage Expected'!C10/'Property Value'!C9</f>
        <v>1.7334457718586404E-6</v>
      </c>
      <c r="D10" s="40">
        <f>'Total Property Damage Expected'!D10/'Property Value'!D9</f>
        <v>1.6548627676536343E-6</v>
      </c>
      <c r="E10" s="40">
        <f>'Total Property Damage Expected'!E10/'Property Value'!E9</f>
        <v>8.096609016754045E-6</v>
      </c>
      <c r="F10" s="40">
        <f>'Total Property Damage Expected'!F10/'Property Value'!F9</f>
        <v>4.8895937244088275E-6</v>
      </c>
      <c r="G10" s="40">
        <f>'Total Property Damage Expected'!G10/'Property Value'!G9</f>
        <v>1.1218857897267369E-5</v>
      </c>
      <c r="H10" s="41">
        <f>'Total Property Damage Expected'!H10/'Property Value'!B9</f>
        <v>3.0648463976675428E-6</v>
      </c>
      <c r="I10" s="41">
        <f>'Total Property Damage Expected'!I10/'Property Value'!C9</f>
        <v>5.4682887429463796E-6</v>
      </c>
      <c r="J10" s="41">
        <f>'Total Property Damage Expected'!J10/'Property Value'!D9</f>
        <v>3.1239373384196502E-6</v>
      </c>
      <c r="K10" s="41">
        <f>'Total Property Damage Expected'!K10/'Property Value'!E9</f>
        <v>1.7103105368262139E-5</v>
      </c>
      <c r="L10" s="41">
        <f>'Total Property Damage Expected'!L10/'Property Value'!F9</f>
        <v>1.1137746748433654E-5</v>
      </c>
      <c r="M10" s="41">
        <f>'Total Property Damage Expected'!M10/'Property Value'!G9</f>
        <v>1.8269400894539571E-5</v>
      </c>
      <c r="N10" s="42">
        <f>'Total Property Damage Expected'!N10/'Property Value'!B9</f>
        <v>6.0947258419482784E-5</v>
      </c>
      <c r="O10" s="42">
        <f>'Total Property Damage Expected'!O10/'Property Value'!C9</f>
        <v>1.8230590061020673E-4</v>
      </c>
      <c r="P10" s="42">
        <f>'Total Property Damage Expected'!P10/'Property Value'!D9</f>
        <v>1.2077927415597961E-4</v>
      </c>
      <c r="Q10" s="42">
        <f>'Total Property Damage Expected'!Q10/'Property Value'!E9</f>
        <v>2.9954017590992947E-4</v>
      </c>
      <c r="R10" s="42">
        <f>'Total Property Damage Expected'!R10/'Property Value'!F9</f>
        <v>1.5215003286107585E-4</v>
      </c>
      <c r="S10" s="42">
        <f>'Total Property Damage Expected'!S10/'Property Value'!G9</f>
        <v>3.3276508666019411E-4</v>
      </c>
    </row>
    <row r="11" spans="1:19" x14ac:dyDescent="0.35">
      <c r="A11">
        <v>2030</v>
      </c>
      <c r="B11" s="40">
        <f>'Total Property Damage Expected'!B11/'Property Value'!B10</f>
        <v>8.9816686192487739E-7</v>
      </c>
      <c r="C11" s="40">
        <f>'Total Property Damage Expected'!C11/'Property Value'!C10</f>
        <v>1.9335519526334034E-6</v>
      </c>
      <c r="D11" s="40">
        <f>'Total Property Damage Expected'!D11/'Property Value'!D10</f>
        <v>1.8458974533170101E-6</v>
      </c>
      <c r="E11" s="40">
        <f>'Total Property Damage Expected'!E11/'Property Value'!E10</f>
        <v>9.0312684874290145E-6</v>
      </c>
      <c r="F11" s="40">
        <f>'Total Property Damage Expected'!F11/'Property Value'!F10</f>
        <v>5.454040528350433E-6</v>
      </c>
      <c r="G11" s="40">
        <f>'Total Property Damage Expected'!G11/'Property Value'!G10</f>
        <v>1.2513944736972694E-5</v>
      </c>
      <c r="H11" s="41">
        <f>'Total Property Damage Expected'!H11/'Property Value'!B10</f>
        <v>3.3931474820573427E-6</v>
      </c>
      <c r="I11" s="41">
        <f>'Total Property Damage Expected'!I11/'Property Value'!C10</f>
        <v>6.05404244513259E-6</v>
      </c>
      <c r="J11" s="41">
        <f>'Total Property Damage Expected'!J11/'Property Value'!D10</f>
        <v>3.4585681429354874E-6</v>
      </c>
      <c r="K11" s="41">
        <f>'Total Property Damage Expected'!K11/'Property Value'!E10</f>
        <v>1.8935160652698793E-5</v>
      </c>
      <c r="L11" s="41">
        <f>'Total Property Damage Expected'!L11/'Property Value'!F10</f>
        <v>1.2330803058842063E-5</v>
      </c>
      <c r="M11" s="41">
        <f>'Total Property Damage Expected'!M11/'Property Value'!G10</f>
        <v>2.0226387753454886E-5</v>
      </c>
      <c r="N11" s="42">
        <f>'Total Property Damage Expected'!N11/'Property Value'!B10</f>
        <v>6.7444470418457673E-5</v>
      </c>
      <c r="O11" s="42">
        <f>'Total Property Damage Expected'!O11/'Property Value'!C10</f>
        <v>2.0174041030998871E-4</v>
      </c>
      <c r="P11" s="42">
        <f>'Total Property Damage Expected'!P11/'Property Value'!D10</f>
        <v>1.3365480899747557E-4</v>
      </c>
      <c r="Q11" s="42">
        <f>'Total Property Damage Expected'!Q11/'Property Value'!E10</f>
        <v>3.3147230994788829E-4</v>
      </c>
      <c r="R11" s="42">
        <f>'Total Property Damage Expected'!R11/'Property Value'!F10</f>
        <v>1.6836981115439116E-4</v>
      </c>
      <c r="S11" s="42">
        <f>'Total Property Damage Expected'!S11/'Property Value'!G10</f>
        <v>3.6823912388444103E-4</v>
      </c>
    </row>
    <row r="12" spans="1:19" x14ac:dyDescent="0.35">
      <c r="A12">
        <v>2031</v>
      </c>
      <c r="B12" s="40">
        <f>'Total Property Damage Expected'!B12/'Property Value'!B11</f>
        <v>9.034588241212959E-7</v>
      </c>
      <c r="C12" s="40">
        <f>'Total Property Damage Expected'!C12/'Property Value'!C11</f>
        <v>1.9449443611845474E-6</v>
      </c>
      <c r="D12" s="40">
        <f>'Total Property Damage Expected'!D12/'Property Value'!D11</f>
        <v>1.8567734051646254E-6</v>
      </c>
      <c r="E12" s="40">
        <f>'Total Property Damage Expected'!E12/'Property Value'!E11</f>
        <v>9.0844803497757888E-6</v>
      </c>
      <c r="F12" s="40">
        <f>'Total Property Damage Expected'!F12/'Property Value'!F11</f>
        <v>5.4861755107432481E-6</v>
      </c>
      <c r="G12" s="40">
        <f>'Total Property Damage Expected'!G12/'Property Value'!G11</f>
        <v>1.258767638449107E-5</v>
      </c>
      <c r="H12" s="41">
        <f>'Total Property Damage Expected'!H12/'Property Value'!B11</f>
        <v>3.3876810137446616E-6</v>
      </c>
      <c r="I12" s="41">
        <f>'Total Property Damage Expected'!I12/'Property Value'!C11</f>
        <v>6.0442891905614455E-6</v>
      </c>
      <c r="J12" s="41">
        <f>'Total Property Damage Expected'!J12/'Property Value'!D11</f>
        <v>3.4529962798612834E-6</v>
      </c>
      <c r="K12" s="41">
        <f>'Total Property Damage Expected'!K12/'Property Value'!E11</f>
        <v>1.8904655507770423E-5</v>
      </c>
      <c r="L12" s="41">
        <f>'Total Property Damage Expected'!L12/'Property Value'!F11</f>
        <v>1.231093774365977E-5</v>
      </c>
      <c r="M12" s="41">
        <f>'Total Property Damage Expected'!M12/'Property Value'!G11</f>
        <v>2.0193802400675812E-5</v>
      </c>
      <c r="N12" s="42">
        <f>'Total Property Damage Expected'!N12/'Property Value'!B11</f>
        <v>6.7304526604145684E-5</v>
      </c>
      <c r="O12" s="42">
        <f>'Total Property Damage Expected'!O12/'Property Value'!C11</f>
        <v>2.0132180931357673E-4</v>
      </c>
      <c r="P12" s="42">
        <f>'Total Property Damage Expected'!P12/'Property Value'!D11</f>
        <v>1.3337748212907259E-4</v>
      </c>
      <c r="Q12" s="42">
        <f>'Total Property Damage Expected'!Q12/'Property Value'!E11</f>
        <v>3.307845219186385E-4</v>
      </c>
      <c r="R12" s="42">
        <f>'Total Property Damage Expected'!R12/'Property Value'!F11</f>
        <v>1.6802045243837277E-4</v>
      </c>
      <c r="S12" s="42">
        <f>'Total Property Damage Expected'!S12/'Property Value'!G11</f>
        <v>3.6747504660344883E-4</v>
      </c>
    </row>
    <row r="13" spans="1:19" x14ac:dyDescent="0.35">
      <c r="A13">
        <v>2032</v>
      </c>
      <c r="B13" s="40">
        <f>'Total Property Damage Expected'!B13/'Property Value'!B12</f>
        <v>9.0878196634124406E-7</v>
      </c>
      <c r="C13" s="40">
        <f>'Total Property Damage Expected'!C13/'Property Value'!C12</f>
        <v>1.9564038933381475E-6</v>
      </c>
      <c r="D13" s="40">
        <f>'Total Property Damage Expected'!D13/'Property Value'!D12</f>
        <v>1.8677134376730486E-6</v>
      </c>
      <c r="E13" s="40">
        <f>'Total Property Damage Expected'!E13/'Property Value'!E12</f>
        <v>9.1380057342261699E-6</v>
      </c>
      <c r="F13" s="40">
        <f>'Total Property Damage Expected'!F13/'Property Value'!F12</f>
        <v>5.5184998311301632E-6</v>
      </c>
      <c r="G13" s="40">
        <f>'Total Property Damage Expected'!G13/'Property Value'!G12</f>
        <v>1.2661842455843018E-5</v>
      </c>
      <c r="H13" s="41">
        <f>'Total Property Damage Expected'!H13/'Property Value'!B12</f>
        <v>3.3822233520859713E-6</v>
      </c>
      <c r="I13" s="41">
        <f>'Total Property Damage Expected'!I13/'Property Value'!C12</f>
        <v>6.0345516487930436E-6</v>
      </c>
      <c r="J13" s="41">
        <f>'Total Property Damage Expected'!J13/'Property Value'!D12</f>
        <v>3.4474333932353766E-6</v>
      </c>
      <c r="K13" s="41">
        <f>'Total Property Damage Expected'!K13/'Property Value'!E12</f>
        <v>1.8874199507598948E-5</v>
      </c>
      <c r="L13" s="41">
        <f>'Total Property Damage Expected'!L13/'Property Value'!F12</f>
        <v>1.2291104432130883E-5</v>
      </c>
      <c r="M13" s="41">
        <f>'Total Property Damage Expected'!M13/'Property Value'!G12</f>
        <v>2.0161269543934524E-5</v>
      </c>
      <c r="N13" s="42">
        <f>'Total Property Damage Expected'!N13/'Property Value'!B12</f>
        <v>6.716487316606534E-5</v>
      </c>
      <c r="O13" s="42">
        <f>'Total Property Damage Expected'!O13/'Property Value'!C12</f>
        <v>2.0090407689274631E-4</v>
      </c>
      <c r="P13" s="42">
        <f>'Total Property Damage Expected'!P13/'Property Value'!D12</f>
        <v>1.3310073069968688E-4</v>
      </c>
      <c r="Q13" s="42">
        <f>'Total Property Damage Expected'!Q13/'Property Value'!E12</f>
        <v>3.3009816101424639E-4</v>
      </c>
      <c r="R13" s="42">
        <f>'Total Property Damage Expected'!R13/'Property Value'!F12</f>
        <v>1.6767181862375815E-4</v>
      </c>
      <c r="S13" s="42">
        <f>'Total Property Damage Expected'!S13/'Property Value'!G12</f>
        <v>3.6671255474359594E-4</v>
      </c>
    </row>
    <row r="14" spans="1:19" x14ac:dyDescent="0.35">
      <c r="A14">
        <v>2033</v>
      </c>
      <c r="B14" s="40">
        <f>'Total Property Damage Expected'!B14/'Property Value'!B13</f>
        <v>9.1413647229613767E-7</v>
      </c>
      <c r="C14" s="40">
        <f>'Total Property Damage Expected'!C14/'Property Value'!C13</f>
        <v>1.9679309445837072E-6</v>
      </c>
      <c r="D14" s="40">
        <f>'Total Property Damage Expected'!D14/'Property Value'!D13</f>
        <v>1.8787179284028962E-6</v>
      </c>
      <c r="E14" s="40">
        <f>'Total Property Damage Expected'!E14/'Property Value'!E13</f>
        <v>9.1918464880394911E-6</v>
      </c>
      <c r="F14" s="40">
        <f>'Total Property Damage Expected'!F14/'Property Value'!F13</f>
        <v>5.5510146050828519E-6</v>
      </c>
      <c r="G14" s="40">
        <f>'Total Property Damage Expected'!G14/'Property Value'!G13</f>
        <v>1.2736445510635896E-5</v>
      </c>
      <c r="H14" s="41">
        <f>'Total Property Damage Expected'!H14/'Property Value'!B13</f>
        <v>3.3767744828934728E-6</v>
      </c>
      <c r="I14" s="41">
        <f>'Total Property Damage Expected'!I14/'Property Value'!C13</f>
        <v>6.0248297945135592E-6</v>
      </c>
      <c r="J14" s="41">
        <f>'Total Property Damage Expected'!J14/'Property Value'!D13</f>
        <v>3.4418794685964235E-6</v>
      </c>
      <c r="K14" s="41">
        <f>'Total Property Damage Expected'!K14/'Property Value'!E13</f>
        <v>1.8843792573010608E-5</v>
      </c>
      <c r="L14" s="41">
        <f>'Total Property Damage Expected'!L14/'Property Value'!F13</f>
        <v>1.2271303072696498E-5</v>
      </c>
      <c r="M14" s="41">
        <f>'Total Property Damage Expected'!M14/'Property Value'!G13</f>
        <v>2.0128789098658236E-5</v>
      </c>
      <c r="N14" s="42">
        <f>'Total Property Damage Expected'!N14/'Property Value'!B13</f>
        <v>6.7025509501700828E-5</v>
      </c>
      <c r="O14" s="42">
        <f>'Total Property Damage Expected'!O14/'Property Value'!C13</f>
        <v>2.0048721124524759E-4</v>
      </c>
      <c r="P14" s="42">
        <f>'Total Property Damage Expected'!P14/'Property Value'!D13</f>
        <v>1.3282455351531198E-4</v>
      </c>
      <c r="Q14" s="42">
        <f>'Total Property Damage Expected'!Q14/'Property Value'!E13</f>
        <v>3.2941322427350116E-4</v>
      </c>
      <c r="R14" s="42">
        <f>'Total Property Damage Expected'!R14/'Property Value'!F13</f>
        <v>1.6732390820641408E-4</v>
      </c>
      <c r="S14" s="42">
        <f>'Total Property Damage Expected'!S14/'Property Value'!G13</f>
        <v>3.6595164501521495E-4</v>
      </c>
    </row>
    <row r="15" spans="1:19" x14ac:dyDescent="0.35">
      <c r="A15">
        <v>2034</v>
      </c>
      <c r="B15" s="40">
        <f>'Total Property Damage Expected'!B15/'Property Value'!B14</f>
        <v>9.1952252677981233E-7</v>
      </c>
      <c r="C15" s="40">
        <f>'Total Property Damage Expected'!C15/'Property Value'!C14</f>
        <v>1.9795259127409385E-6</v>
      </c>
      <c r="D15" s="40">
        <f>'Total Property Damage Expected'!D15/'Property Value'!D14</f>
        <v>1.889787257139357E-6</v>
      </c>
      <c r="E15" s="40">
        <f>'Total Property Damage Expected'!E15/'Property Value'!E14</f>
        <v>9.2460044693590658E-6</v>
      </c>
      <c r="F15" s="40">
        <f>'Total Property Damage Expected'!F15/'Property Value'!F14</f>
        <v>5.583720954745887E-6</v>
      </c>
      <c r="G15" s="40">
        <f>'Total Property Damage Expected'!G15/'Property Value'!G14</f>
        <v>1.2811488123558156E-5</v>
      </c>
      <c r="H15" s="41">
        <f>'Total Property Damage Expected'!H15/'Property Value'!B14</f>
        <v>3.3713343920022235E-6</v>
      </c>
      <c r="I15" s="41">
        <f>'Total Property Damage Expected'!I15/'Property Value'!C14</f>
        <v>6.0151236024499491E-6</v>
      </c>
      <c r="J15" s="41">
        <f>'Total Property Damage Expected'!J15/'Property Value'!D14</f>
        <v>3.4363344915063795E-6</v>
      </c>
      <c r="K15" s="41">
        <f>'Total Property Damage Expected'!K15/'Property Value'!E14</f>
        <v>1.8813434624959196E-5</v>
      </c>
      <c r="L15" s="41">
        <f>'Total Property Damage Expected'!L15/'Property Value'!F14</f>
        <v>1.2251533613880777E-5</v>
      </c>
      <c r="M15" s="41">
        <f>'Total Property Damage Expected'!M15/'Property Value'!G14</f>
        <v>2.0096360980410414E-5</v>
      </c>
      <c r="N15" s="42">
        <f>'Total Property Damage Expected'!N15/'Property Value'!B14</f>
        <v>6.6886435009786584E-5</v>
      </c>
      <c r="O15" s="42">
        <f>'Total Property Damage Expected'!O15/'Property Value'!C14</f>
        <v>2.0007121057257044E-4</v>
      </c>
      <c r="P15" s="42">
        <f>'Total Property Damage Expected'!P15/'Property Value'!D14</f>
        <v>1.3254894938441897E-4</v>
      </c>
      <c r="Q15" s="42">
        <f>'Total Property Damage Expected'!Q15/'Property Value'!E14</f>
        <v>3.2872970874133639E-4</v>
      </c>
      <c r="R15" s="42">
        <f>'Total Property Damage Expected'!R15/'Property Value'!F14</f>
        <v>1.6697671968532834E-4</v>
      </c>
      <c r="S15" s="42">
        <f>'Total Property Damage Expected'!S15/'Property Value'!G14</f>
        <v>3.6519231413546414E-4</v>
      </c>
    </row>
    <row r="16" spans="1:19" x14ac:dyDescent="0.35">
      <c r="A16">
        <v>2035</v>
      </c>
      <c r="B16" s="40">
        <f>'Total Property Damage Expected'!B16/'Property Value'!B15</f>
        <v>9.2494031567490193E-7</v>
      </c>
      <c r="C16" s="40">
        <f>'Total Property Damage Expected'!C16/'Property Value'!C15</f>
        <v>1.9911891979734905E-6</v>
      </c>
      <c r="D16" s="40">
        <f>'Total Property Damage Expected'!D16/'Property Value'!D15</f>
        <v>1.9009218059052981E-6</v>
      </c>
      <c r="E16" s="40">
        <f>'Total Property Damage Expected'!E16/'Property Value'!E15</f>
        <v>9.3004815472763049E-6</v>
      </c>
      <c r="F16" s="40">
        <f>'Total Property Damage Expected'!F16/'Property Value'!F15</f>
        <v>5.6166200088754707E-6</v>
      </c>
      <c r="G16" s="40">
        <f>'Total Property Damage Expected'!G16/'Property Value'!G15</f>
        <v>1.2886972884468211E-5</v>
      </c>
      <c r="H16" s="41">
        <f>'Total Property Damage Expected'!H16/'Property Value'!B15</f>
        <v>3.3659030652701008E-6</v>
      </c>
      <c r="I16" s="41">
        <f>'Total Property Damage Expected'!I16/'Property Value'!C15</f>
        <v>6.0054330473698868E-6</v>
      </c>
      <c r="J16" s="41">
        <f>'Total Property Damage Expected'!J16/'Property Value'!D15</f>
        <v>3.4307984475504581E-6</v>
      </c>
      <c r="K16" s="41">
        <f>'Total Property Damage Expected'!K16/'Property Value'!E15</f>
        <v>1.8783125584525834E-5</v>
      </c>
      <c r="L16" s="41">
        <f>'Total Property Damage Expected'!L16/'Property Value'!F15</f>
        <v>1.2231796004290811E-5</v>
      </c>
      <c r="M16" s="41">
        <f>'Total Property Damage Expected'!M16/'Property Value'!G15</f>
        <v>2.0063985104890555E-5</v>
      </c>
      <c r="N16" s="42">
        <f>'Total Property Damage Expected'!N16/'Property Value'!B15</f>
        <v>6.674764909030462E-5</v>
      </c>
      <c r="O16" s="42">
        <f>'Total Property Damage Expected'!O16/'Property Value'!C15</f>
        <v>1.9965607307993654E-4</v>
      </c>
      <c r="P16" s="42">
        <f>'Total Property Damage Expected'!P16/'Property Value'!D15</f>
        <v>1.3227391711795127E-4</v>
      </c>
      <c r="Q16" s="42">
        <f>'Total Property Damage Expected'!Q16/'Property Value'!E15</f>
        <v>3.2804761146881719E-4</v>
      </c>
      <c r="R16" s="42">
        <f>'Total Property Damage Expected'!R16/'Property Value'!F15</f>
        <v>1.6663025156260332E-4</v>
      </c>
      <c r="S16" s="42">
        <f>'Total Property Damage Expected'!S16/'Property Value'!G15</f>
        <v>3.6443455882831366E-4</v>
      </c>
    </row>
    <row r="17" spans="1:19" x14ac:dyDescent="0.35">
      <c r="A17">
        <v>2036</v>
      </c>
      <c r="B17" s="40">
        <f>'Total Property Damage Expected'!B17/'Property Value'!B16</f>
        <v>9.3039002595925258E-7</v>
      </c>
      <c r="C17" s="40">
        <f>'Total Property Damage Expected'!C17/'Property Value'!C16</f>
        <v>2.0029212028027606E-6</v>
      </c>
      <c r="D17" s="40">
        <f>'Total Property Damage Expected'!D17/'Property Value'!D16</f>
        <v>1.9121219589744501E-6</v>
      </c>
      <c r="E17" s="40">
        <f>'Total Property Damage Expected'!E17/'Property Value'!E16</f>
        <v>9.3552796018952385E-6</v>
      </c>
      <c r="F17" s="40">
        <f>'Total Property Damage Expected'!F17/'Property Value'!F16</f>
        <v>5.6497129028783934E-6</v>
      </c>
      <c r="G17" s="40">
        <f>'Total Property Damage Expected'!G17/'Property Value'!G16</f>
        <v>1.2962902398483817E-5</v>
      </c>
      <c r="H17" s="41">
        <f>'Total Property Damage Expected'!H17/'Property Value'!B16</f>
        <v>3.3604804885777673E-6</v>
      </c>
      <c r="I17" s="41">
        <f>'Total Property Damage Expected'!I17/'Property Value'!C16</f>
        <v>5.9957581040816962E-6</v>
      </c>
      <c r="J17" s="41">
        <f>'Total Property Damage Expected'!J17/'Property Value'!D16</f>
        <v>3.4252713223370971E-6</v>
      </c>
      <c r="K17" s="41">
        <f>'Total Property Damage Expected'!K17/'Property Value'!E16</f>
        <v>1.87528653729188E-5</v>
      </c>
      <c r="L17" s="41">
        <f>'Total Property Damage Expected'!L17/'Property Value'!F16</f>
        <v>1.2212090192616487E-5</v>
      </c>
      <c r="M17" s="41">
        <f>'Total Property Damage Expected'!M17/'Property Value'!G16</f>
        <v>2.0031661387933968E-5</v>
      </c>
      <c r="N17" s="42">
        <f>'Total Property Damage Expected'!N17/'Property Value'!B16</f>
        <v>6.6609151144481925E-5</v>
      </c>
      <c r="O17" s="42">
        <f>'Total Property Damage Expected'!O17/'Property Value'!C16</f>
        <v>1.9924179697629153E-4</v>
      </c>
      <c r="P17" s="42">
        <f>'Total Property Damage Expected'!P17/'Property Value'!D16</f>
        <v>1.3199945552931955E-4</v>
      </c>
      <c r="Q17" s="42">
        <f>'Total Property Damage Expected'!Q17/'Property Value'!E16</f>
        <v>3.2736692951312765E-4</v>
      </c>
      <c r="R17" s="42">
        <f>'Total Property Damage Expected'!R17/'Property Value'!F16</f>
        <v>1.6628450234344933E-4</v>
      </c>
      <c r="S17" s="42">
        <f>'Total Property Damage Expected'!S17/'Property Value'!G16</f>
        <v>3.6367837582453131E-4</v>
      </c>
    </row>
    <row r="18" spans="1:19" x14ac:dyDescent="0.35">
      <c r="A18">
        <v>2037</v>
      </c>
      <c r="B18" s="40">
        <f>'Total Property Damage Expected'!B18/'Property Value'!B17</f>
        <v>9.3587184571237678E-7</v>
      </c>
      <c r="C18" s="40">
        <f>'Total Property Damage Expected'!C18/'Property Value'!C17</f>
        <v>2.0147223321217848E-6</v>
      </c>
      <c r="D18" s="40">
        <f>'Total Property Damage Expected'!D18/'Property Value'!D17</f>
        <v>1.9233881028846682E-6</v>
      </c>
      <c r="E18" s="40">
        <f>'Total Property Damage Expected'!E18/'Property Value'!E17</f>
        <v>9.4104005243973833E-6</v>
      </c>
      <c r="F18" s="40">
        <f>'Total Property Damage Expected'!F18/'Property Value'!F17</f>
        <v>5.6830007788512119E-6</v>
      </c>
      <c r="G18" s="40">
        <f>'Total Property Damage Expected'!G18/'Property Value'!G17</f>
        <v>1.3039279286071971E-5</v>
      </c>
      <c r="H18" s="41">
        <f>'Total Property Damage Expected'!H18/'Property Value'!B17</f>
        <v>3.3550666478286304E-6</v>
      </c>
      <c r="I18" s="41">
        <f>'Total Property Damage Expected'!I18/'Property Value'!C17</f>
        <v>5.9860987474342822E-6</v>
      </c>
      <c r="J18" s="41">
        <f>'Total Property Damage Expected'!J18/'Property Value'!D17</f>
        <v>3.4197531014979201E-6</v>
      </c>
      <c r="K18" s="41">
        <f>'Total Property Damage Expected'!K18/'Property Value'!E17</f>
        <v>1.8722653911473311E-5</v>
      </c>
      <c r="L18" s="41">
        <f>'Total Property Damage Expected'!L18/'Property Value'!F17</f>
        <v>1.2192416127630351E-5</v>
      </c>
      <c r="M18" s="41">
        <f>'Total Property Damage Expected'!M18/'Property Value'!G17</f>
        <v>1.9999389745511546E-5</v>
      </c>
      <c r="N18" s="42">
        <f>'Total Property Damage Expected'!N18/'Property Value'!B17</f>
        <v>6.6470940574787969E-5</v>
      </c>
      <c r="O18" s="42">
        <f>'Total Property Damage Expected'!O18/'Property Value'!C17</f>
        <v>1.9882838047429754E-4</v>
      </c>
      <c r="P18" s="42">
        <f>'Total Property Damage Expected'!P18/'Property Value'!D17</f>
        <v>1.3172556343439662E-4</v>
      </c>
      <c r="Q18" s="42">
        <f>'Total Property Damage Expected'!Q18/'Property Value'!E17</f>
        <v>3.2668765993755787E-4</v>
      </c>
      <c r="R18" s="42">
        <f>'Total Property Damage Expected'!R18/'Property Value'!F17</f>
        <v>1.6593947053617836E-4</v>
      </c>
      <c r="S18" s="42">
        <f>'Total Property Damage Expected'!S18/'Property Value'!G17</f>
        <v>3.6292376186166828E-4</v>
      </c>
    </row>
    <row r="19" spans="1:19" x14ac:dyDescent="0.35">
      <c r="A19">
        <v>2038</v>
      </c>
      <c r="B19" s="40">
        <f>'Total Property Damage Expected'!B19/'Property Value'!B18</f>
        <v>9.4138596412194311E-7</v>
      </c>
      <c r="C19" s="40">
        <f>'Total Property Damage Expected'!C19/'Property Value'!C18</f>
        <v>2.0265929932092122E-6</v>
      </c>
      <c r="D19" s="40">
        <f>'Total Property Damage Expected'!D19/'Property Value'!D18</f>
        <v>1.9347206264512728E-6</v>
      </c>
      <c r="E19" s="40">
        <f>'Total Property Damage Expected'!E19/'Property Value'!E18</f>
        <v>9.4658462171070255E-6</v>
      </c>
      <c r="F19" s="40">
        <f>'Total Property Damage Expected'!F19/'Property Value'!F18</f>
        <v>5.7164847856196711E-6</v>
      </c>
      <c r="G19" s="40">
        <f>'Total Property Damage Expected'!G19/'Property Value'!G18</f>
        <v>1.3116106183139354E-5</v>
      </c>
      <c r="H19" s="41">
        <f>'Total Property Damage Expected'!H19/'Property Value'!B18</f>
        <v>3.3496615289488087E-6</v>
      </c>
      <c r="I19" s="41">
        <f>'Total Property Damage Expected'!I19/'Property Value'!C18</f>
        <v>5.9764549523170753E-6</v>
      </c>
      <c r="J19" s="41">
        <f>'Total Property Damage Expected'!J19/'Property Value'!D18</f>
        <v>3.4142437706876968E-6</v>
      </c>
      <c r="K19" s="41">
        <f>'Total Property Damage Expected'!K19/'Property Value'!E18</f>
        <v>1.8692491121651309E-5</v>
      </c>
      <c r="L19" s="41">
        <f>'Total Property Damage Expected'!L19/'Property Value'!F18</f>
        <v>1.2172773758187483E-5</v>
      </c>
      <c r="M19" s="41">
        <f>'Total Property Damage Expected'!M19/'Property Value'!G18</f>
        <v>1.9967170093729565E-5</v>
      </c>
      <c r="N19" s="42">
        <f>'Total Property Damage Expected'!N19/'Property Value'!B18</f>
        <v>6.6333016784932036E-5</v>
      </c>
      <c r="O19" s="42">
        <f>'Total Property Damage Expected'!O19/'Property Value'!C18</f>
        <v>1.9841582179032526E-4</v>
      </c>
      <c r="P19" s="42">
        <f>'Total Property Damage Expected'!P19/'Property Value'!D18</f>
        <v>1.3145223965151226E-4</v>
      </c>
      <c r="Q19" s="42">
        <f>'Total Property Damage Expected'!Q19/'Property Value'!E18</f>
        <v>3.2600979981149182E-4</v>
      </c>
      <c r="R19" s="42">
        <f>'Total Property Damage Expected'!R19/'Property Value'!F18</f>
        <v>1.6559515465219764E-4</v>
      </c>
      <c r="S19" s="42">
        <f>'Total Property Damage Expected'!S19/'Property Value'!G18</f>
        <v>3.6217071368404517E-4</v>
      </c>
    </row>
    <row r="20" spans="1:19" x14ac:dyDescent="0.35">
      <c r="A20">
        <v>2039</v>
      </c>
      <c r="B20" s="40">
        <f>'Total Property Damage Expected'!B20/'Property Value'!B19</f>
        <v>9.4693257149030648E-7</v>
      </c>
      <c r="C20" s="40">
        <f>'Total Property Damage Expected'!C20/'Property Value'!C19</f>
        <v>2.0385335957433625E-6</v>
      </c>
      <c r="D20" s="40">
        <f>'Total Property Damage Expected'!D20/'Property Value'!D19</f>
        <v>1.9461199207804682E-6</v>
      </c>
      <c r="E20" s="40">
        <f>'Total Property Damage Expected'!E20/'Property Value'!E19</f>
        <v>9.5216185935568602E-6</v>
      </c>
      <c r="F20" s="40">
        <f>'Total Property Damage Expected'!F20/'Property Value'!F19</f>
        <v>5.7501660787783483E-6</v>
      </c>
      <c r="G20" s="40">
        <f>'Total Property Damage Expected'!G20/'Property Value'!G19</f>
        <v>1.3193385741123304E-5</v>
      </c>
      <c r="H20" s="41">
        <f>'Total Property Damage Expected'!H20/'Property Value'!B19</f>
        <v>3.3442651178870937E-6</v>
      </c>
      <c r="I20" s="41">
        <f>'Total Property Damage Expected'!I20/'Property Value'!C19</f>
        <v>5.9668266936599551E-6</v>
      </c>
      <c r="J20" s="41">
        <f>'Total Property Damage Expected'!J20/'Property Value'!D19</f>
        <v>3.4087433155843085E-6</v>
      </c>
      <c r="K20" s="41">
        <f>'Total Property Damage Expected'!K20/'Property Value'!E19</f>
        <v>1.8662376925041257E-5</v>
      </c>
      <c r="L20" s="41">
        <f>'Total Property Damage Expected'!L20/'Property Value'!F19</f>
        <v>1.2153163033225353E-5</v>
      </c>
      <c r="M20" s="41">
        <f>'Total Property Damage Expected'!M20/'Property Value'!G19</f>
        <v>1.9935002348829452E-5</v>
      </c>
      <c r="N20" s="42">
        <f>'Total Property Damage Expected'!N20/'Property Value'!B19</f>
        <v>6.6195379179860645E-5</v>
      </c>
      <c r="O20" s="42">
        <f>'Total Property Damage Expected'!O20/'Property Value'!C19</f>
        <v>1.9800411914444629E-4</v>
      </c>
      <c r="P20" s="42">
        <f>'Total Property Damage Expected'!P20/'Property Value'!D19</f>
        <v>1.311794830014482E-4</v>
      </c>
      <c r="Q20" s="42">
        <f>'Total Property Damage Expected'!Q20/'Property Value'!E19</f>
        <v>3.2533334621039398E-4</v>
      </c>
      <c r="R20" s="42">
        <f>'Total Property Damage Expected'!R20/'Property Value'!F19</f>
        <v>1.6525155320600303E-4</v>
      </c>
      <c r="S20" s="42">
        <f>'Total Property Damage Expected'!S20/'Property Value'!G19</f>
        <v>3.6141922804273799E-4</v>
      </c>
    </row>
    <row r="21" spans="1:19" x14ac:dyDescent="0.35">
      <c r="A21">
        <v>2040</v>
      </c>
      <c r="B21" s="40">
        <f>'Total Property Damage Expected'!B21/'Property Value'!B20</f>
        <v>1.0224834207785172E-6</v>
      </c>
      <c r="C21" s="40">
        <f>'Total Property Damage Expected'!C21/'Property Value'!C20</f>
        <v>2.2011776414736425E-6</v>
      </c>
      <c r="D21" s="40">
        <f>'Total Property Damage Expected'!D21/'Property Value'!D20</f>
        <v>2.1013907576472032E-6</v>
      </c>
      <c r="E21" s="40">
        <f>'Total Property Damage Expected'!E21/'Property Value'!E20</f>
        <v>1.0281299264599239E-5</v>
      </c>
      <c r="F21" s="40">
        <f>'Total Property Damage Expected'!F21/'Property Value'!F20</f>
        <v>6.2089420717893888E-6</v>
      </c>
      <c r="G21" s="40">
        <f>'Total Property Damage Expected'!G21/'Property Value'!G20</f>
        <v>1.4246017710641566E-5</v>
      </c>
      <c r="H21" s="41">
        <f>'Total Property Damage Expected'!H21/'Property Value'!B20</f>
        <v>3.5841514759311456E-6</v>
      </c>
      <c r="I21" s="41">
        <f>'Total Property Damage Expected'!I21/'Property Value'!C20</f>
        <v>6.3948311353432314E-6</v>
      </c>
      <c r="J21" s="41">
        <f>'Total Property Damage Expected'!J21/'Property Value'!D20</f>
        <v>3.6532547375732319E-6</v>
      </c>
      <c r="K21" s="41">
        <f>'Total Property Damage Expected'!K21/'Property Value'!E20</f>
        <v>2.0001041616739501E-5</v>
      </c>
      <c r="L21" s="41">
        <f>'Total Property Damage Expected'!L21/'Property Value'!F20</f>
        <v>1.3024917489282944E-5</v>
      </c>
      <c r="M21" s="41">
        <f>'Total Property Damage Expected'!M21/'Property Value'!G20</f>
        <v>2.1364953307407069E-5</v>
      </c>
      <c r="N21" s="42">
        <f>'Total Property Damage Expected'!N21/'Property Value'!B20</f>
        <v>7.0910652640206835E-5</v>
      </c>
      <c r="O21" s="42">
        <f>'Total Property Damage Expected'!O21/'Property Value'!C20</f>
        <v>2.1210848080244378E-4</v>
      </c>
      <c r="P21" s="42">
        <f>'Total Property Damage Expected'!P21/'Property Value'!D20</f>
        <v>1.4052374754683279E-4</v>
      </c>
      <c r="Q21" s="42">
        <f>'Total Property Damage Expected'!Q21/'Property Value'!E20</f>
        <v>3.4850770841146736E-4</v>
      </c>
      <c r="R21" s="42">
        <f>'Total Property Damage Expected'!R21/'Property Value'!F20</f>
        <v>1.7702286221227151E-4</v>
      </c>
      <c r="S21" s="42">
        <f>'Total Property Damage Expected'!S21/'Property Value'!G20</f>
        <v>3.8716408387955164E-4</v>
      </c>
    </row>
    <row r="22" spans="1:19" x14ac:dyDescent="0.35">
      <c r="A22">
        <v>2041</v>
      </c>
      <c r="B22" s="40">
        <f>'Total Property Damage Expected'!B22/'Property Value'!B21</f>
        <v>1.0285078510248399E-6</v>
      </c>
      <c r="C22" s="40">
        <f>'Total Property Damage Expected'!C22/'Property Value'!C21</f>
        <v>2.214146889572282E-6</v>
      </c>
      <c r="D22" s="40">
        <f>'Total Property Damage Expected'!D22/'Property Value'!D21</f>
        <v>2.1137720655319547E-6</v>
      </c>
      <c r="E22" s="40">
        <f>'Total Property Damage Expected'!E22/'Property Value'!E21</f>
        <v>1.0341876256854021E-5</v>
      </c>
      <c r="F22" s="40">
        <f>'Total Property Damage Expected'!F22/'Property Value'!F21</f>
        <v>6.24552490301659E-6</v>
      </c>
      <c r="G22" s="40">
        <f>'Total Property Damage Expected'!G22/'Property Value'!G21</f>
        <v>1.4329954660856648E-5</v>
      </c>
      <c r="H22" s="41">
        <f>'Total Property Damage Expected'!H22/'Property Value'!B21</f>
        <v>3.5783772941207085E-6</v>
      </c>
      <c r="I22" s="41">
        <f>'Total Property Damage Expected'!I22/'Property Value'!C21</f>
        <v>6.3845288593734562E-6</v>
      </c>
      <c r="J22" s="41">
        <f>'Total Property Damage Expected'!J22/'Property Value'!D21</f>
        <v>3.6473692282145325E-6</v>
      </c>
      <c r="K22" s="41">
        <f>'Total Property Damage Expected'!K22/'Property Value'!E21</f>
        <v>1.9968819303740529E-5</v>
      </c>
      <c r="L22" s="41">
        <f>'Total Property Damage Expected'!L22/'Property Value'!F21</f>
        <v>1.3003933933717807E-5</v>
      </c>
      <c r="M22" s="41">
        <f>'Total Property Damage Expected'!M22/'Property Value'!G21</f>
        <v>2.1330533689375598E-5</v>
      </c>
      <c r="N22" s="42">
        <f>'Total Property Damage Expected'!N22/'Property Value'!B21</f>
        <v>7.0763516675697777E-5</v>
      </c>
      <c r="O22" s="42">
        <f>'Total Property Damage Expected'!O22/'Property Value'!C21</f>
        <v>2.1166836659193482E-4</v>
      </c>
      <c r="P22" s="42">
        <f>'Total Property Damage Expected'!P22/'Property Value'!D21</f>
        <v>1.4023216798351052E-4</v>
      </c>
      <c r="Q22" s="42">
        <f>'Total Property Damage Expected'!Q22/'Property Value'!E21</f>
        <v>3.4778457280480274E-4</v>
      </c>
      <c r="R22" s="42">
        <f>'Total Property Damage Expected'!R22/'Property Value'!F21</f>
        <v>1.7665554885945393E-4</v>
      </c>
      <c r="S22" s="42">
        <f>'Total Property Damage Expected'!S22/'Property Value'!G21</f>
        <v>3.8636073827795459E-4</v>
      </c>
    </row>
    <row r="23" spans="1:19" x14ac:dyDescent="0.35">
      <c r="A23">
        <v>2042</v>
      </c>
      <c r="B23" s="40">
        <f>'Total Property Damage Expected'!B23/'Property Value'!B22</f>
        <v>1.0345677769663052E-6</v>
      </c>
      <c r="C23" s="40">
        <f>'Total Property Damage Expected'!C23/'Property Value'!C22</f>
        <v>2.2271925519471139E-6</v>
      </c>
      <c r="D23" s="40">
        <f>'Total Property Damage Expected'!D23/'Property Value'!D22</f>
        <v>2.1262263235733477E-6</v>
      </c>
      <c r="E23" s="40">
        <f>'Total Property Damage Expected'!E23/'Property Value'!E22</f>
        <v>1.0402810166254799E-5</v>
      </c>
      <c r="F23" s="40">
        <f>'Total Property Damage Expected'!F23/'Property Value'!F22</f>
        <v>6.2823232787802223E-6</v>
      </c>
      <c r="G23" s="40">
        <f>'Total Property Damage Expected'!G23/'Property Value'!G22</f>
        <v>1.4414386164128909E-5</v>
      </c>
      <c r="H23" s="41">
        <f>'Total Property Damage Expected'!H23/'Property Value'!B22</f>
        <v>3.5726124147004753E-6</v>
      </c>
      <c r="I23" s="41">
        <f>'Total Property Damage Expected'!I23/'Property Value'!C22</f>
        <v>6.3742431806973261E-6</v>
      </c>
      <c r="J23" s="41">
        <f>'Total Property Damage Expected'!J23/'Property Value'!D22</f>
        <v>3.6414932005982518E-6</v>
      </c>
      <c r="K23" s="41">
        <f>'Total Property Damage Expected'!K23/'Property Value'!E22</f>
        <v>1.9936648901910734E-5</v>
      </c>
      <c r="L23" s="41">
        <f>'Total Property Damage Expected'!L23/'Property Value'!F22</f>
        <v>1.2982984183326833E-5</v>
      </c>
      <c r="M23" s="41">
        <f>'Total Property Damage Expected'!M23/'Property Value'!G22</f>
        <v>2.1296169522441468E-5</v>
      </c>
      <c r="N23" s="42">
        <f>'Total Property Damage Expected'!N23/'Property Value'!B22</f>
        <v>7.0616686010762834E-5</v>
      </c>
      <c r="O23" s="42">
        <f>'Total Property Damage Expected'!O23/'Property Value'!C22</f>
        <v>2.1122916559582238E-4</v>
      </c>
      <c r="P23" s="42">
        <f>'Total Property Damage Expected'!P23/'Property Value'!D22</f>
        <v>1.3994119343281583E-4</v>
      </c>
      <c r="Q23" s="42">
        <f>'Total Property Damage Expected'!Q23/'Property Value'!E22</f>
        <v>3.4706293766740464E-4</v>
      </c>
      <c r="R23" s="42">
        <f>'Total Property Damage Expected'!R23/'Property Value'!F22</f>
        <v>1.7628899766298988E-4</v>
      </c>
      <c r="S23" s="42">
        <f>'Total Property Damage Expected'!S23/'Property Value'!G22</f>
        <v>3.8555905957724656E-4</v>
      </c>
    </row>
    <row r="24" spans="1:19" x14ac:dyDescent="0.35">
      <c r="A24">
        <v>2043</v>
      </c>
      <c r="B24" s="40">
        <f>'Total Property Damage Expected'!B24/'Property Value'!B23</f>
        <v>1.0406634077420889E-6</v>
      </c>
      <c r="C24" s="40">
        <f>'Total Property Damage Expected'!C24/'Property Value'!C23</f>
        <v>2.2403150788279097E-6</v>
      </c>
      <c r="D24" s="40">
        <f>'Total Property Damage Expected'!D24/'Property Value'!D23</f>
        <v>2.1387539615907046E-6</v>
      </c>
      <c r="E24" s="40">
        <f>'Total Property Damage Expected'!E24/'Property Value'!E23</f>
        <v>1.0464103095742709E-5</v>
      </c>
      <c r="F24" s="40">
        <f>'Total Property Damage Expected'!F24/'Property Value'!F23</f>
        <v>6.3193384690598279E-6</v>
      </c>
      <c r="G24" s="40">
        <f>'Total Property Damage Expected'!G24/'Property Value'!G23</f>
        <v>1.4499315134344612E-5</v>
      </c>
      <c r="H24" s="41">
        <f>'Total Property Damage Expected'!H24/'Property Value'!B23</f>
        <v>3.5668568226840007E-6</v>
      </c>
      <c r="I24" s="41">
        <f>'Total Property Damage Expected'!I24/'Property Value'!C23</f>
        <v>6.3639740725760734E-6</v>
      </c>
      <c r="J24" s="41">
        <f>'Total Property Damage Expected'!J24/'Property Value'!D23</f>
        <v>3.6356266394490021E-6</v>
      </c>
      <c r="K24" s="41">
        <f>'Total Property Damage Expected'!K24/'Property Value'!E23</f>
        <v>1.9904530327619572E-5</v>
      </c>
      <c r="L24" s="41">
        <f>'Total Property Damage Expected'!L24/'Property Value'!F23</f>
        <v>1.296206818364881E-5</v>
      </c>
      <c r="M24" s="41">
        <f>'Total Property Damage Expected'!M24/'Property Value'!G23</f>
        <v>2.1261860717271197E-5</v>
      </c>
      <c r="N24" s="42">
        <f>'Total Property Damage Expected'!N24/'Property Value'!B23</f>
        <v>7.0470160011921093E-5</v>
      </c>
      <c r="O24" s="42">
        <f>'Total Property Damage Expected'!O24/'Property Value'!C23</f>
        <v>2.1079087591923345E-4</v>
      </c>
      <c r="P24" s="42">
        <f>'Total Property Damage Expected'!P24/'Property Value'!D23</f>
        <v>1.3965082263937863E-4</v>
      </c>
      <c r="Q24" s="42">
        <f>'Total Property Damage Expected'!Q24/'Property Value'!E23</f>
        <v>3.4634279988587636E-4</v>
      </c>
      <c r="R24" s="42">
        <f>'Total Property Damage Expected'!R24/'Property Value'!F23</f>
        <v>1.759232070414441E-4</v>
      </c>
      <c r="S24" s="42">
        <f>'Total Property Damage Expected'!S24/'Property Value'!G23</f>
        <v>3.8475904431869377E-4</v>
      </c>
    </row>
    <row r="25" spans="1:19" x14ac:dyDescent="0.35">
      <c r="A25">
        <v>2044</v>
      </c>
      <c r="B25" s="40">
        <f>'Total Property Damage Expected'!B25/'Property Value'!B24</f>
        <v>1.0467949537236062E-6</v>
      </c>
      <c r="C25" s="40">
        <f>'Total Property Damage Expected'!C25/'Property Value'!C24</f>
        <v>2.2535149230971756E-6</v>
      </c>
      <c r="D25" s="40">
        <f>'Total Property Damage Expected'!D25/'Property Value'!D24</f>
        <v>2.1513554119358244E-6</v>
      </c>
      <c r="E25" s="40">
        <f>'Total Property Damage Expected'!E25/'Property Value'!E24</f>
        <v>1.0525757160649335E-5</v>
      </c>
      <c r="F25" s="40">
        <f>'Total Property Damage Expected'!F25/'Property Value'!F24</f>
        <v>6.3565717513176136E-6</v>
      </c>
      <c r="G25" s="40">
        <f>'Total Property Damage Expected'!G25/'Property Value'!G24</f>
        <v>1.4584744502558522E-5</v>
      </c>
      <c r="H25" s="41">
        <f>'Total Property Damage Expected'!H25/'Property Value'!B24</f>
        <v>3.5611105031089816E-6</v>
      </c>
      <c r="I25" s="41">
        <f>'Total Property Damage Expected'!I25/'Property Value'!C24</f>
        <v>6.3537215083140065E-6</v>
      </c>
      <c r="J25" s="41">
        <f>'Total Property Damage Expected'!J25/'Property Value'!D24</f>
        <v>3.629769529516003E-6</v>
      </c>
      <c r="K25" s="41">
        <f>'Total Property Damage Expected'!K25/'Property Value'!E24</f>
        <v>1.9872463497371227E-5</v>
      </c>
      <c r="L25" s="41">
        <f>'Total Property Damage Expected'!L25/'Property Value'!F24</f>
        <v>1.2941185880310269E-5</v>
      </c>
      <c r="M25" s="41">
        <f>'Total Property Damage Expected'!M25/'Property Value'!G24</f>
        <v>2.1227607184675225E-5</v>
      </c>
      <c r="N25" s="42">
        <f>'Total Property Damage Expected'!N25/'Property Value'!B24</f>
        <v>7.0323938047006009E-5</v>
      </c>
      <c r="O25" s="42">
        <f>'Total Property Damage Expected'!O25/'Property Value'!C24</f>
        <v>2.1035349567122681E-4</v>
      </c>
      <c r="P25" s="42">
        <f>'Total Property Damage Expected'!P25/'Property Value'!D24</f>
        <v>1.3936105435043361E-4</v>
      </c>
      <c r="Q25" s="42">
        <f>'Total Property Damage Expected'!Q25/'Property Value'!E24</f>
        <v>3.4562415635328134E-4</v>
      </c>
      <c r="R25" s="42">
        <f>'Total Property Damage Expected'!R25/'Property Value'!F24</f>
        <v>1.7555817541666262E-4</v>
      </c>
      <c r="S25" s="42">
        <f>'Total Property Damage Expected'!S25/'Property Value'!G24</f>
        <v>3.8396068905073908E-4</v>
      </c>
    </row>
    <row r="26" spans="1:19" x14ac:dyDescent="0.35">
      <c r="A26">
        <v>2045</v>
      </c>
      <c r="B26" s="40">
        <f>'Total Property Damage Expected'!B26/'Property Value'!B25</f>
        <v>1.0529626265217709E-6</v>
      </c>
      <c r="C26" s="40">
        <f>'Total Property Damage Expected'!C26/'Property Value'!C25</f>
        <v>2.2667925403057836E-6</v>
      </c>
      <c r="D26" s="40">
        <f>'Total Property Damage Expected'!D26/'Property Value'!D25</f>
        <v>2.1640311095079051E-6</v>
      </c>
      <c r="E26" s="40">
        <f>'Total Property Damage Expected'!E26/'Property Value'!E25</f>
        <v>1.0587774488769706E-5</v>
      </c>
      <c r="F26" s="40">
        <f>'Total Property Damage Expected'!F26/'Property Value'!F25</f>
        <v>6.394024410542541E-6</v>
      </c>
      <c r="G26" s="40">
        <f>'Total Property Damage Expected'!G26/'Property Value'!G25</f>
        <v>1.4670677217095055E-5</v>
      </c>
      <c r="H26" s="41">
        <f>'Total Property Damage Expected'!H26/'Property Value'!B25</f>
        <v>3.555373441037222E-6</v>
      </c>
      <c r="I26" s="41">
        <f>'Total Property Damage Expected'!I26/'Property Value'!C25</f>
        <v>6.3434854612584459E-6</v>
      </c>
      <c r="J26" s="41">
        <f>'Total Property Damage Expected'!J26/'Property Value'!D25</f>
        <v>3.6239218555730469E-6</v>
      </c>
      <c r="K26" s="41">
        <f>'Total Property Damage Expected'!K26/'Property Value'!E25</f>
        <v>1.9840448327804409E-5</v>
      </c>
      <c r="L26" s="41">
        <f>'Total Property Damage Expected'!L26/'Property Value'!F25</f>
        <v>1.2920337219025339E-5</v>
      </c>
      <c r="M26" s="41">
        <f>'Total Property Damage Expected'!M26/'Property Value'!G25</f>
        <v>2.1193408835607677E-5</v>
      </c>
      <c r="N26" s="42">
        <f>'Total Property Damage Expected'!N26/'Property Value'!B25</f>
        <v>7.017801948516281E-5</v>
      </c>
      <c r="O26" s="42">
        <f>'Total Property Damage Expected'!O26/'Property Value'!C25</f>
        <v>2.0991702296478481E-4</v>
      </c>
      <c r="P26" s="42">
        <f>'Total Property Damage Expected'!P26/'Property Value'!D25</f>
        <v>1.3907188731581481E-4</v>
      </c>
      <c r="Q26" s="42">
        <f>'Total Property Damage Expected'!Q26/'Property Value'!E25</f>
        <v>3.449070039691297E-4</v>
      </c>
      <c r="R26" s="42">
        <f>'Total Property Damage Expected'!R26/'Property Value'!F25</f>
        <v>1.7519390121376613E-4</v>
      </c>
      <c r="S26" s="42">
        <f>'Total Property Damage Expected'!S26/'Property Value'!G25</f>
        <v>3.8316399032898728E-4</v>
      </c>
    </row>
    <row r="27" spans="1:19" x14ac:dyDescent="0.35">
      <c r="A27">
        <v>2046</v>
      </c>
      <c r="B27" s="40">
        <f>'Total Property Damage Expected'!B27/'Property Value'!B26</f>
        <v>1.0591666389943005E-6</v>
      </c>
      <c r="C27" s="40">
        <f>'Total Property Damage Expected'!C27/'Property Value'!C26</f>
        <v>2.2801483886886926E-6</v>
      </c>
      <c r="D27" s="40">
        <f>'Total Property Damage Expected'!D27/'Property Value'!D26</f>
        <v>2.176781491768554E-6</v>
      </c>
      <c r="E27" s="40">
        <f>'Total Property Damage Expected'!E27/'Property Value'!E26</f>
        <v>1.0650157220435729E-5</v>
      </c>
      <c r="F27" s="40">
        <f>'Total Property Damage Expected'!F27/'Property Value'!F26</f>
        <v>6.4316977392946753E-6</v>
      </c>
      <c r="G27" s="40">
        <f>'Total Property Damage Expected'!G27/'Property Value'!G26</f>
        <v>1.4757116243650032E-5</v>
      </c>
      <c r="H27" s="41">
        <f>'Total Property Damage Expected'!H27/'Property Value'!B26</f>
        <v>3.5496456215545885E-6</v>
      </c>
      <c r="I27" s="41">
        <f>'Total Property Damage Expected'!I27/'Property Value'!C26</f>
        <v>6.3332659047996448E-6</v>
      </c>
      <c r="J27" s="41">
        <f>'Total Property Damage Expected'!J27/'Property Value'!D26</f>
        <v>3.6180836024184535E-6</v>
      </c>
      <c r="K27" s="41">
        <f>'Total Property Damage Expected'!K27/'Property Value'!E26</f>
        <v>1.9808484735692121E-5</v>
      </c>
      <c r="L27" s="41">
        <f>'Total Property Damage Expected'!L27/'Property Value'!F26</f>
        <v>1.2899522145595601E-5</v>
      </c>
      <c r="M27" s="41">
        <f>'Total Property Damage Expected'!M27/'Property Value'!G26</f>
        <v>2.1159265581166141E-5</v>
      </c>
      <c r="N27" s="42">
        <f>'Total Property Damage Expected'!N27/'Property Value'!B26</f>
        <v>7.0032403696845697E-5</v>
      </c>
      <c r="O27" s="42">
        <f>'Total Property Damage Expected'!O27/'Property Value'!C26</f>
        <v>2.0948145591680528E-4</v>
      </c>
      <c r="P27" s="42">
        <f>'Total Property Damage Expected'!P27/'Property Value'!D26</f>
        <v>1.3878332028795045E-4</v>
      </c>
      <c r="Q27" s="42">
        <f>'Total Property Damage Expected'!Q27/'Property Value'!E26</f>
        <v>3.4419133963936512E-4</v>
      </c>
      <c r="R27" s="42">
        <f>'Total Property Damage Expected'!R27/'Property Value'!F26</f>
        <v>1.748303828611431E-4</v>
      </c>
      <c r="S27" s="42">
        <f>'Total Property Damage Expected'!S27/'Property Value'!G26</f>
        <v>3.8236894471618983E-4</v>
      </c>
    </row>
    <row r="28" spans="1:19" x14ac:dyDescent="0.35">
      <c r="A28">
        <v>2047</v>
      </c>
      <c r="B28" s="40">
        <f>'Total Property Damage Expected'!B28/'Property Value'!B27</f>
        <v>1.0654072052530615E-6</v>
      </c>
      <c r="C28" s="40">
        <f>'Total Property Damage Expected'!C28/'Property Value'!C27</f>
        <v>2.2935829291807625E-6</v>
      </c>
      <c r="D28" s="40">
        <f>'Total Property Damage Expected'!D28/'Property Value'!D27</f>
        <v>2.1896069987568832E-6</v>
      </c>
      <c r="E28" s="40">
        <f>'Total Property Damage Expected'!E28/'Property Value'!E27</f>
        <v>1.0712907508590064E-5</v>
      </c>
      <c r="F28" s="40">
        <f>'Total Property Damage Expected'!F28/'Property Value'!F27</f>
        <v>6.4695930377497909E-6</v>
      </c>
      <c r="G28" s="40">
        <f>'Total Property Damage Expected'!G28/'Property Value'!G27</f>
        <v>1.4844064565393036E-5</v>
      </c>
      <c r="H28" s="41">
        <f>'Total Property Damage Expected'!H28/'Property Value'!B27</f>
        <v>3.5439270297709772E-6</v>
      </c>
      <c r="I28" s="41">
        <f>'Total Property Damage Expected'!I28/'Property Value'!C27</f>
        <v>6.3230628123707301E-6</v>
      </c>
      <c r="J28" s="41">
        <f>'Total Property Damage Expected'!J28/'Property Value'!D27</f>
        <v>3.6122547548750343E-6</v>
      </c>
      <c r="K28" s="41">
        <f>'Total Property Damage Expected'!K28/'Property Value'!E27</f>
        <v>1.9776572637941441E-5</v>
      </c>
      <c r="L28" s="41">
        <f>'Total Property Damage Expected'!L28/'Property Value'!F27</f>
        <v>1.2878740605909955E-5</v>
      </c>
      <c r="M28" s="41">
        <f>'Total Property Damage Expected'!M28/'Property Value'!G27</f>
        <v>2.1125177332591423E-5</v>
      </c>
      <c r="N28" s="42">
        <f>'Total Property Damage Expected'!N28/'Property Value'!B27</f>
        <v>6.988709005381513E-5</v>
      </c>
      <c r="O28" s="42">
        <f>'Total Property Damage Expected'!O28/'Property Value'!C27</f>
        <v>2.0904679264809346E-4</v>
      </c>
      <c r="P28" s="42">
        <f>'Total Property Damage Expected'!P28/'Property Value'!D27</f>
        <v>1.3849535202185726E-4</v>
      </c>
      <c r="Q28" s="42">
        <f>'Total Property Damage Expected'!Q28/'Property Value'!E27</f>
        <v>3.4347716027635091E-4</v>
      </c>
      <c r="R28" s="42">
        <f>'Total Property Damage Expected'!R28/'Property Value'!F27</f>
        <v>1.7446761879044299E-4</v>
      </c>
      <c r="S28" s="42">
        <f>'Total Property Damage Expected'!S28/'Property Value'!G27</f>
        <v>3.8157554878223064E-4</v>
      </c>
    </row>
    <row r="29" spans="1:19" x14ac:dyDescent="0.35">
      <c r="A29">
        <v>2048</v>
      </c>
      <c r="B29" s="40">
        <f>'Total Property Damage Expected'!B29/'Property Value'!B28</f>
        <v>1.0716845406714581E-6</v>
      </c>
      <c r="C29" s="40">
        <f>'Total Property Damage Expected'!C29/'Property Value'!C28</f>
        <v>2.307096625432663E-6</v>
      </c>
      <c r="D29" s="40">
        <f>'Total Property Damage Expected'!D29/'Property Value'!D28</f>
        <v>2.2025080731046963E-6</v>
      </c>
      <c r="E29" s="40">
        <f>'Total Property Damage Expected'!E29/'Property Value'!E28</f>
        <v>1.0776027518860417E-5</v>
      </c>
      <c r="F29" s="40">
        <f>'Total Property Damage Expected'!F29/'Property Value'!F28</f>
        <v>6.5077116137442464E-6</v>
      </c>
      <c r="G29" s="40">
        <f>'Total Property Damage Expected'!G29/'Property Value'!G28</f>
        <v>1.4931525183070365E-5</v>
      </c>
      <c r="H29" s="41">
        <f>'Total Property Damage Expected'!H29/'Property Value'!B28</f>
        <v>3.5382176508202724E-6</v>
      </c>
      <c r="I29" s="41">
        <f>'Total Property Damage Expected'!I29/'Property Value'!C28</f>
        <v>6.3128761574476264E-6</v>
      </c>
      <c r="J29" s="41">
        <f>'Total Property Damage Expected'!J29/'Property Value'!D28</f>
        <v>3.60643529779005E-6</v>
      </c>
      <c r="K29" s="41">
        <f>'Total Property Damage Expected'!K29/'Property Value'!E28</f>
        <v>1.9744711951593324E-5</v>
      </c>
      <c r="L29" s="41">
        <f>'Total Property Damage Expected'!L29/'Property Value'!F28</f>
        <v>1.2857992545944476E-5</v>
      </c>
      <c r="M29" s="41">
        <f>'Total Property Damage Expected'!M29/'Property Value'!G28</f>
        <v>2.1091144001267326E-5</v>
      </c>
      <c r="N29" s="42">
        <f>'Total Property Damage Expected'!N29/'Property Value'!B28</f>
        <v>6.9742077929135175E-5</v>
      </c>
      <c r="O29" s="42">
        <f>'Total Property Damage Expected'!O29/'Property Value'!C28</f>
        <v>2.0861303128335369E-4</v>
      </c>
      <c r="P29" s="42">
        <f>'Total Property Damage Expected'!P29/'Property Value'!D28</f>
        <v>1.3820798127513526E-4</v>
      </c>
      <c r="Q29" s="42">
        <f>'Total Property Damage Expected'!Q29/'Property Value'!E28</f>
        <v>3.4276446279885736E-4</v>
      </c>
      <c r="R29" s="42">
        <f>'Total Property Damage Expected'!R29/'Property Value'!F28</f>
        <v>1.7410560743656952E-4</v>
      </c>
      <c r="S29" s="42">
        <f>'Total Property Damage Expected'!S29/'Property Value'!G28</f>
        <v>3.8078379910411089E-4</v>
      </c>
    </row>
    <row r="30" spans="1:19" x14ac:dyDescent="0.35">
      <c r="A30">
        <v>2049</v>
      </c>
      <c r="B30" s="40">
        <f>'Total Property Damage Expected'!B30/'Property Value'!B29</f>
        <v>1.0779988618918661E-6</v>
      </c>
      <c r="C30" s="40">
        <f>'Total Property Damage Expected'!C30/'Property Value'!C29</f>
        <v>2.3206899438268745E-6</v>
      </c>
      <c r="D30" s="40">
        <f>'Total Property Damage Expected'!D30/'Property Value'!D29</f>
        <v>2.215485160051767E-6</v>
      </c>
      <c r="E30" s="40">
        <f>'Total Property Damage Expected'!E30/'Property Value'!E29</f>
        <v>1.083951942963428E-5</v>
      </c>
      <c r="F30" s="40">
        <f>'Total Property Damage Expected'!F30/'Property Value'!F29</f>
        <v>6.5460547828201163E-6</v>
      </c>
      <c r="G30" s="40">
        <f>'Total Property Damage Expected'!G30/'Property Value'!G29</f>
        <v>1.5019501115108581E-5</v>
      </c>
      <c r="H30" s="41">
        <f>'Total Property Damage Expected'!H30/'Property Value'!B29</f>
        <v>3.5325174698603062E-6</v>
      </c>
      <c r="I30" s="41">
        <f>'Total Property Damage Expected'!I30/'Property Value'!C29</f>
        <v>6.3027059135489904E-6</v>
      </c>
      <c r="J30" s="41">
        <f>'Total Property Damage Expected'!J30/'Property Value'!D29</f>
        <v>3.6006252160351742E-6</v>
      </c>
      <c r="K30" s="41">
        <f>'Total Property Damage Expected'!K30/'Property Value'!E29</f>
        <v>1.9712902593822359E-5</v>
      </c>
      <c r="L30" s="41">
        <f>'Total Property Damage Expected'!L30/'Property Value'!F29</f>
        <v>1.283727791176227E-5</v>
      </c>
      <c r="M30" s="41">
        <f>'Total Property Damage Expected'!M30/'Property Value'!G29</f>
        <v>2.1057165498720419E-5</v>
      </c>
      <c r="N30" s="42">
        <f>'Total Property Damage Expected'!N30/'Property Value'!B29</f>
        <v>6.959736669717068E-5</v>
      </c>
      <c r="O30" s="42">
        <f>'Total Property Damage Expected'!O30/'Property Value'!C29</f>
        <v>2.0818016995118158E-4</v>
      </c>
      <c r="P30" s="42">
        <f>'Total Property Damage Expected'!P30/'Property Value'!D29</f>
        <v>1.3792120680796252E-4</v>
      </c>
      <c r="Q30" s="42">
        <f>'Total Property Damage Expected'!Q30/'Property Value'!E29</f>
        <v>3.4205324413204817E-4</v>
      </c>
      <c r="R30" s="42">
        <f>'Total Property Damage Expected'!R30/'Property Value'!F29</f>
        <v>1.7374434723767395E-4</v>
      </c>
      <c r="S30" s="42">
        <f>'Total Property Damage Expected'!S30/'Property Value'!G29</f>
        <v>3.799936922659341E-4</v>
      </c>
    </row>
    <row r="31" spans="1:19" x14ac:dyDescent="0.35">
      <c r="A31">
        <v>2050</v>
      </c>
      <c r="B31" s="40">
        <f>'Total Property Damage Expected'!B31/'Property Value'!B30</f>
        <v>1.125001853317337E-6</v>
      </c>
      <c r="C31" s="40">
        <f>'Total Property Damage Expected'!C31/'Property Value'!C30</f>
        <v>2.4218768498496124E-6</v>
      </c>
      <c r="D31" s="40">
        <f>'Total Property Damage Expected'!D31/'Property Value'!D30</f>
        <v>2.3120849187921588E-6</v>
      </c>
      <c r="E31" s="40">
        <f>'Total Property Damage Expected'!E31/'Property Value'!E30</f>
        <v>1.1312145010994523E-5</v>
      </c>
      <c r="F31" s="40">
        <f>'Total Property Damage Expected'!F31/'Property Value'!F30</f>
        <v>6.8314763799149181E-6</v>
      </c>
      <c r="G31" s="40">
        <f>'Total Property Damage Expected'!G31/'Property Value'!G30</f>
        <v>1.5674382587700628E-5</v>
      </c>
      <c r="H31" s="41">
        <f>'Total Property Damage Expected'!H31/'Property Value'!B30</f>
        <v>3.6590444985207858E-6</v>
      </c>
      <c r="I31" s="41">
        <f>'Total Property Damage Expected'!I31/'Property Value'!C30</f>
        <v>6.5284550170045825E-6</v>
      </c>
      <c r="J31" s="41">
        <f>'Total Property Damage Expected'!J31/'Property Value'!D30</f>
        <v>3.7295917147975832E-6</v>
      </c>
      <c r="K31" s="41">
        <f>'Total Property Damage Expected'!K31/'Property Value'!E30</f>
        <v>2.0418975532668555E-5</v>
      </c>
      <c r="L31" s="41">
        <f>'Total Property Damage Expected'!L31/'Property Value'!F30</f>
        <v>1.3297081053324173E-5</v>
      </c>
      <c r="M31" s="41">
        <f>'Total Property Damage Expected'!M31/'Property Value'!G30</f>
        <v>2.181138698673769E-5</v>
      </c>
      <c r="N31" s="42">
        <f>'Total Property Damage Expected'!N31/'Property Value'!B30</f>
        <v>7.2056693913159818E-5</v>
      </c>
      <c r="O31" s="42">
        <f>'Total Property Damage Expected'!O31/'Property Value'!C30</f>
        <v>2.155365281309085E-4</v>
      </c>
      <c r="P31" s="42">
        <f>'Total Property Damage Expected'!P31/'Property Value'!D30</f>
        <v>1.4279485927014225E-4</v>
      </c>
      <c r="Q31" s="42">
        <f>'Total Property Damage Expected'!Q31/'Property Value'!E30</f>
        <v>3.5414020794307305E-4</v>
      </c>
      <c r="R31" s="42">
        <f>'Total Property Damage Expected'!R31/'Property Value'!F30</f>
        <v>1.7988386403354793E-4</v>
      </c>
      <c r="S31" s="42">
        <f>'Total Property Damage Expected'!S31/'Property Value'!G30</f>
        <v>3.9342133865031675E-4</v>
      </c>
    </row>
    <row r="32" spans="1:19" x14ac:dyDescent="0.35">
      <c r="A32">
        <v>2051</v>
      </c>
      <c r="B32" s="40">
        <f>'Total Property Damage Expected'!B32/'Property Value'!B31</f>
        <v>1.1316303179501749E-6</v>
      </c>
      <c r="C32" s="40">
        <f>'Total Property Damage Expected'!C32/'Property Value'!C31</f>
        <v>2.4361464486035883E-6</v>
      </c>
      <c r="D32" s="40">
        <f>'Total Property Damage Expected'!D32/'Property Value'!D31</f>
        <v>2.3257076280056067E-6</v>
      </c>
      <c r="E32" s="40">
        <f>'Total Property Damage Expected'!E32/'Property Value'!E31</f>
        <v>1.13787957039741E-5</v>
      </c>
      <c r="F32" s="40">
        <f>'Total Property Damage Expected'!F32/'Property Value'!F31</f>
        <v>6.8717271576721367E-6</v>
      </c>
      <c r="G32" s="40">
        <f>'Total Property Damage Expected'!G32/'Property Value'!G31</f>
        <v>1.576673540500291E-5</v>
      </c>
      <c r="H32" s="41">
        <f>'Total Property Damage Expected'!H32/'Property Value'!B31</f>
        <v>3.6531496616733978E-6</v>
      </c>
      <c r="I32" s="41">
        <f>'Total Property Damage Expected'!I32/'Property Value'!C31</f>
        <v>6.5179374687194188E-6</v>
      </c>
      <c r="J32" s="41">
        <f>'Total Property Damage Expected'!J32/'Property Value'!D31</f>
        <v>3.7235832241451763E-6</v>
      </c>
      <c r="K32" s="41">
        <f>'Total Property Damage Expected'!K32/'Property Value'!E31</f>
        <v>2.0386079914863265E-5</v>
      </c>
      <c r="L32" s="41">
        <f>'Total Property Damage Expected'!L32/'Property Value'!F31</f>
        <v>1.3275659033617245E-5</v>
      </c>
      <c r="M32" s="41">
        <f>'Total Property Damage Expected'!M32/'Property Value'!G31</f>
        <v>2.1776248149876308E-5</v>
      </c>
      <c r="N32" s="42">
        <f>'Total Property Damage Expected'!N32/'Property Value'!B31</f>
        <v>7.1907179971833661E-5</v>
      </c>
      <c r="O32" s="42">
        <f>'Total Property Damage Expected'!O32/'Property Value'!C31</f>
        <v>2.1508930089814859E-4</v>
      </c>
      <c r="P32" s="42">
        <f>'Total Property Damage Expected'!P32/'Property Value'!D31</f>
        <v>1.4249856726656626E-4</v>
      </c>
      <c r="Q32" s="42">
        <f>'Total Property Damage Expected'!Q32/'Property Value'!E31</f>
        <v>3.5340538518898655E-4</v>
      </c>
      <c r="R32" s="42">
        <f>'Total Property Damage Expected'!R32/'Property Value'!F31</f>
        <v>1.7951061424880139E-4</v>
      </c>
      <c r="S32" s="42">
        <f>'Total Property Damage Expected'!S32/'Property Value'!G31</f>
        <v>3.9260500956624425E-4</v>
      </c>
    </row>
    <row r="33" spans="1:19" x14ac:dyDescent="0.35">
      <c r="A33">
        <v>2052</v>
      </c>
      <c r="B33" s="40">
        <f>'Total Property Damage Expected'!B33/'Property Value'!B32</f>
        <v>1.1382978372239092E-6</v>
      </c>
      <c r="C33" s="40">
        <f>'Total Property Damage Expected'!C33/'Property Value'!C32</f>
        <v>2.4505001232463161E-6</v>
      </c>
      <c r="D33" s="40">
        <f>'Total Property Damage Expected'!D33/'Property Value'!D32</f>
        <v>2.3394106016612501E-6</v>
      </c>
      <c r="E33" s="40">
        <f>'Total Property Damage Expected'!E33/'Property Value'!E32</f>
        <v>1.1445839100094452E-5</v>
      </c>
      <c r="F33" s="40">
        <f>'Total Property Damage Expected'!F33/'Property Value'!F32</f>
        <v>6.9122150913558295E-6</v>
      </c>
      <c r="G33" s="40">
        <f>'Total Property Damage Expected'!G33/'Property Value'!G32</f>
        <v>1.5859632361304987E-5</v>
      </c>
      <c r="H33" s="41">
        <f>'Total Property Damage Expected'!H33/'Property Value'!B32</f>
        <v>3.6472643215953082E-6</v>
      </c>
      <c r="I33" s="41">
        <f>'Total Property Damage Expected'!I33/'Property Value'!C32</f>
        <v>6.5074368645384339E-6</v>
      </c>
      <c r="J33" s="41">
        <f>'Total Property Damage Expected'!J33/'Property Value'!D32</f>
        <v>3.717584413361957E-6</v>
      </c>
      <c r="K33" s="41">
        <f>'Total Property Damage Expected'!K33/'Property Value'!E32</f>
        <v>2.0353237292942565E-5</v>
      </c>
      <c r="L33" s="41">
        <f>'Total Property Damage Expected'!L33/'Property Value'!F32</f>
        <v>1.3254271525464131E-5</v>
      </c>
      <c r="M33" s="41">
        <f>'Total Property Damage Expected'!M33/'Property Value'!G32</f>
        <v>2.1741165922796628E-5</v>
      </c>
      <c r="N33" s="42">
        <f>'Total Property Damage Expected'!N33/'Property Value'!B32</f>
        <v>7.1757976264261473E-5</v>
      </c>
      <c r="O33" s="42">
        <f>'Total Property Damage Expected'!O33/'Property Value'!C32</f>
        <v>2.146430016389413E-4</v>
      </c>
      <c r="P33" s="42">
        <f>'Total Property Damage Expected'!P33/'Property Value'!D32</f>
        <v>1.4220289005368954E-4</v>
      </c>
      <c r="Q33" s="42">
        <f>'Total Property Damage Expected'!Q33/'Property Value'!E32</f>
        <v>3.5267208715439763E-4</v>
      </c>
      <c r="R33" s="42">
        <f>'Total Property Damage Expected'!R33/'Property Value'!F32</f>
        <v>1.7913813893819997E-4</v>
      </c>
      <c r="S33" s="42">
        <f>'Total Property Damage Expected'!S33/'Property Value'!G32</f>
        <v>3.917903743231205E-4</v>
      </c>
    </row>
    <row r="34" spans="1:19" x14ac:dyDescent="0.35">
      <c r="A34">
        <v>2053</v>
      </c>
      <c r="B34" s="40">
        <f>'Total Property Damage Expected'!B34/'Property Value'!B33</f>
        <v>1.1450046412468767E-6</v>
      </c>
      <c r="C34" s="40">
        <f>'Total Property Damage Expected'!C34/'Property Value'!C33</f>
        <v>2.4649383691494734E-6</v>
      </c>
      <c r="D34" s="40">
        <f>'Total Property Damage Expected'!D34/'Property Value'!D33</f>
        <v>2.3531943126738785E-6</v>
      </c>
      <c r="E34" s="40">
        <f>'Total Property Damage Expected'!E34/'Property Value'!E33</f>
        <v>1.1513277513146318E-5</v>
      </c>
      <c r="F34" s="40">
        <f>'Total Property Damage Expected'!F34/'Property Value'!F33</f>
        <v>6.9529415782789565E-6</v>
      </c>
      <c r="G34" s="40">
        <f>'Total Property Damage Expected'!G34/'Property Value'!G33</f>
        <v>1.5953076662651458E-5</v>
      </c>
      <c r="H34" s="41">
        <f>'Total Property Damage Expected'!H34/'Property Value'!B33</f>
        <v>3.6413884629869211E-6</v>
      </c>
      <c r="I34" s="41">
        <f>'Total Property Damage Expected'!I34/'Property Value'!C33</f>
        <v>6.4969531771641377E-6</v>
      </c>
      <c r="J34" s="41">
        <f>'Total Property Damage Expected'!J34/'Property Value'!D33</f>
        <v>3.7115952668533482E-6</v>
      </c>
      <c r="K34" s="41">
        <f>'Total Property Damage Expected'!K34/'Property Value'!E33</f>
        <v>2.0320447581528405E-5</v>
      </c>
      <c r="L34" s="41">
        <f>'Total Property Damage Expected'!L34/'Property Value'!F33</f>
        <v>1.3232918473265621E-5</v>
      </c>
      <c r="M34" s="41">
        <f>'Total Property Damage Expected'!M34/'Property Value'!G33</f>
        <v>2.1706140214298497E-5</v>
      </c>
      <c r="N34" s="42">
        <f>'Total Property Damage Expected'!N34/'Property Value'!B33</f>
        <v>7.1609082146724127E-5</v>
      </c>
      <c r="O34" s="42">
        <f>'Total Property Damage Expected'!O34/'Property Value'!C33</f>
        <v>2.1419762842778915E-4</v>
      </c>
      <c r="P34" s="42">
        <f>'Total Property Damage Expected'!P34/'Property Value'!D33</f>
        <v>1.4190782635585295E-4</v>
      </c>
      <c r="Q34" s="42">
        <f>'Total Property Damage Expected'!Q34/'Property Value'!E33</f>
        <v>3.5194031067559172E-4</v>
      </c>
      <c r="R34" s="42">
        <f>'Total Property Damage Expected'!R34/'Property Value'!F33</f>
        <v>1.7876643649474954E-4</v>
      </c>
      <c r="S34" s="42">
        <f>'Total Property Damage Expected'!S34/'Property Value'!G33</f>
        <v>3.9097742940631241E-4</v>
      </c>
    </row>
    <row r="35" spans="1:19" x14ac:dyDescent="0.35">
      <c r="A35">
        <v>2054</v>
      </c>
      <c r="B35" s="40">
        <f>'Total Property Damage Expected'!B35/'Property Value'!B34</f>
        <v>1.1517509614832037E-6</v>
      </c>
      <c r="C35" s="40">
        <f>'Total Property Damage Expected'!C35/'Property Value'!C34</f>
        <v>2.4794616846034471E-6</v>
      </c>
      <c r="D35" s="40">
        <f>'Total Property Damage Expected'!D35/'Property Value'!D34</f>
        <v>2.3670592367446789E-6</v>
      </c>
      <c r="E35" s="40">
        <f>'Total Property Damage Expected'!E35/'Property Value'!E34</f>
        <v>1.1581113270553212E-5</v>
      </c>
      <c r="F35" s="40">
        <f>'Total Property Damage Expected'!F35/'Property Value'!F34</f>
        <v>6.9939080239873898E-6</v>
      </c>
      <c r="G35" s="40">
        <f>'Total Property Damage Expected'!G35/'Property Value'!G34</f>
        <v>1.6047071533976805E-5</v>
      </c>
      <c r="H35" s="41">
        <f>'Total Property Damage Expected'!H35/'Property Value'!B34</f>
        <v>3.6355220705732884E-6</v>
      </c>
      <c r="I35" s="41">
        <f>'Total Property Damage Expected'!I35/'Property Value'!C34</f>
        <v>6.4864863793430173E-6</v>
      </c>
      <c r="J35" s="41">
        <f>'Total Property Damage Expected'!J35/'Property Value'!D34</f>
        <v>3.7056157690498958E-6</v>
      </c>
      <c r="K35" s="41">
        <f>'Total Property Damage Expected'!K35/'Property Value'!E34</f>
        <v>2.0287710695380276E-5</v>
      </c>
      <c r="L35" s="41">
        <f>'Total Property Damage Expected'!L35/'Property Value'!F34</f>
        <v>1.3211599821512078E-5</v>
      </c>
      <c r="M35" s="41">
        <f>'Total Property Damage Expected'!M35/'Property Value'!G34</f>
        <v>2.1671170933328689E-5</v>
      </c>
      <c r="N35" s="42">
        <f>'Total Property Damage Expected'!N35/'Property Value'!B34</f>
        <v>7.1460496976838192E-5</v>
      </c>
      <c r="O35" s="42">
        <f>'Total Property Damage Expected'!O35/'Property Value'!C34</f>
        <v>2.1375317934318991E-4</v>
      </c>
      <c r="P35" s="42">
        <f>'Total Property Damage Expected'!P35/'Property Value'!D34</f>
        <v>1.4161337490004426E-4</v>
      </c>
      <c r="Q35" s="42">
        <f>'Total Property Damage Expected'!Q35/'Property Value'!E34</f>
        <v>3.5121005259541838E-4</v>
      </c>
      <c r="R35" s="42">
        <f>'Total Property Damage Expected'!R35/'Property Value'!F34</f>
        <v>1.7839550531479045E-4</v>
      </c>
      <c r="S35" s="42">
        <f>'Total Property Damage Expected'!S35/'Property Value'!G34</f>
        <v>3.9016617130847972E-4</v>
      </c>
    </row>
    <row r="36" spans="1:19" x14ac:dyDescent="0.35">
      <c r="A36">
        <v>2055</v>
      </c>
      <c r="B36" s="40">
        <f>'Total Property Damage Expected'!B36/'Property Value'!B35</f>
        <v>1.1585370307607938E-6</v>
      </c>
      <c r="C36" s="40">
        <f>'Total Property Damage Expected'!C36/'Property Value'!C35</f>
        <v>2.4940705708345313E-6</v>
      </c>
      <c r="D36" s="40">
        <f>'Total Property Damage Expected'!D36/'Property Value'!D35</f>
        <v>2.3810058523776477E-6</v>
      </c>
      <c r="E36" s="40">
        <f>'Total Property Damage Expected'!E36/'Property Value'!E35</f>
        <v>1.1649348713451723E-5</v>
      </c>
      <c r="F36" s="40">
        <f>'Total Property Damage Expected'!F36/'Property Value'!F35</f>
        <v>7.0351158423084211E-6</v>
      </c>
      <c r="G36" s="40">
        <f>'Total Property Damage Expected'!G36/'Property Value'!G35</f>
        <v>1.614162021921669E-5</v>
      </c>
      <c r="H36" s="41">
        <f>'Total Property Damage Expected'!H36/'Property Value'!B35</f>
        <v>3.6296651291040679E-6</v>
      </c>
      <c r="I36" s="41">
        <f>'Total Property Damage Expected'!I36/'Property Value'!C35</f>
        <v>6.4760364438654666E-6</v>
      </c>
      <c r="J36" s="41">
        <f>'Total Property Damage Expected'!J36/'Property Value'!D35</f>
        <v>3.6996459044072312E-6</v>
      </c>
      <c r="K36" s="41">
        <f>'Total Property Damage Expected'!K36/'Property Value'!E35</f>
        <v>2.0255026549395002E-5</v>
      </c>
      <c r="L36" s="41">
        <f>'Total Property Damage Expected'!L36/'Property Value'!F35</f>
        <v>1.3190315514783292E-5</v>
      </c>
      <c r="M36" s="41">
        <f>'Total Property Damage Expected'!M36/'Property Value'!G35</f>
        <v>2.1636257988980657E-5</v>
      </c>
      <c r="N36" s="42">
        <f>'Total Property Damage Expected'!N36/'Property Value'!B35</f>
        <v>7.1312220113553169E-5</v>
      </c>
      <c r="O36" s="42">
        <f>'Total Property Damage Expected'!O36/'Property Value'!C35</f>
        <v>2.1330965246762839E-4</v>
      </c>
      <c r="P36" s="42">
        <f>'Total Property Damage Expected'!P36/'Property Value'!D35</f>
        <v>1.4131953441589269E-4</v>
      </c>
      <c r="Q36" s="42">
        <f>'Total Property Damage Expected'!Q36/'Property Value'!E35</f>
        <v>3.5048130976327859E-4</v>
      </c>
      <c r="R36" s="42">
        <f>'Total Property Damage Expected'!R36/'Property Value'!F35</f>
        <v>1.7802534379799051E-4</v>
      </c>
      <c r="S36" s="42">
        <f>'Total Property Damage Expected'!S36/'Property Value'!G35</f>
        <v>3.8935659652955952E-4</v>
      </c>
    </row>
    <row r="37" spans="1:19" x14ac:dyDescent="0.35">
      <c r="A37">
        <v>2056</v>
      </c>
      <c r="B37" s="40">
        <f>'Total Property Damage Expected'!B37/'Property Value'!B36</f>
        <v>1.1653630832793624E-6</v>
      </c>
      <c r="C37" s="40">
        <f>'Total Property Damage Expected'!C37/'Property Value'!C36</f>
        <v>2.5087655320222223E-6</v>
      </c>
      <c r="D37" s="40">
        <f>'Total Property Damage Expected'!D37/'Property Value'!D36</f>
        <v>2.395034640896109E-6</v>
      </c>
      <c r="E37" s="40">
        <f>'Total Property Damage Expected'!E37/'Property Value'!E36</f>
        <v>1.1717986196772322E-5</v>
      </c>
      <c r="F37" s="40">
        <f>'Total Property Damage Expected'!F37/'Property Value'!F36</f>
        <v>7.0765664553995481E-6</v>
      </c>
      <c r="G37" s="40">
        <f>'Total Property Damage Expected'!G37/'Property Value'!G36</f>
        <v>1.623672598141991E-5</v>
      </c>
      <c r="H37" s="41">
        <f>'Total Property Damage Expected'!H37/'Property Value'!B36</f>
        <v>3.6238176233534902E-6</v>
      </c>
      <c r="I37" s="41">
        <f>'Total Property Damage Expected'!I37/'Property Value'!C36</f>
        <v>6.4656033435657142E-6</v>
      </c>
      <c r="J37" s="41">
        <f>'Total Property Damage Expected'!J37/'Property Value'!D36</f>
        <v>3.6936856574060255E-6</v>
      </c>
      <c r="K37" s="41">
        <f>'Total Property Damage Expected'!K37/'Property Value'!E36</f>
        <v>2.0222395058606499E-5</v>
      </c>
      <c r="L37" s="41">
        <f>'Total Property Damage Expected'!L37/'Property Value'!F36</f>
        <v>1.3169065497748339E-5</v>
      </c>
      <c r="M37" s="41">
        <f>'Total Property Damage Expected'!M37/'Property Value'!G36</f>
        <v>2.1601401290494316E-5</v>
      </c>
      <c r="N37" s="42">
        <f>'Total Property Damage Expected'!N37/'Property Value'!B36</f>
        <v>7.116425091714867E-5</v>
      </c>
      <c r="O37" s="42">
        <f>'Total Property Damage Expected'!O37/'Property Value'!C36</f>
        <v>2.1286704588756821E-4</v>
      </c>
      <c r="P37" s="42">
        <f>'Total Property Damage Expected'!P37/'Property Value'!D36</f>
        <v>1.4102630363566345E-4</v>
      </c>
      <c r="Q37" s="42">
        <f>'Total Property Damage Expected'!Q37/'Property Value'!E36</f>
        <v>3.4975407903511041E-4</v>
      </c>
      <c r="R37" s="42">
        <f>'Total Property Damage Expected'!R37/'Property Value'!F36</f>
        <v>1.7765595034733816E-4</v>
      </c>
      <c r="S37" s="42">
        <f>'Total Property Damage Expected'!S37/'Property Value'!G36</f>
        <v>3.8854870157675156E-4</v>
      </c>
    </row>
    <row r="38" spans="1:19" x14ac:dyDescent="0.35">
      <c r="A38">
        <v>2057</v>
      </c>
      <c r="B38" s="40">
        <f>'Total Property Damage Expected'!B38/'Property Value'!B37</f>
        <v>1.1722293546185203E-6</v>
      </c>
      <c r="C38" s="40">
        <f>'Total Property Damage Expected'!C38/'Property Value'!C37</f>
        <v>2.5235470753166237E-6</v>
      </c>
      <c r="D38" s="40">
        <f>'Total Property Damage Expected'!D38/'Property Value'!D37</f>
        <v>2.4091460864593223E-6</v>
      </c>
      <c r="E38" s="40">
        <f>'Total Property Damage Expected'!E38/'Property Value'!E37</f>
        <v>1.1787028089320635E-5</v>
      </c>
      <c r="F38" s="40">
        <f>'Total Property Damage Expected'!F38/'Property Value'!F37</f>
        <v>7.1182612937975723E-6</v>
      </c>
      <c r="G38" s="40">
        <f>'Total Property Damage Expected'!G38/'Property Value'!G37</f>
        <v>1.6332392102861016E-5</v>
      </c>
      <c r="H38" s="41">
        <f>'Total Property Damage Expected'!H38/'Property Value'!B37</f>
        <v>3.6179795381203117E-6</v>
      </c>
      <c r="I38" s="41">
        <f>'Total Property Damage Expected'!I38/'Property Value'!C37</f>
        <v>6.4551870513217533E-6</v>
      </c>
      <c r="J38" s="41">
        <f>'Total Property Damage Expected'!J38/'Property Value'!D37</f>
        <v>3.6877350125519527E-6</v>
      </c>
      <c r="K38" s="41">
        <f>'Total Property Damage Expected'!K38/'Property Value'!E37</f>
        <v>2.0189816138185583E-5</v>
      </c>
      <c r="L38" s="41">
        <f>'Total Property Damage Expected'!L38/'Property Value'!F37</f>
        <v>1.3147849715165435E-5</v>
      </c>
      <c r="M38" s="41">
        <f>'Total Property Damage Expected'!M38/'Property Value'!G37</f>
        <v>2.1566600747255805E-5</v>
      </c>
      <c r="N38" s="42">
        <f>'Total Property Damage Expected'!N38/'Property Value'!B37</f>
        <v>7.1016588749231712E-5</v>
      </c>
      <c r="O38" s="42">
        <f>'Total Property Damage Expected'!O38/'Property Value'!C37</f>
        <v>2.1242535769344347E-4</v>
      </c>
      <c r="P38" s="42">
        <f>'Total Property Damage Expected'!P38/'Property Value'!D37</f>
        <v>1.4073368129425214E-4</v>
      </c>
      <c r="Q38" s="42">
        <f>'Total Property Damage Expected'!Q38/'Property Value'!E37</f>
        <v>3.4902835727337569E-4</v>
      </c>
      <c r="R38" s="42">
        <f>'Total Property Damage Expected'!R38/'Property Value'!F37</f>
        <v>1.7728732336913563E-4</v>
      </c>
      <c r="S38" s="42">
        <f>'Total Property Damage Expected'!S38/'Property Value'!G37</f>
        <v>3.8774248296450287E-4</v>
      </c>
    </row>
    <row r="39" spans="1:19" x14ac:dyDescent="0.35">
      <c r="A39">
        <v>2058</v>
      </c>
      <c r="B39" s="40">
        <f>'Total Property Damage Expected'!B39/'Property Value'!B38</f>
        <v>1.1791360817459035E-6</v>
      </c>
      <c r="C39" s="40">
        <f>'Total Property Damage Expected'!C39/'Property Value'!C38</f>
        <v>2.5384157108559464E-6</v>
      </c>
      <c r="D39" s="40">
        <f>'Total Property Damage Expected'!D39/'Property Value'!D38</f>
        <v>2.4233406760791945E-6</v>
      </c>
      <c r="E39" s="40">
        <f>'Total Property Damage Expected'!E39/'Property Value'!E38</f>
        <v>1.1856476773859192E-5</v>
      </c>
      <c r="F39" s="40">
        <f>'Total Property Damage Expected'!F39/'Property Value'!F38</f>
        <v>7.1602017964679499E-6</v>
      </c>
      <c r="G39" s="40">
        <f>'Total Property Damage Expected'!G39/'Property Value'!G38</f>
        <v>1.6428621885153582E-5</v>
      </c>
      <c r="H39" s="41">
        <f>'Total Property Damage Expected'!H39/'Property Value'!B38</f>
        <v>3.61215085822778E-6</v>
      </c>
      <c r="I39" s="41">
        <f>'Total Property Damage Expected'!I39/'Property Value'!C38</f>
        <v>6.4447875400552755E-6</v>
      </c>
      <c r="J39" s="41">
        <f>'Total Property Damage Expected'!J39/'Property Value'!D38</f>
        <v>3.6817939543756493E-6</v>
      </c>
      <c r="K39" s="41">
        <f>'Total Property Damage Expected'!K39/'Property Value'!E38</f>
        <v>2.0157289703439711E-5</v>
      </c>
      <c r="L39" s="41">
        <f>'Total Property Damage Expected'!L39/'Property Value'!F38</f>
        <v>1.3126668111881787E-5</v>
      </c>
      <c r="M39" s="41">
        <f>'Total Property Damage Expected'!M39/'Property Value'!G38</f>
        <v>2.1531856268797231E-5</v>
      </c>
      <c r="N39" s="42">
        <f>'Total Property Damage Expected'!N39/'Property Value'!B38</f>
        <v>7.0869232972733934E-5</v>
      </c>
      <c r="O39" s="42">
        <f>'Total Property Damage Expected'!O39/'Property Value'!C38</f>
        <v>2.119845859796504E-4</v>
      </c>
      <c r="P39" s="42">
        <f>'Total Property Damage Expected'!P39/'Property Value'!D38</f>
        <v>1.4044166612917945E-4</v>
      </c>
      <c r="Q39" s="42">
        <f>'Total Property Damage Expected'!Q39/'Property Value'!E38</f>
        <v>3.483041413470465E-4</v>
      </c>
      <c r="R39" s="42">
        <f>'Total Property Damage Expected'!R39/'Property Value'!F38</f>
        <v>1.7691946127299185E-4</v>
      </c>
      <c r="S39" s="42">
        <f>'Total Property Damage Expected'!S39/'Property Value'!G38</f>
        <v>3.8693793721449277E-4</v>
      </c>
    </row>
    <row r="40" spans="1:19" x14ac:dyDescent="0.35">
      <c r="A40">
        <v>2059</v>
      </c>
      <c r="B40" s="40">
        <f>'Total Property Damage Expected'!B40/'Property Value'!B39</f>
        <v>1.1860835030253523E-6</v>
      </c>
      <c r="C40" s="40">
        <f>'Total Property Damage Expected'!C40/'Property Value'!C39</f>
        <v>2.5533719517841141E-6</v>
      </c>
      <c r="D40" s="40">
        <f>'Total Property Damage Expected'!D40/'Property Value'!D39</f>
        <v>2.4376188996370876E-6</v>
      </c>
      <c r="E40" s="40">
        <f>'Total Property Damage Expected'!E40/'Property Value'!E39</f>
        <v>1.1926334647189666E-5</v>
      </c>
      <c r="F40" s="40">
        <f>'Total Property Damage Expected'!F40/'Property Value'!F39</f>
        <v>7.2023894108544701E-6</v>
      </c>
      <c r="G40" s="40">
        <f>'Total Property Damage Expected'!G40/'Property Value'!G39</f>
        <v>1.6525418649364147E-5</v>
      </c>
      <c r="H40" s="41">
        <f>'Total Property Damage Expected'!H40/'Property Value'!B39</f>
        <v>3.6063315685235924E-6</v>
      </c>
      <c r="I40" s="41">
        <f>'Total Property Damage Expected'!I40/'Property Value'!C39</f>
        <v>6.4344047827315912E-6</v>
      </c>
      <c r="J40" s="41">
        <f>'Total Property Damage Expected'!J40/'Property Value'!D39</f>
        <v>3.6758624674326743E-6</v>
      </c>
      <c r="K40" s="41">
        <f>'Total Property Damage Expected'!K40/'Property Value'!E39</f>
        <v>2.0124815669812809E-5</v>
      </c>
      <c r="L40" s="41">
        <f>'Total Property Damage Expected'!L40/'Property Value'!F39</f>
        <v>1.3105520632833465E-5</v>
      </c>
      <c r="M40" s="41">
        <f>'Total Property Damage Expected'!M40/'Property Value'!G39</f>
        <v>2.1497167764796454E-5</v>
      </c>
      <c r="N40" s="42">
        <f>'Total Property Damage Expected'!N40/'Property Value'!B39</f>
        <v>7.0722182951908876E-5</v>
      </c>
      <c r="O40" s="42">
        <f>'Total Property Damage Expected'!O40/'Property Value'!C39</f>
        <v>2.1154472884453944E-4</v>
      </c>
      <c r="P40" s="42">
        <f>'Total Property Damage Expected'!P40/'Property Value'!D39</f>
        <v>1.401502568805857E-4</v>
      </c>
      <c r="Q40" s="42">
        <f>'Total Property Damage Expected'!Q40/'Property Value'!E39</f>
        <v>3.4758142813159172E-4</v>
      </c>
      <c r="R40" s="42">
        <f>'Total Property Damage Expected'!R40/'Property Value'!F39</f>
        <v>1.7655236247181592E-4</v>
      </c>
      <c r="S40" s="42">
        <f>'Total Property Damage Expected'!S40/'Property Value'!G39</f>
        <v>3.8613506085561809E-4</v>
      </c>
    </row>
    <row r="41" spans="1:19" x14ac:dyDescent="0.35">
      <c r="A41">
        <v>2060</v>
      </c>
      <c r="B41" s="40">
        <f>'Total Property Damage Expected'!B41/'Property Value'!B40</f>
        <v>1.2045460083273637E-6</v>
      </c>
      <c r="C41" s="40">
        <f>'Total Property Damage Expected'!C41/'Property Value'!C40</f>
        <v>2.5931175878017952E-6</v>
      </c>
      <c r="D41" s="40">
        <f>'Total Property Damage Expected'!D41/'Property Value'!D40</f>
        <v>2.4755627305259246E-6</v>
      </c>
      <c r="E41" s="40">
        <f>'Total Property Damage Expected'!E41/'Property Value'!E40</f>
        <v>1.2111979263353424E-5</v>
      </c>
      <c r="F41" s="40">
        <f>'Total Property Damage Expected'!F41/'Property Value'!F40</f>
        <v>7.3145013762817561E-6</v>
      </c>
      <c r="G41" s="40">
        <f>'Total Property Damage Expected'!G41/'Property Value'!G40</f>
        <v>1.6782652333715734E-5</v>
      </c>
      <c r="H41" s="41">
        <f>'Total Property Damage Expected'!H41/'Property Value'!B40</f>
        <v>3.6351490115013839E-6</v>
      </c>
      <c r="I41" s="41">
        <f>'Total Property Damage Expected'!I41/'Property Value'!C40</f>
        <v>6.485820768588464E-6</v>
      </c>
      <c r="J41" s="41">
        <f>'Total Property Damage Expected'!J41/'Property Value'!D40</f>
        <v>3.7052355173136124E-6</v>
      </c>
      <c r="K41" s="41">
        <f>'Total Property Damage Expected'!K41/'Property Value'!E40</f>
        <v>2.0285628872088837E-5</v>
      </c>
      <c r="L41" s="41">
        <f>'Total Property Damage Expected'!L41/'Property Value'!F40</f>
        <v>1.3210244113288579E-5</v>
      </c>
      <c r="M41" s="41">
        <f>'Total Property Damage Expected'!M41/'Property Value'!G40</f>
        <v>2.1668947146274591E-5</v>
      </c>
      <c r="N41" s="42">
        <f>'Total Property Damage Expected'!N41/'Property Value'!B40</f>
        <v>7.1254184402903286E-5</v>
      </c>
      <c r="O41" s="42">
        <f>'Total Property Damage Expected'!O41/'Property Value'!C40</f>
        <v>2.1313605561074011E-4</v>
      </c>
      <c r="P41" s="42">
        <f>'Total Property Damage Expected'!P41/'Property Value'!D40</f>
        <v>1.412045249603537E-4</v>
      </c>
      <c r="Q41" s="42">
        <f>'Total Property Damage Expected'!Q41/'Property Value'!E40</f>
        <v>3.5019607909945647E-4</v>
      </c>
      <c r="R41" s="42">
        <f>'Total Property Damage Expected'!R41/'Property Value'!F40</f>
        <v>1.7788046221493847E-4</v>
      </c>
      <c r="S41" s="42">
        <f>'Total Property Damage Expected'!S41/'Property Value'!G40</f>
        <v>3.8903972816198068E-4</v>
      </c>
    </row>
    <row r="42" spans="1:19" x14ac:dyDescent="0.35">
      <c r="A42">
        <v>2061</v>
      </c>
      <c r="B42" s="40">
        <f>'Total Property Damage Expected'!B42/'Property Value'!B41</f>
        <v>1.211643143848768E-6</v>
      </c>
      <c r="C42" s="40">
        <f>'Total Property Damage Expected'!C42/'Property Value'!C41</f>
        <v>2.6083961299382818E-6</v>
      </c>
      <c r="D42" s="40">
        <f>'Total Property Damage Expected'!D42/'Property Value'!D41</f>
        <v>2.4901486442800015E-6</v>
      </c>
      <c r="E42" s="40">
        <f>'Total Property Damage Expected'!E42/'Property Value'!E41</f>
        <v>1.2183342546839642E-5</v>
      </c>
      <c r="F42" s="40">
        <f>'Total Property Damage Expected'!F42/'Property Value'!F41</f>
        <v>7.3575981174440582E-6</v>
      </c>
      <c r="G42" s="40">
        <f>'Total Property Damage Expected'!G42/'Property Value'!G41</f>
        <v>1.6881535030763054E-5</v>
      </c>
      <c r="H42" s="41">
        <f>'Total Property Damage Expected'!H42/'Property Value'!B41</f>
        <v>3.6292926710421716E-6</v>
      </c>
      <c r="I42" s="41">
        <f>'Total Property Damage Expected'!I42/'Property Value'!C41</f>
        <v>6.4753719054309694E-6</v>
      </c>
      <c r="J42" s="41">
        <f>'Total Property Damage Expected'!J42/'Property Value'!D41</f>
        <v>3.6992662652685668E-6</v>
      </c>
      <c r="K42" s="41">
        <f>'Total Property Damage Expected'!K42/'Property Value'!E41</f>
        <v>2.025294807998697E-5</v>
      </c>
      <c r="L42" s="41">
        <f>'Total Property Damage Expected'!L42/'Property Value'!F41</f>
        <v>1.318896199064878E-5</v>
      </c>
      <c r="M42" s="41">
        <f>'Total Property Damage Expected'!M42/'Property Value'!G41</f>
        <v>2.1634037784518095E-5</v>
      </c>
      <c r="N42" s="42">
        <f>'Total Property Damage Expected'!N42/'Property Value'!B41</f>
        <v>7.1106335627619507E-5</v>
      </c>
      <c r="O42" s="42">
        <f>'Total Property Damage Expected'!O42/'Property Value'!C41</f>
        <v>2.126938092352476E-4</v>
      </c>
      <c r="P42" s="42">
        <f>'Total Property Damage Expected'!P42/'Property Value'!D41</f>
        <v>1.4091153281884145E-4</v>
      </c>
      <c r="Q42" s="42">
        <f>'Total Property Damage Expected'!Q42/'Property Value'!E41</f>
        <v>3.4946944021027533E-4</v>
      </c>
      <c r="R42" s="42">
        <f>'Total Property Damage Expected'!R42/'Property Value'!F41</f>
        <v>1.7751136938613446E-4</v>
      </c>
      <c r="S42" s="42">
        <f>'Total Property Damage Expected'!S42/'Property Value'!G41</f>
        <v>3.8823249069477113E-4</v>
      </c>
    </row>
    <row r="43" spans="1:19" x14ac:dyDescent="0.35">
      <c r="A43">
        <v>2062</v>
      </c>
      <c r="B43" s="40">
        <f>'Total Property Damage Expected'!B43/'Property Value'!B42</f>
        <v>1.218782095400661E-6</v>
      </c>
      <c r="C43" s="40">
        <f>'Total Property Damage Expected'!C43/'Property Value'!C42</f>
        <v>2.6237646926164189E-6</v>
      </c>
      <c r="D43" s="40">
        <f>'Total Property Damage Expected'!D43/'Property Value'!D42</f>
        <v>2.5048204976377962E-6</v>
      </c>
      <c r="E43" s="40">
        <f>'Total Property Damage Expected'!E43/'Property Value'!E42</f>
        <v>1.2255126299856001E-5</v>
      </c>
      <c r="F43" s="40">
        <f>'Total Property Damage Expected'!F43/'Property Value'!F42</f>
        <v>7.4009487828321242E-6</v>
      </c>
      <c r="G43" s="40">
        <f>'Total Property Damage Expected'!G43/'Property Value'!G42</f>
        <v>1.6981000340592963E-5</v>
      </c>
      <c r="H43" s="41">
        <f>'Total Property Damage Expected'!H43/'Property Value'!B42</f>
        <v>3.623445765333356E-6</v>
      </c>
      <c r="I43" s="41">
        <f>'Total Property Damage Expected'!I43/'Property Value'!C42</f>
        <v>6.4649398757237317E-6</v>
      </c>
      <c r="J43" s="41">
        <f>'Total Property Damage Expected'!J43/'Property Value'!D42</f>
        <v>3.6933066298780649E-6</v>
      </c>
      <c r="K43" s="41">
        <f>'Total Property Damage Expected'!K43/'Property Value'!E42</f>
        <v>2.0220319937678672E-5</v>
      </c>
      <c r="L43" s="41">
        <f>'Total Property Damage Expected'!L43/'Property Value'!F42</f>
        <v>1.3167714154184175E-5</v>
      </c>
      <c r="M43" s="41">
        <f>'Total Property Damage Expected'!M43/'Property Value'!G42</f>
        <v>2.1599184662851631E-5</v>
      </c>
      <c r="N43" s="42">
        <f>'Total Property Damage Expected'!N43/'Property Value'!B42</f>
        <v>7.0958793630955638E-5</v>
      </c>
      <c r="O43" s="42">
        <f>'Total Property Damage Expected'!O43/'Property Value'!C42</f>
        <v>2.1225248049828446E-4</v>
      </c>
      <c r="P43" s="42">
        <f>'Total Property Damage Expected'!P43/'Property Value'!D42</f>
        <v>1.4061914862098407E-4</v>
      </c>
      <c r="Q43" s="42">
        <f>'Total Property Damage Expected'!Q43/'Property Value'!E42</f>
        <v>3.487443090594922E-4</v>
      </c>
      <c r="R43" s="42">
        <f>'Total Property Damage Expected'!R43/'Property Value'!F42</f>
        <v>1.7714304240600532E-4</v>
      </c>
      <c r="S43" s="42">
        <f>'Total Property Damage Expected'!S43/'Property Value'!G42</f>
        <v>3.8742692820387201E-4</v>
      </c>
    </row>
    <row r="44" spans="1:19" x14ac:dyDescent="0.35">
      <c r="A44">
        <v>2063</v>
      </c>
      <c r="B44" s="40">
        <f>'Total Property Damage Expected'!B44/'Property Value'!B43</f>
        <v>1.2259631093613738E-6</v>
      </c>
      <c r="C44" s="40">
        <f>'Total Property Damage Expected'!C44/'Property Value'!C43</f>
        <v>2.6392238062335332E-6</v>
      </c>
      <c r="D44" s="40">
        <f>'Total Property Damage Expected'!D44/'Property Value'!D43</f>
        <v>2.5195787969519186E-6</v>
      </c>
      <c r="E44" s="40">
        <f>'Total Property Damage Expected'!E44/'Property Value'!E43</f>
        <v>1.2327332999791672E-5</v>
      </c>
      <c r="F44" s="40">
        <f>'Total Property Damage Expected'!F44/'Property Value'!F43</f>
        <v>7.4445548685570428E-6</v>
      </c>
      <c r="G44" s="40">
        <f>'Total Property Damage Expected'!G44/'Property Value'!G43</f>
        <v>1.7081051695936002E-5</v>
      </c>
      <c r="H44" s="41">
        <f>'Total Property Damage Expected'!H44/'Property Value'!B43</f>
        <v>3.6176082791752528E-6</v>
      </c>
      <c r="I44" s="41">
        <f>'Total Property Damage Expected'!I44/'Property Value'!C43</f>
        <v>6.4545246523475281E-6</v>
      </c>
      <c r="J44" s="41">
        <f>'Total Property Damage Expected'!J44/'Property Value'!D43</f>
        <v>3.6873565956493726E-6</v>
      </c>
      <c r="K44" s="41">
        <f>'Total Property Damage Expected'!K44/'Property Value'!E43</f>
        <v>2.0187744360343449E-5</v>
      </c>
      <c r="L44" s="41">
        <f>'Total Property Damage Expected'!L44/'Property Value'!F43</f>
        <v>1.3146500548658653E-5</v>
      </c>
      <c r="M44" s="41">
        <f>'Total Property Damage Expected'!M44/'Property Value'!G43</f>
        <v>2.1564387690670622E-5</v>
      </c>
      <c r="N44" s="42">
        <f>'Total Property Damage Expected'!N44/'Property Value'!B43</f>
        <v>7.0811557776361757E-5</v>
      </c>
      <c r="O44" s="42">
        <f>'Total Property Damage Expected'!O44/'Property Value'!C43</f>
        <v>2.1181206749579788E-4</v>
      </c>
      <c r="P44" s="42">
        <f>'Total Property Damage Expected'!P44/'Property Value'!D43</f>
        <v>1.4032737110532967E-4</v>
      </c>
      <c r="Q44" s="42">
        <f>'Total Property Damage Expected'!Q44/'Property Value'!E43</f>
        <v>3.4802068251862711E-4</v>
      </c>
      <c r="R44" s="42">
        <f>'Total Property Damage Expected'!R44/'Property Value'!F43</f>
        <v>1.7677547968545436E-4</v>
      </c>
      <c r="S44" s="42">
        <f>'Total Property Damage Expected'!S44/'Property Value'!G43</f>
        <v>3.8662303721379335E-4</v>
      </c>
    </row>
    <row r="45" spans="1:19" x14ac:dyDescent="0.35">
      <c r="A45">
        <v>2064</v>
      </c>
      <c r="B45" s="40">
        <f>'Total Property Damage Expected'!B45/'Property Value'!B44</f>
        <v>1.2331864335608886E-6</v>
      </c>
      <c r="C45" s="40">
        <f>'Total Property Damage Expected'!C45/'Property Value'!C44</f>
        <v>2.6547740043120322E-6</v>
      </c>
      <c r="D45" s="40">
        <f>'Total Property Damage Expected'!D45/'Property Value'!D44</f>
        <v>2.5344240515583869E-6</v>
      </c>
      <c r="E45" s="40">
        <f>'Total Property Damage Expected'!E45/'Property Value'!E44</f>
        <v>1.2399965138632504E-5</v>
      </c>
      <c r="F45" s="40">
        <f>'Total Property Damage Expected'!F45/'Property Value'!F44</f>
        <v>7.4884178795449305E-6</v>
      </c>
      <c r="G45" s="40">
        <f>'Total Property Damage Expected'!G45/'Property Value'!G44</f>
        <v>1.7181692549748228E-5</v>
      </c>
      <c r="H45" s="41">
        <f>'Total Property Damage Expected'!H45/'Property Value'!B44</f>
        <v>3.6117801973926683E-6</v>
      </c>
      <c r="I45" s="41">
        <f>'Total Property Damage Expected'!I45/'Property Value'!C44</f>
        <v>6.4441262082268262E-6</v>
      </c>
      <c r="J45" s="41">
        <f>'Total Property Damage Expected'!J45/'Property Value'!D44</f>
        <v>3.6814161471147127E-6</v>
      </c>
      <c r="K45" s="41">
        <f>'Total Property Damage Expected'!K45/'Property Value'!E44</f>
        <v>2.0155221263297455E-5</v>
      </c>
      <c r="L45" s="41">
        <f>'Total Property Damage Expected'!L45/'Property Value'!F44</f>
        <v>1.312532111892508E-5</v>
      </c>
      <c r="M45" s="41">
        <f>'Total Property Damage Expected'!M45/'Property Value'!G44</f>
        <v>2.1529646777516463E-5</v>
      </c>
      <c r="N45" s="42">
        <f>'Total Property Damage Expected'!N45/'Property Value'!B44</f>
        <v>7.066462742860881E-5</v>
      </c>
      <c r="O45" s="42">
        <f>'Total Property Damage Expected'!O45/'Property Value'!C44</f>
        <v>2.1137256832768584E-4</v>
      </c>
      <c r="P45" s="42">
        <f>'Total Property Damage Expected'!P45/'Property Value'!D44</f>
        <v>1.400361990130438E-4</v>
      </c>
      <c r="Q45" s="42">
        <f>'Total Property Damage Expected'!Q45/'Property Value'!E44</f>
        <v>3.4729855746569194E-4</v>
      </c>
      <c r="R45" s="42">
        <f>'Total Property Damage Expected'!R45/'Property Value'!F44</f>
        <v>1.7640867963868219E-4</v>
      </c>
      <c r="S45" s="42">
        <f>'Total Property Damage Expected'!S45/'Property Value'!G44</f>
        <v>3.8582081425625681E-4</v>
      </c>
    </row>
    <row r="46" spans="1:19" x14ac:dyDescent="0.35">
      <c r="A46">
        <v>2065</v>
      </c>
      <c r="B46" s="40">
        <f>'Total Property Damage Expected'!B46/'Property Value'!B45</f>
        <v>1.2404523172893915E-6</v>
      </c>
      <c r="C46" s="40">
        <f>'Total Property Damage Expected'!C46/'Property Value'!C45</f>
        <v>2.6704158235178147E-6</v>
      </c>
      <c r="D46" s="40">
        <f>'Total Property Damage Expected'!D46/'Property Value'!D45</f>
        <v>2.5493567737942059E-6</v>
      </c>
      <c r="E46" s="40">
        <f>'Total Property Damage Expected'!E46/'Property Value'!E45</f>
        <v>1.2473025223047018E-5</v>
      </c>
      <c r="F46" s="40">
        <f>'Total Property Damage Expected'!F46/'Property Value'!F45</f>
        <v>7.5325393295888668E-6</v>
      </c>
      <c r="G46" s="40">
        <f>'Total Property Damage Expected'!G46/'Property Value'!G45</f>
        <v>1.728292637533036E-5</v>
      </c>
      <c r="H46" s="41">
        <f>'Total Property Damage Expected'!H46/'Property Value'!B45</f>
        <v>3.605961504834853E-6</v>
      </c>
      <c r="I46" s="41">
        <f>'Total Property Damage Expected'!I46/'Property Value'!C45</f>
        <v>6.433744516329711E-6</v>
      </c>
      <c r="J46" s="41">
        <f>'Total Property Damage Expected'!J46/'Property Value'!D45</f>
        <v>3.6754852688312287E-6</v>
      </c>
      <c r="K46" s="41">
        <f>'Total Property Damage Expected'!K46/'Property Value'!E45</f>
        <v>2.0122750561993282E-5</v>
      </c>
      <c r="L46" s="41">
        <f>'Total Property Damage Expected'!L46/'Property Value'!F45</f>
        <v>1.3104175809925171E-5</v>
      </c>
      <c r="M46" s="41">
        <f>'Total Property Damage Expected'!M46/'Property Value'!G45</f>
        <v>2.1494961833076277E-5</v>
      </c>
      <c r="N46" s="42">
        <f>'Total Property Damage Expected'!N46/'Property Value'!B45</f>
        <v>7.0518001953785771E-5</v>
      </c>
      <c r="O46" s="42">
        <f>'Total Property Damage Expected'!O46/'Property Value'!C45</f>
        <v>2.1093398109778885E-4</v>
      </c>
      <c r="P46" s="42">
        <f>'Total Property Damage Expected'!P46/'Property Value'!D45</f>
        <v>1.3974563108790411E-4</v>
      </c>
      <c r="Q46" s="42">
        <f>'Total Property Damage Expected'!Q46/'Property Value'!E45</f>
        <v>3.4657793078517613E-4</v>
      </c>
      <c r="R46" s="42">
        <f>'Total Property Damage Expected'!R46/'Property Value'!F45</f>
        <v>1.7604264068317991E-4</v>
      </c>
      <c r="S46" s="42">
        <f>'Total Property Damage Expected'!S46/'Property Value'!G45</f>
        <v>3.8502025587018037E-4</v>
      </c>
    </row>
    <row r="47" spans="1:19" x14ac:dyDescent="0.35">
      <c r="A47">
        <v>2066</v>
      </c>
      <c r="B47" s="40">
        <f>'Total Property Damage Expected'!B47/'Property Value'!B46</f>
        <v>1.2477610113058766E-6</v>
      </c>
      <c r="C47" s="40">
        <f>'Total Property Damage Expected'!C47/'Property Value'!C46</f>
        <v>2.6861498036787931E-6</v>
      </c>
      <c r="D47" s="40">
        <f>'Total Property Damage Expected'!D47/'Property Value'!D46</f>
        <v>2.5643774790150481E-6</v>
      </c>
      <c r="E47" s="40">
        <f>'Total Property Damage Expected'!E47/'Property Value'!E46</f>
        <v>1.2546515774472931E-5</v>
      </c>
      <c r="F47" s="40">
        <f>'Total Property Damage Expected'!F47/'Property Value'!F46</f>
        <v>7.5769207414011345E-6</v>
      </c>
      <c r="G47" s="40">
        <f>'Total Property Damage Expected'!G47/'Property Value'!G46</f>
        <v>1.7384756666447674E-5</v>
      </c>
      <c r="H47" s="41">
        <f>'Total Property Damage Expected'!H47/'Property Value'!B46</f>
        <v>3.6001521863754692E-6</v>
      </c>
      <c r="I47" s="41">
        <f>'Total Property Damage Expected'!I47/'Property Value'!C46</f>
        <v>6.4233795496678199E-6</v>
      </c>
      <c r="J47" s="41">
        <f>'Total Property Damage Expected'!J47/'Property Value'!D46</f>
        <v>3.6695639453809403E-6</v>
      </c>
      <c r="K47" s="41">
        <f>'Total Property Damage Expected'!K47/'Property Value'!E46</f>
        <v>2.0090332172019731E-5</v>
      </c>
      <c r="L47" s="41">
        <f>'Total Property Damage Expected'!L47/'Property Value'!F46</f>
        <v>1.308306456668934E-5</v>
      </c>
      <c r="M47" s="41">
        <f>'Total Property Damage Expected'!M47/'Property Value'!G46</f>
        <v>2.1460332767182697E-5</v>
      </c>
      <c r="N47" s="42">
        <f>'Total Property Damage Expected'!N47/'Property Value'!B46</f>
        <v>7.0371680719296978E-5</v>
      </c>
      <c r="O47" s="42">
        <f>'Total Property Damage Expected'!O47/'Property Value'!C46</f>
        <v>2.1049630391388208E-4</v>
      </c>
      <c r="P47" s="42">
        <f>'Total Property Damage Expected'!P47/'Property Value'!D46</f>
        <v>1.3945566607629473E-4</v>
      </c>
      <c r="Q47" s="42">
        <f>'Total Property Damage Expected'!Q47/'Property Value'!E46</f>
        <v>3.4585879936803395E-4</v>
      </c>
      <c r="R47" s="42">
        <f>'Total Property Damage Expected'!R47/'Property Value'!F46</f>
        <v>1.7567736123972214E-4</v>
      </c>
      <c r="S47" s="42">
        <f>'Total Property Damage Expected'!S47/'Property Value'!G46</f>
        <v>3.8422135860166385E-4</v>
      </c>
    </row>
    <row r="48" spans="1:19" x14ac:dyDescent="0.35">
      <c r="A48">
        <v>2067</v>
      </c>
      <c r="B48" s="40">
        <f>'Total Property Damage Expected'!B48/'Property Value'!B47</f>
        <v>1.2551127678467984E-6</v>
      </c>
      <c r="C48" s="40">
        <f>'Total Property Damage Expected'!C48/'Property Value'!C47</f>
        <v>2.7019764878035235E-6</v>
      </c>
      <c r="D48" s="40">
        <f>'Total Property Damage Expected'!D48/'Property Value'!D47</f>
        <v>2.5794866856130421E-6</v>
      </c>
      <c r="E48" s="40">
        <f>'Total Property Damage Expected'!E48/'Property Value'!E47</f>
        <v>1.262043932920416E-5</v>
      </c>
      <c r="F48" s="40">
        <f>'Total Property Damage Expected'!F48/'Property Value'!F47</f>
        <v>7.6215636466657785E-6</v>
      </c>
      <c r="G48" s="40">
        <f>'Total Property Damage Expected'!G48/'Property Value'!G47</f>
        <v>1.7487186937450559E-5</v>
      </c>
      <c r="H48" s="41">
        <f>'Total Property Damage Expected'!H48/'Property Value'!B47</f>
        <v>3.5943522269125467E-6</v>
      </c>
      <c r="I48" s="41">
        <f>'Total Property Damage Expected'!I48/'Property Value'!C47</f>
        <v>6.4130312812962707E-6</v>
      </c>
      <c r="J48" s="41">
        <f>'Total Property Damage Expected'!J48/'Property Value'!D47</f>
        <v>3.6636521613707101E-6</v>
      </c>
      <c r="K48" s="41">
        <f>'Total Property Damage Expected'!K48/'Property Value'!E47</f>
        <v>2.0057966009101576E-5</v>
      </c>
      <c r="L48" s="41">
        <f>'Total Property Damage Expected'!L48/'Property Value'!F47</f>
        <v>1.3061987334336563E-5</v>
      </c>
      <c r="M48" s="41">
        <f>'Total Property Damage Expected'!M48/'Property Value'!G47</f>
        <v>2.1425759489813609E-5</v>
      </c>
      <c r="N48" s="42">
        <f>'Total Property Damage Expected'!N48/'Property Value'!B47</f>
        <v>7.0225663093859307E-5</v>
      </c>
      <c r="O48" s="42">
        <f>'Total Property Damage Expected'!O48/'Property Value'!C47</f>
        <v>2.1005953488766667E-4</v>
      </c>
      <c r="P48" s="42">
        <f>'Total Property Damage Expected'!P48/'Property Value'!D47</f>
        <v>1.3916630272720106E-4</v>
      </c>
      <c r="Q48" s="42">
        <f>'Total Property Damage Expected'!Q48/'Property Value'!E47</f>
        <v>3.4514116011167054E-4</v>
      </c>
      <c r="R48" s="42">
        <f>'Total Property Damage Expected'!R48/'Property Value'!F47</f>
        <v>1.7531283973236042E-4</v>
      </c>
      <c r="S48" s="42">
        <f>'Total Property Damage Expected'!S48/'Property Value'!G47</f>
        <v>3.8342411900397355E-4</v>
      </c>
    </row>
    <row r="49" spans="1:19" x14ac:dyDescent="0.35">
      <c r="A49">
        <v>2068</v>
      </c>
      <c r="B49" s="40">
        <f>'Total Property Damage Expected'!B49/'Property Value'!B48</f>
        <v>1.2625078406347801E-6</v>
      </c>
      <c r="C49" s="40">
        <f>'Total Property Damage Expected'!C49/'Property Value'!C48</f>
        <v>2.7178964220999459E-6</v>
      </c>
      <c r="D49" s="40">
        <f>'Total Property Damage Expected'!D49/'Property Value'!D48</f>
        <v>2.5946849150346609E-6</v>
      </c>
      <c r="E49" s="40">
        <f>'Total Property Damage Expected'!E49/'Property Value'!E48</f>
        <v>1.2694798438478366E-5</v>
      </c>
      <c r="F49" s="40">
        <f>'Total Property Damage Expected'!F49/'Property Value'!F48</f>
        <v>7.6664695860914599E-6</v>
      </c>
      <c r="G49" s="40">
        <f>'Total Property Damage Expected'!G49/'Property Value'!G48</f>
        <v>1.7590220723395818E-5</v>
      </c>
      <c r="H49" s="41">
        <f>'Total Property Damage Expected'!H49/'Property Value'!B48</f>
        <v>3.5885616113684449E-6</v>
      </c>
      <c r="I49" s="41">
        <f>'Total Property Damage Expected'!I49/'Property Value'!C48</f>
        <v>6.4026996843135824E-6</v>
      </c>
      <c r="J49" s="41">
        <f>'Total Property Damage Expected'!J49/'Property Value'!D48</f>
        <v>3.6577499014321962E-6</v>
      </c>
      <c r="K49" s="41">
        <f>'Total Property Damage Expected'!K49/'Property Value'!E48</f>
        <v>2.002565198909939E-5</v>
      </c>
      <c r="L49" s="41">
        <f>'Total Property Damage Expected'!L49/'Property Value'!F48</f>
        <v>1.3040944058074227E-5</v>
      </c>
      <c r="M49" s="41">
        <f>'Total Property Damage Expected'!M49/'Property Value'!G48</f>
        <v>2.139124191109193E-5</v>
      </c>
      <c r="N49" s="42">
        <f>'Total Property Damage Expected'!N49/'Property Value'!B48</f>
        <v>7.007994844749962E-5</v>
      </c>
      <c r="O49" s="42">
        <f>'Total Property Damage Expected'!O49/'Property Value'!C48</f>
        <v>2.0962367213476208E-4</v>
      </c>
      <c r="P49" s="42">
        <f>'Total Property Damage Expected'!P49/'Property Value'!D48</f>
        <v>1.3887753979220421E-4</v>
      </c>
      <c r="Q49" s="42">
        <f>'Total Property Damage Expected'!Q49/'Property Value'!E48</f>
        <v>3.4442500991992896E-4</v>
      </c>
      <c r="R49" s="42">
        <f>'Total Property Damage Expected'!R49/'Property Value'!F48</f>
        <v>1.7494907458841618E-4</v>
      </c>
      <c r="S49" s="42">
        <f>'Total Property Damage Expected'!S49/'Property Value'!G48</f>
        <v>3.8262853363752749E-4</v>
      </c>
    </row>
    <row r="50" spans="1:19" x14ac:dyDescent="0.35">
      <c r="A50">
        <v>2069</v>
      </c>
      <c r="B50" s="40">
        <f>'Total Property Damage Expected'!B50/'Property Value'!B49</f>
        <v>1.2699464848873667E-6</v>
      </c>
      <c r="C50" s="40">
        <f>'Total Property Damage Expected'!C50/'Property Value'!C49</f>
        <v>2.7339101559942357E-6</v>
      </c>
      <c r="D50" s="40">
        <f>'Total Property Damage Expected'!D50/'Property Value'!D49</f>
        <v>2.6099726917987175E-6</v>
      </c>
      <c r="E50" s="40">
        <f>'Total Property Damage Expected'!E50/'Property Value'!E49</f>
        <v>1.2769595668564994E-5</v>
      </c>
      <c r="F50" s="40">
        <f>'Total Property Damage Expected'!F50/'Property Value'!F49</f>
        <v>7.7116401094646345E-6</v>
      </c>
      <c r="G50" s="40">
        <f>'Total Property Damage Expected'!G50/'Property Value'!G49</f>
        <v>1.7693861580168658E-5</v>
      </c>
      <c r="H50" s="41">
        <f>'Total Property Damage Expected'!H50/'Property Value'!B49</f>
        <v>3.5827803246898143E-6</v>
      </c>
      <c r="I50" s="41">
        <f>'Total Property Damage Expected'!I50/'Property Value'!C49</f>
        <v>6.3923847318616229E-6</v>
      </c>
      <c r="J50" s="41">
        <f>'Total Property Damage Expected'!J50/'Property Value'!D49</f>
        <v>3.6518571502218162E-6</v>
      </c>
      <c r="K50" s="41">
        <f>'Total Property Damage Expected'!K50/'Property Value'!E49</f>
        <v>1.9993390028009265E-5</v>
      </c>
      <c r="L50" s="41">
        <f>'Total Property Damage Expected'!L50/'Property Value'!F49</f>
        <v>1.3019934683197988E-5</v>
      </c>
      <c r="M50" s="41">
        <f>'Total Property Damage Expected'!M50/'Property Value'!G49</f>
        <v>2.1356779941285371E-5</v>
      </c>
      <c r="N50" s="42">
        <f>'Total Property Damage Expected'!N50/'Property Value'!B49</f>
        <v>6.9934536151551824E-5</v>
      </c>
      <c r="O50" s="42">
        <f>'Total Property Damage Expected'!O50/'Property Value'!C49</f>
        <v>2.0918871377469768E-4</v>
      </c>
      <c r="P50" s="42">
        <f>'Total Property Damage Expected'!P50/'Property Value'!D49</f>
        <v>1.3858937602547584E-4</v>
      </c>
      <c r="Q50" s="42">
        <f>'Total Property Damage Expected'!Q50/'Property Value'!E49</f>
        <v>3.4371034570307641E-4</v>
      </c>
      <c r="R50" s="42">
        <f>'Total Property Damage Expected'!R50/'Property Value'!F49</f>
        <v>1.7458606423847425E-4</v>
      </c>
      <c r="S50" s="42">
        <f>'Total Property Damage Expected'!S50/'Property Value'!G49</f>
        <v>3.8183459906988084E-4</v>
      </c>
    </row>
    <row r="51" spans="1:19" x14ac:dyDescent="0.35">
      <c r="A51">
        <v>2070</v>
      </c>
      <c r="B51" s="40">
        <f>'Total Property Damage Expected'!B51/'Property Value'!B50</f>
        <v>1.2649859159723703E-6</v>
      </c>
      <c r="C51" s="40">
        <f>'Total Property Damage Expected'!C51/'Property Value'!C50</f>
        <v>2.7232311629046801E-6</v>
      </c>
      <c r="D51" s="40">
        <f>'Total Property Damage Expected'!D51/'Property Value'!D50</f>
        <v>2.5997778138585852E-6</v>
      </c>
      <c r="E51" s="40">
        <f>'Total Property Damage Expected'!E51/'Property Value'!E50</f>
        <v>1.2719716039711048E-5</v>
      </c>
      <c r="F51" s="40">
        <f>'Total Property Damage Expected'!F51/'Property Value'!F50</f>
        <v>7.681517484089564E-6</v>
      </c>
      <c r="G51" s="40">
        <f>'Total Property Damage Expected'!G51/'Property Value'!G50</f>
        <v>1.7624747156226129E-5</v>
      </c>
      <c r="H51" s="41">
        <f>'Total Property Damage Expected'!H51/'Property Value'!B50</f>
        <v>3.542165817091727E-6</v>
      </c>
      <c r="I51" s="41">
        <f>'Total Property Damage Expected'!I51/'Property Value'!C50</f>
        <v>6.3199204625697077E-6</v>
      </c>
      <c r="J51" s="41">
        <f>'Total Property Damage Expected'!J51/'Property Value'!D50</f>
        <v>3.6104595856118071E-6</v>
      </c>
      <c r="K51" s="41">
        <f>'Total Property Damage Expected'!K51/'Property Value'!E50</f>
        <v>1.9766744345713792E-5</v>
      </c>
      <c r="L51" s="41">
        <f>'Total Property Damage Expected'!L51/'Property Value'!F50</f>
        <v>1.2872340304476728E-5</v>
      </c>
      <c r="M51" s="41">
        <f>'Total Property Damage Expected'!M51/'Property Value'!G50</f>
        <v>2.1114678829135513E-5</v>
      </c>
      <c r="N51" s="42">
        <f>'Total Property Damage Expected'!N51/'Property Value'!B50</f>
        <v>6.9109628315934077E-5</v>
      </c>
      <c r="O51" s="42">
        <f>'Total Property Damage Expected'!O51/'Property Value'!C50</f>
        <v>2.0672124321420671E-4</v>
      </c>
      <c r="P51" s="42">
        <f>'Total Property Damage Expected'!P51/'Property Value'!D50</f>
        <v>1.3695465492045489E-4</v>
      </c>
      <c r="Q51" s="42">
        <f>'Total Property Damage Expected'!Q51/'Property Value'!E50</f>
        <v>3.3965613482307672E-4</v>
      </c>
      <c r="R51" s="42">
        <f>'Total Property Damage Expected'!R51/'Property Value'!F50</f>
        <v>1.7252674676380208E-4</v>
      </c>
      <c r="S51" s="42">
        <f>'Total Property Damage Expected'!S51/'Property Value'!G50</f>
        <v>3.7733069627713002E-4</v>
      </c>
    </row>
    <row r="52" spans="1:19" x14ac:dyDescent="0.35">
      <c r="A52">
        <v>2071</v>
      </c>
      <c r="B52" s="40">
        <f>'Total Property Damage Expected'!B52/'Property Value'!B51</f>
        <v>1.2724391609428883E-6</v>
      </c>
      <c r="C52" s="40">
        <f>'Total Property Damage Expected'!C52/'Property Value'!C51</f>
        <v>2.7392763288722994E-6</v>
      </c>
      <c r="D52" s="40">
        <f>'Total Property Damage Expected'!D52/'Property Value'!D51</f>
        <v>2.6150955977729707E-6</v>
      </c>
      <c r="E52" s="40">
        <f>'Total Property Damage Expected'!E52/'Property Value'!E51</f>
        <v>1.2794660083278935E-5</v>
      </c>
      <c r="F52" s="40">
        <f>'Total Property Damage Expected'!F52/'Property Value'!F51</f>
        <v>7.7267766690586158E-6</v>
      </c>
      <c r="G52" s="40">
        <f>'Total Property Damage Expected'!G52/'Property Value'!G51</f>
        <v>1.7728591441320656E-5</v>
      </c>
      <c r="H52" s="41">
        <f>'Total Property Damage Expected'!H52/'Property Value'!B51</f>
        <v>3.5364592755105594E-6</v>
      </c>
      <c r="I52" s="41">
        <f>'Total Property Damage Expected'!I52/'Property Value'!C51</f>
        <v>6.3097388700718899E-6</v>
      </c>
      <c r="J52" s="41">
        <f>'Total Property Damage Expected'!J52/'Property Value'!D51</f>
        <v>3.6046430206014946E-6</v>
      </c>
      <c r="K52" s="41">
        <f>'Total Property Damage Expected'!K52/'Property Value'!E51</f>
        <v>1.9734899493056463E-5</v>
      </c>
      <c r="L52" s="41">
        <f>'Total Property Damage Expected'!L52/'Property Value'!F51</f>
        <v>1.2851602555600041E-5</v>
      </c>
      <c r="M52" s="41">
        <f>'Total Property Damage Expected'!M52/'Property Value'!G51</f>
        <v>2.108066241123377E-5</v>
      </c>
      <c r="N52" s="42">
        <f>'Total Property Damage Expected'!N52/'Property Value'!B51</f>
        <v>6.8966229384454468E-5</v>
      </c>
      <c r="O52" s="42">
        <f>'Total Property Damage Expected'!O52/'Property Value'!C51</f>
        <v>2.0629230724517587E-4</v>
      </c>
      <c r="P52" s="42">
        <f>'Total Property Damage Expected'!P52/'Property Value'!D51</f>
        <v>1.3667048104113705E-4</v>
      </c>
      <c r="Q52" s="42">
        <f>'Total Property Damage Expected'!Q52/'Property Value'!E51</f>
        <v>3.3895136577727223E-4</v>
      </c>
      <c r="R52" s="42">
        <f>'Total Property Damage Expected'!R52/'Property Value'!F51</f>
        <v>1.7216876261976234E-4</v>
      </c>
      <c r="S52" s="42">
        <f>'Total Property Damage Expected'!S52/'Property Value'!G51</f>
        <v>3.7654775445007752E-4</v>
      </c>
    </row>
    <row r="53" spans="1:19" x14ac:dyDescent="0.35">
      <c r="A53">
        <v>2072</v>
      </c>
      <c r="B53" s="40">
        <f>'Total Property Damage Expected'!B53/'Property Value'!B52</f>
        <v>1.2799363201261175E-6</v>
      </c>
      <c r="C53" s="40">
        <f>'Total Property Damage Expected'!C53/'Property Value'!C52</f>
        <v>2.7554160322976398E-6</v>
      </c>
      <c r="D53" s="40">
        <f>'Total Property Damage Expected'!D53/'Property Value'!D52</f>
        <v>2.6305036334399476E-6</v>
      </c>
      <c r="E53" s="40">
        <f>'Total Property Damage Expected'!E53/'Property Value'!E52</f>
        <v>1.2870045694068035E-5</v>
      </c>
      <c r="F53" s="40">
        <f>'Total Property Damage Expected'!F53/'Property Value'!F52</f>
        <v>7.772302519283366E-6</v>
      </c>
      <c r="G53" s="40">
        <f>'Total Property Damage Expected'!G53/'Property Value'!G52</f>
        <v>1.7833047572670409E-5</v>
      </c>
      <c r="H53" s="41">
        <f>'Total Property Damage Expected'!H53/'Property Value'!B52</f>
        <v>3.5307619273490396E-6</v>
      </c>
      <c r="I53" s="41">
        <f>'Total Property Damage Expected'!I53/'Property Value'!C52</f>
        <v>6.2995736804428128E-6</v>
      </c>
      <c r="J53" s="41">
        <f>'Total Property Damage Expected'!J53/'Property Value'!D52</f>
        <v>3.5988358262620681E-6</v>
      </c>
      <c r="K53" s="41">
        <f>'Total Property Damage Expected'!K53/'Property Value'!E52</f>
        <v>1.9703105943467711E-5</v>
      </c>
      <c r="L53" s="41">
        <f>'Total Property Damage Expected'!L53/'Property Value'!F52</f>
        <v>1.2830898215895136E-5</v>
      </c>
      <c r="M53" s="41">
        <f>'Total Property Damage Expected'!M53/'Property Value'!G52</f>
        <v>2.1046700794861159E-5</v>
      </c>
      <c r="N53" s="42">
        <f>'Total Property Damage Expected'!N53/'Property Value'!B52</f>
        <v>6.8823127998397243E-5</v>
      </c>
      <c r="O53" s="42">
        <f>'Total Property Damage Expected'!O53/'Property Value'!C52</f>
        <v>2.0586426129626427E-4</v>
      </c>
      <c r="P53" s="42">
        <f>'Total Property Damage Expected'!P53/'Property Value'!D52</f>
        <v>1.3638689680803265E-4</v>
      </c>
      <c r="Q53" s="42">
        <f>'Total Property Damage Expected'!Q53/'Property Value'!E52</f>
        <v>3.3824805909106318E-4</v>
      </c>
      <c r="R53" s="42">
        <f>'Total Property Damage Expected'!R53/'Property Value'!F52</f>
        <v>1.718115212744468E-4</v>
      </c>
      <c r="S53" s="42">
        <f>'Total Property Damage Expected'!S53/'Property Value'!G52</f>
        <v>3.7576643718712909E-4</v>
      </c>
    </row>
    <row r="54" spans="1:19" x14ac:dyDescent="0.35">
      <c r="A54">
        <v>2073</v>
      </c>
      <c r="B54" s="40">
        <f>'Total Property Damage Expected'!B54/'Property Value'!B53</f>
        <v>1.2874776522627926E-6</v>
      </c>
      <c r="C54" s="40">
        <f>'Total Property Damage Expected'!C54/'Property Value'!C53</f>
        <v>2.7716508301915127E-6</v>
      </c>
      <c r="D54" s="40">
        <f>'Total Property Damage Expected'!D54/'Property Value'!D53</f>
        <v>2.6460024526191279E-6</v>
      </c>
      <c r="E54" s="40">
        <f>'Total Property Damage Expected'!E54/'Property Value'!E53</f>
        <v>1.2945875473774249E-5</v>
      </c>
      <c r="F54" s="40">
        <f>'Total Property Damage Expected'!F54/'Property Value'!F53</f>
        <v>7.8180966059445341E-6</v>
      </c>
      <c r="G54" s="40">
        <f>'Total Property Damage Expected'!G54/'Property Value'!G53</f>
        <v>1.7938119155248345E-5</v>
      </c>
      <c r="H54" s="41">
        <f>'Total Property Damage Expected'!H54/'Property Value'!B53</f>
        <v>3.5250737577962765E-6</v>
      </c>
      <c r="I54" s="41">
        <f>'Total Property Damage Expected'!I54/'Property Value'!C53</f>
        <v>6.2894248672569322E-6</v>
      </c>
      <c r="J54" s="41">
        <f>'Total Property Damage Expected'!J54/'Property Value'!D53</f>
        <v>3.5930379874970766E-6</v>
      </c>
      <c r="K54" s="41">
        <f>'Total Property Damage Expected'!K54/'Property Value'!E53</f>
        <v>1.9671363614296664E-5</v>
      </c>
      <c r="L54" s="41">
        <f>'Total Property Damage Expected'!L54/'Property Value'!F53</f>
        <v>1.2810227231538777E-5</v>
      </c>
      <c r="M54" s="41">
        <f>'Total Property Damage Expected'!M54/'Property Value'!G53</f>
        <v>2.1012793891730666E-5</v>
      </c>
      <c r="N54" s="42">
        <f>'Total Property Damage Expected'!N54/'Property Value'!B53</f>
        <v>6.8680323540370967E-5</v>
      </c>
      <c r="O54" s="42">
        <f>'Total Property Damage Expected'!O54/'Property Value'!C53</f>
        <v>2.0543710352072581E-4</v>
      </c>
      <c r="P54" s="42">
        <f>'Total Property Damage Expected'!P54/'Property Value'!D53</f>
        <v>1.3610390099765606E-4</v>
      </c>
      <c r="Q54" s="42">
        <f>'Total Property Damage Expected'!Q54/'Property Value'!E53</f>
        <v>3.3754621173012848E-4</v>
      </c>
      <c r="R54" s="42">
        <f>'Total Property Damage Expected'!R54/'Property Value'!F53</f>
        <v>1.7145502118658622E-4</v>
      </c>
      <c r="S54" s="42">
        <f>'Total Property Damage Expected'!S54/'Property Value'!G53</f>
        <v>3.749867411173976E-4</v>
      </c>
    </row>
    <row r="55" spans="1:19" x14ac:dyDescent="0.35">
      <c r="A55">
        <v>2074</v>
      </c>
      <c r="B55" s="40">
        <f>'Total Property Damage Expected'!B55/'Property Value'!B54</f>
        <v>1.2950634176181372E-6</v>
      </c>
      <c r="C55" s="40">
        <f>'Total Property Damage Expected'!C55/'Property Value'!C54</f>
        <v>2.7879812828466148E-6</v>
      </c>
      <c r="D55" s="40">
        <f>'Total Property Damage Expected'!D55/'Property Value'!D54</f>
        <v>2.6615925902032317E-6</v>
      </c>
      <c r="E55" s="40">
        <f>'Total Property Damage Expected'!E55/'Property Value'!E54</f>
        <v>1.3022152039422566E-5</v>
      </c>
      <c r="F55" s="40">
        <f>'Total Property Damage Expected'!F55/'Property Value'!F54</f>
        <v>7.8641605094801625E-6</v>
      </c>
      <c r="G55" s="40">
        <f>'Total Property Damage Expected'!G55/'Property Value'!G54</f>
        <v>1.8043809815267781E-5</v>
      </c>
      <c r="H55" s="41">
        <f>'Total Property Damage Expected'!H55/'Property Value'!B54</f>
        <v>3.5193947520652395E-6</v>
      </c>
      <c r="I55" s="41">
        <f>'Total Property Damage Expected'!I55/'Property Value'!C54</f>
        <v>6.2792924041312801E-6</v>
      </c>
      <c r="J55" s="41">
        <f>'Total Property Damage Expected'!J55/'Property Value'!D54</f>
        <v>3.5872494892343956E-6</v>
      </c>
      <c r="K55" s="41">
        <f>'Total Property Damage Expected'!K55/'Property Value'!E54</f>
        <v>1.9639672423025612E-5</v>
      </c>
      <c r="L55" s="41">
        <f>'Total Property Damage Expected'!L55/'Property Value'!F54</f>
        <v>1.2789589548794441E-5</v>
      </c>
      <c r="M55" s="41">
        <f>'Total Property Damage Expected'!M55/'Property Value'!G54</f>
        <v>2.0978941613697531E-5</v>
      </c>
      <c r="N55" s="42">
        <f>'Total Property Damage Expected'!N55/'Property Value'!B54</f>
        <v>6.8537815394265194E-5</v>
      </c>
      <c r="O55" s="42">
        <f>'Total Property Damage Expected'!O55/'Property Value'!C54</f>
        <v>2.0501083207564633E-4</v>
      </c>
      <c r="P55" s="42">
        <f>'Total Property Damage Expected'!P55/'Property Value'!D54</f>
        <v>1.3582149238906035E-4</v>
      </c>
      <c r="Q55" s="42">
        <f>'Total Property Damage Expected'!Q55/'Property Value'!E54</f>
        <v>3.3684582066644323E-4</v>
      </c>
      <c r="R55" s="42">
        <f>'Total Property Damage Expected'!R55/'Property Value'!F54</f>
        <v>1.710992608181094E-4</v>
      </c>
      <c r="S55" s="42">
        <f>'Total Property Damage Expected'!S55/'Property Value'!G54</f>
        <v>3.7420866287699045E-4</v>
      </c>
    </row>
    <row r="56" spans="1:19" x14ac:dyDescent="0.35">
      <c r="A56">
        <v>2075</v>
      </c>
      <c r="B56" s="40">
        <f>'Total Property Damage Expected'!B56/'Property Value'!B55</f>
        <v>1.3026938779908479E-6</v>
      </c>
      <c r="C56" s="40">
        <f>'Total Property Damage Expected'!C56/'Property Value'!C55</f>
        <v>2.8044079538568629E-6</v>
      </c>
      <c r="D56" s="40">
        <f>'Total Property Damage Expected'!D56/'Property Value'!D55</f>
        <v>2.6772745842365423E-6</v>
      </c>
      <c r="E56" s="40">
        <f>'Total Property Damage Expected'!E56/'Property Value'!E55</f>
        <v>1.3098878023457372E-5</v>
      </c>
      <c r="F56" s="40">
        <f>'Total Property Damage Expected'!F56/'Property Value'!F55</f>
        <v>7.9104958196401774E-6</v>
      </c>
      <c r="G56" s="40">
        <f>'Total Property Damage Expected'!G56/'Property Value'!G55</f>
        <v>1.8150123200307531E-5</v>
      </c>
      <c r="H56" s="41">
        <f>'Total Property Damage Expected'!H56/'Property Value'!B55</f>
        <v>3.5137248953927219E-6</v>
      </c>
      <c r="I56" s="41">
        <f>'Total Property Damage Expected'!I56/'Property Value'!C55</f>
        <v>6.2691762647253892E-6</v>
      </c>
      <c r="J56" s="41">
        <f>'Total Property Damage Expected'!J56/'Property Value'!D55</f>
        <v>3.5814703164261777E-6</v>
      </c>
      <c r="K56" s="41">
        <f>'Total Property Damage Expected'!K56/'Property Value'!E55</f>
        <v>1.9608032287269767E-5</v>
      </c>
      <c r="L56" s="41">
        <f>'Total Property Damage Expected'!L56/'Property Value'!F55</f>
        <v>1.2768985114012168E-5</v>
      </c>
      <c r="M56" s="41">
        <f>'Total Property Damage Expected'!M56/'Property Value'!G55</f>
        <v>2.0945143872758986E-5</v>
      </c>
      <c r="N56" s="42">
        <f>'Total Property Damage Expected'!N56/'Property Value'!B55</f>
        <v>6.8395602945247873E-5</v>
      </c>
      <c r="O56" s="42">
        <f>'Total Property Damage Expected'!O56/'Property Value'!C55</f>
        <v>2.0458544512193561E-4</v>
      </c>
      <c r="P56" s="42">
        <f>'Total Property Damage Expected'!P56/'Property Value'!D55</f>
        <v>1.3553966976383191E-4</v>
      </c>
      <c r="Q56" s="42">
        <f>'Total Property Damage Expected'!Q56/'Property Value'!E55</f>
        <v>3.3614688287826524E-4</v>
      </c>
      <c r="R56" s="42">
        <f>'Total Property Damage Expected'!R56/'Property Value'!F55</f>
        <v>1.7074423863413667E-4</v>
      </c>
      <c r="S56" s="42">
        <f>'Total Property Damage Expected'!S56/'Property Value'!G55</f>
        <v>3.7343219910899468E-4</v>
      </c>
    </row>
    <row r="57" spans="1:19" x14ac:dyDescent="0.35">
      <c r="A57">
        <v>2076</v>
      </c>
      <c r="B57" s="40">
        <f>'Total Property Damage Expected'!B57/'Property Value'!B56</f>
        <v>1.3103692967221282E-6</v>
      </c>
      <c r="C57" s="40">
        <f>'Total Property Damage Expected'!C57/'Property Value'!C56</f>
        <v>2.8209314101368468E-6</v>
      </c>
      <c r="D57" s="40">
        <f>'Total Property Damage Expected'!D57/'Property Value'!D56</f>
        <v>2.69304897593348E-6</v>
      </c>
      <c r="E57" s="40">
        <f>'Total Property Damage Expected'!E57/'Property Value'!E56</f>
        <v>1.3176056073833309E-5</v>
      </c>
      <c r="F57" s="40">
        <f>'Total Property Damage Expected'!F57/'Property Value'!F56</f>
        <v>7.9571041355412429E-6</v>
      </c>
      <c r="G57" s="40">
        <f>'Total Property Damage Expected'!G57/'Property Value'!G56</f>
        <v>1.8257062979437795E-5</v>
      </c>
      <c r="H57" s="41">
        <f>'Total Property Damage Expected'!H57/'Property Value'!B56</f>
        <v>3.5080641730392984E-6</v>
      </c>
      <c r="I57" s="41">
        <f>'Total Property Damage Expected'!I57/'Property Value'!C56</f>
        <v>6.2590764227412277E-6</v>
      </c>
      <c r="J57" s="41">
        <f>'Total Property Damage Expected'!J57/'Property Value'!D56</f>
        <v>3.5757004540488188E-6</v>
      </c>
      <c r="K57" s="41">
        <f>'Total Property Damage Expected'!K57/'Property Value'!E56</f>
        <v>1.9576443124777073E-5</v>
      </c>
      <c r="L57" s="41">
        <f>'Total Property Damage Expected'!L57/'Property Value'!F56</f>
        <v>1.274841387362844E-5</v>
      </c>
      <c r="M57" s="41">
        <f>'Total Property Damage Expected'!M57/'Property Value'!G56</f>
        <v>2.0911400581054035E-5</v>
      </c>
      <c r="N57" s="42">
        <f>'Total Property Damage Expected'!N57/'Property Value'!B56</f>
        <v>6.8253685579762759E-5</v>
      </c>
      <c r="O57" s="42">
        <f>'Total Property Damage Expected'!O57/'Property Value'!C56</f>
        <v>2.0416094082431949E-4</v>
      </c>
      <c r="P57" s="42">
        <f>'Total Property Damage Expected'!P57/'Property Value'!D56</f>
        <v>1.3525843190608538E-4</v>
      </c>
      <c r="Q57" s="42">
        <f>'Total Property Damage Expected'!Q57/'Property Value'!E56</f>
        <v>3.3544939535012246E-4</v>
      </c>
      <c r="R57" s="42">
        <f>'Total Property Damage Expected'!R57/'Property Value'!F56</f>
        <v>1.7038995310297297E-4</v>
      </c>
      <c r="S57" s="42">
        <f>'Total Property Damage Expected'!S57/'Property Value'!G56</f>
        <v>3.7265734646346299E-4</v>
      </c>
    </row>
    <row r="58" spans="1:19" x14ac:dyDescent="0.35">
      <c r="A58">
        <v>2077</v>
      </c>
      <c r="B58" s="40">
        <f>'Total Property Damage Expected'!B58/'Property Value'!B57</f>
        <v>1.3180899387047768E-6</v>
      </c>
      <c r="C58" s="40">
        <f>'Total Property Damage Expected'!C58/'Property Value'!C57</f>
        <v>2.8375522219413941E-6</v>
      </c>
      <c r="D58" s="40">
        <f>'Total Property Damage Expected'!D58/'Property Value'!D57</f>
        <v>2.7089163096972769E-6</v>
      </c>
      <c r="E58" s="40">
        <f>'Total Property Damage Expected'!E58/'Property Value'!E57</f>
        <v>1.3253688854106659E-5</v>
      </c>
      <c r="F58" s="40">
        <f>'Total Property Damage Expected'!F58/'Property Value'!F57</f>
        <v>8.0039870657219515E-6</v>
      </c>
      <c r="G58" s="40">
        <f>'Total Property Damage Expected'!G58/'Property Value'!G57</f>
        <v>1.8364632843346776E-5</v>
      </c>
      <c r="H58" s="41">
        <f>'Total Property Damage Expected'!H58/'Property Value'!B57</f>
        <v>3.5024125702892929E-6</v>
      </c>
      <c r="I58" s="41">
        <f>'Total Property Damage Expected'!I58/'Property Value'!C57</f>
        <v>6.248992851923134E-6</v>
      </c>
      <c r="J58" s="41">
        <f>'Total Property Damage Expected'!J58/'Property Value'!D57</f>
        <v>3.5699398871029211E-6</v>
      </c>
      <c r="K58" s="41">
        <f>'Total Property Damage Expected'!K58/'Property Value'!E57</f>
        <v>1.9544904853427986E-5</v>
      </c>
      <c r="L58" s="41">
        <f>'Total Property Damage Expected'!L58/'Property Value'!F57</f>
        <v>1.2727875774166025E-5</v>
      </c>
      <c r="M58" s="41">
        <f>'Total Property Damage Expected'!M58/'Property Value'!G57</f>
        <v>2.0877711650863236E-5</v>
      </c>
      <c r="N58" s="42">
        <f>'Total Property Damage Expected'!N58/'Property Value'!B57</f>
        <v>6.8112062685526665E-5</v>
      </c>
      <c r="O58" s="42">
        <f>'Total Property Damage Expected'!O58/'Property Value'!C57</f>
        <v>2.0373731735133188E-4</v>
      </c>
      <c r="P58" s="42">
        <f>'Total Property Damage Expected'!P58/'Property Value'!D57</f>
        <v>1.3497777760245822E-4</v>
      </c>
      <c r="Q58" s="42">
        <f>'Total Property Damage Expected'!Q58/'Property Value'!E57</f>
        <v>3.347533550727998E-4</v>
      </c>
      <c r="R58" s="42">
        <f>'Total Property Damage Expected'!R58/'Property Value'!F57</f>
        <v>1.700364026961016E-4</v>
      </c>
      <c r="S58" s="42">
        <f>'Total Property Damage Expected'!S58/'Property Value'!G57</f>
        <v>3.7188410159739896E-4</v>
      </c>
    </row>
    <row r="59" spans="1:19" x14ac:dyDescent="0.35">
      <c r="A59">
        <v>2078</v>
      </c>
      <c r="B59" s="40">
        <f>'Total Property Damage Expected'!B59/'Property Value'!B58</f>
        <v>1.3258560703923304E-6</v>
      </c>
      <c r="C59" s="40">
        <f>'Total Property Damage Expected'!C59/'Property Value'!C58</f>
        <v>2.8542709628852492E-6</v>
      </c>
      <c r="D59" s="40">
        <f>'Total Property Damage Expected'!D59/'Property Value'!D58</f>
        <v>2.7248771331387659E-6</v>
      </c>
      <c r="E59" s="40">
        <f>'Total Property Damage Expected'!E59/'Property Value'!E58</f>
        <v>1.3331779043527266E-5</v>
      </c>
      <c r="F59" s="40">
        <f>'Total Property Damage Expected'!F59/'Property Value'!F58</f>
        <v>8.0511462281983407E-6</v>
      </c>
      <c r="G59" s="40">
        <f>'Total Property Damage Expected'!G59/'Property Value'!G58</f>
        <v>1.8472836504468075E-5</v>
      </c>
      <c r="H59" s="41">
        <f>'Total Property Damage Expected'!H59/'Property Value'!B58</f>
        <v>3.4967700724507329E-6</v>
      </c>
      <c r="I59" s="41">
        <f>'Total Property Damage Expected'!I59/'Property Value'!C58</f>
        <v>6.2389255260577415E-6</v>
      </c>
      <c r="J59" s="41">
        <f>'Total Property Damage Expected'!J59/'Property Value'!D58</f>
        <v>3.5641886006132483E-6</v>
      </c>
      <c r="K59" s="41">
        <f>'Total Property Damage Expected'!K59/'Property Value'!E58</f>
        <v>1.951341739123526E-5</v>
      </c>
      <c r="L59" s="41">
        <f>'Total Property Damage Expected'!L59/'Property Value'!F58</f>
        <v>1.2707370762233851E-5</v>
      </c>
      <c r="M59" s="41">
        <f>'Total Property Damage Expected'!M59/'Property Value'!G58</f>
        <v>2.0844076994608469E-5</v>
      </c>
      <c r="N59" s="42">
        <f>'Total Property Damage Expected'!N59/'Property Value'!B58</f>
        <v>6.7970733651526847E-5</v>
      </c>
      <c r="O59" s="42">
        <f>'Total Property Damage Expected'!O59/'Property Value'!C58</f>
        <v>2.0331457287530686E-4</v>
      </c>
      <c r="P59" s="42">
        <f>'Total Property Damage Expected'!P59/'Property Value'!D58</f>
        <v>1.3469770564210559E-4</v>
      </c>
      <c r="Q59" s="42">
        <f>'Total Property Damage Expected'!Q59/'Property Value'!E58</f>
        <v>3.3405875904332606E-4</v>
      </c>
      <c r="R59" s="42">
        <f>'Total Property Damage Expected'!R59/'Property Value'!F58</f>
        <v>1.6968358588817736E-4</v>
      </c>
      <c r="S59" s="42">
        <f>'Total Property Damage Expected'!S59/'Property Value'!G58</f>
        <v>3.7111246117474276E-4</v>
      </c>
    </row>
    <row r="60" spans="1:19" x14ac:dyDescent="0.35">
      <c r="A60">
        <v>2079</v>
      </c>
      <c r="B60" s="40">
        <f>'Total Property Damage Expected'!B60/'Property Value'!B59</f>
        <v>1.3336679598082587E-6</v>
      </c>
      <c r="C60" s="40">
        <f>'Total Property Damage Expected'!C60/'Property Value'!C59</f>
        <v>2.8710882099628726E-6</v>
      </c>
      <c r="D60" s="40">
        <f>'Total Property Damage Expected'!D60/'Property Value'!D59</f>
        <v>2.740931997095283E-6</v>
      </c>
      <c r="E60" s="40">
        <f>'Total Property Damage Expected'!E60/'Property Value'!E59</f>
        <v>1.3410329337131007E-5</v>
      </c>
      <c r="F60" s="40">
        <f>'Total Property Damage Expected'!F60/'Property Value'!F59</f>
        <v>8.0985832505197325E-6</v>
      </c>
      <c r="G60" s="40">
        <f>'Total Property Damage Expected'!G60/'Property Value'!G59</f>
        <v>1.8581677697108785E-5</v>
      </c>
      <c r="H60" s="41">
        <f>'Total Property Damage Expected'!H60/'Property Value'!B59</f>
        <v>3.4911366648553194E-6</v>
      </c>
      <c r="I60" s="41">
        <f>'Total Property Damage Expected'!I60/'Property Value'!C59</f>
        <v>6.2288744189739167E-6</v>
      </c>
      <c r="J60" s="41">
        <f>'Total Property Damage Expected'!J60/'Property Value'!D59</f>
        <v>3.5584465796286909E-6</v>
      </c>
      <c r="K60" s="41">
        <f>'Total Property Damage Expected'!K60/'Property Value'!E59</f>
        <v>1.9481980656343726E-5</v>
      </c>
      <c r="L60" s="41">
        <f>'Total Property Damage Expected'!L60/'Property Value'!F59</f>
        <v>1.2686898784526852E-5</v>
      </c>
      <c r="M60" s="41">
        <f>'Total Property Damage Expected'!M60/'Property Value'!G59</f>
        <v>2.0810496524852696E-5</v>
      </c>
      <c r="N60" s="42">
        <f>'Total Property Damage Expected'!N60/'Property Value'!B59</f>
        <v>6.7829697868018409E-5</v>
      </c>
      <c r="O60" s="42">
        <f>'Total Property Damage Expected'!O60/'Property Value'!C59</f>
        <v>2.0289270557237086E-4</v>
      </c>
      <c r="P60" s="42">
        <f>'Total Property Damage Expected'!P60/'Property Value'!D59</f>
        <v>1.3441821481669508E-4</v>
      </c>
      <c r="Q60" s="42">
        <f>'Total Property Damage Expected'!Q60/'Property Value'!E59</f>
        <v>3.3336560426496106E-4</v>
      </c>
      <c r="R60" s="42">
        <f>'Total Property Damage Expected'!R60/'Property Value'!F59</f>
        <v>1.6933150115702009E-4</v>
      </c>
      <c r="S60" s="42">
        <f>'Total Property Damage Expected'!S60/'Property Value'!G59</f>
        <v>3.7034242186635653E-4</v>
      </c>
    </row>
    <row r="61" spans="1:19" x14ac:dyDescent="0.35">
      <c r="A61">
        <v>2080</v>
      </c>
      <c r="B61" s="40">
        <f>'Total Property Damage Expected'!B61/'Property Value'!B60</f>
        <v>1.3023255971284506E-6</v>
      </c>
      <c r="C61" s="40">
        <f>'Total Property Damage Expected'!C61/'Property Value'!C60</f>
        <v>2.8036151277008415E-6</v>
      </c>
      <c r="D61" s="40">
        <f>'Total Property Damage Expected'!D61/'Property Value'!D60</f>
        <v>2.6765176995920261E-6</v>
      </c>
      <c r="E61" s="40">
        <f>'Total Property Damage Expected'!E61/'Property Value'!E60</f>
        <v>1.3095174877095502E-5</v>
      </c>
      <c r="F61" s="40">
        <f>'Total Property Damage Expected'!F61/'Property Value'!F60</f>
        <v>7.9082594659797613E-6</v>
      </c>
      <c r="G61" s="40">
        <f>'Total Property Damage Expected'!G61/'Property Value'!G60</f>
        <v>1.8144992030861081E-5</v>
      </c>
      <c r="H61" s="41">
        <f>'Total Property Damage Expected'!H61/'Property Value'!B60</f>
        <v>3.3836633415110584E-6</v>
      </c>
      <c r="I61" s="41">
        <f>'Total Property Damage Expected'!I61/'Property Value'!C60</f>
        <v>6.037120873133018E-6</v>
      </c>
      <c r="J61" s="41">
        <f>'Total Property Damage Expected'!J61/'Property Value'!D60</f>
        <v>3.4489011459865053E-6</v>
      </c>
      <c r="K61" s="41">
        <f>'Total Property Damage Expected'!K61/'Property Value'!E60</f>
        <v>1.8882235241750331E-5</v>
      </c>
      <c r="L61" s="41">
        <f>'Total Property Damage Expected'!L61/'Property Value'!F60</f>
        <v>1.2296337398308E-5</v>
      </c>
      <c r="M61" s="41">
        <f>'Total Property Damage Expected'!M61/'Property Value'!G60</f>
        <v>2.0169853251134626E-5</v>
      </c>
      <c r="N61" s="42">
        <f>'Total Property Damage Expected'!N61/'Property Value'!B60</f>
        <v>6.5711038395754547E-5</v>
      </c>
      <c r="O61" s="42">
        <f>'Total Property Damage Expected'!O61/'Property Value'!C60</f>
        <v>1.9655535532571989E-4</v>
      </c>
      <c r="P61" s="42">
        <f>'Total Property Damage Expected'!P61/'Property Value'!D60</f>
        <v>1.3021966413731092E-4</v>
      </c>
      <c r="Q61" s="42">
        <f>'Total Property Damage Expected'!Q61/'Property Value'!E60</f>
        <v>3.2295293522171679E-4</v>
      </c>
      <c r="R61" s="42">
        <f>'Total Property Damage Expected'!R61/'Property Value'!F60</f>
        <v>1.6404243456590774E-4</v>
      </c>
      <c r="S61" s="42">
        <f>'Total Property Damage Expected'!S61/'Property Value'!G60</f>
        <v>3.5877478254714543E-4</v>
      </c>
    </row>
    <row r="62" spans="1:19" x14ac:dyDescent="0.35">
      <c r="A62">
        <v>2081</v>
      </c>
      <c r="B62" s="40">
        <f>'Total Property Damage Expected'!B62/'Property Value'!B61</f>
        <v>1.3099988459640424E-6</v>
      </c>
      <c r="C62" s="40">
        <f>'Total Property Damage Expected'!C62/'Property Value'!C61</f>
        <v>2.8201339126817341E-6</v>
      </c>
      <c r="D62" s="40">
        <f>'Total Property Damage Expected'!D62/'Property Value'!D61</f>
        <v>2.6922876317557793E-6</v>
      </c>
      <c r="E62" s="40">
        <f>'Total Property Damage Expected'!E62/'Property Value'!E61</f>
        <v>1.3172331108685432E-5</v>
      </c>
      <c r="F62" s="40">
        <f>'Total Property Damage Expected'!F62/'Property Value'!F61</f>
        <v>7.9548546053770714E-6</v>
      </c>
      <c r="G62" s="40">
        <f>'Total Property Damage Expected'!G62/'Property Value'!G61</f>
        <v>1.825190157735208E-5</v>
      </c>
      <c r="H62" s="41">
        <f>'Total Property Damage Expected'!H62/'Property Value'!B61</f>
        <v>3.3782121524498822E-6</v>
      </c>
      <c r="I62" s="41">
        <f>'Total Property Damage Expected'!I62/'Property Value'!C61</f>
        <v>6.0273948797515586E-6</v>
      </c>
      <c r="J62" s="41">
        <f>'Total Property Damage Expected'!J62/'Property Value'!D61</f>
        <v>3.4433448567512752E-6</v>
      </c>
      <c r="K62" s="41">
        <f>'Total Property Damage Expected'!K62/'Property Value'!E61</f>
        <v>1.8851815361339172E-5</v>
      </c>
      <c r="L62" s="41">
        <f>'Total Property Damage Expected'!L62/'Property Value'!F61</f>
        <v>1.2276527608398979E-5</v>
      </c>
      <c r="M62" s="41">
        <f>'Total Property Damage Expected'!M62/'Property Value'!G61</f>
        <v>2.0137358977233539E-5</v>
      </c>
      <c r="N62" s="42">
        <f>'Total Property Damage Expected'!N62/'Property Value'!B61</f>
        <v>6.5574691363915654E-5</v>
      </c>
      <c r="O62" s="42">
        <f>'Total Property Damage Expected'!O62/'Property Value'!C61</f>
        <v>1.9614751305226048E-4</v>
      </c>
      <c r="P62" s="42">
        <f>'Total Property Damage Expected'!P62/'Property Value'!D61</f>
        <v>1.2994946501817284E-4</v>
      </c>
      <c r="Q62" s="42">
        <f>'Total Property Damage Expected'!Q62/'Property Value'!E61</f>
        <v>3.2228282445773913E-4</v>
      </c>
      <c r="R62" s="42">
        <f>'Total Property Damage Expected'!R62/'Property Value'!F61</f>
        <v>1.637020549341938E-4</v>
      </c>
      <c r="S62" s="42">
        <f>'Total Property Damage Expected'!S62/'Property Value'!G61</f>
        <v>3.5803034328864015E-4</v>
      </c>
    </row>
    <row r="63" spans="1:19" x14ac:dyDescent="0.35">
      <c r="A63">
        <v>2082</v>
      </c>
      <c r="B63" s="40">
        <f>'Total Property Damage Expected'!B63/'Property Value'!B62</f>
        <v>1.3177173052660663E-6</v>
      </c>
      <c r="C63" s="40">
        <f>'Total Property Damage Expected'!C63/'Property Value'!C62</f>
        <v>2.8367500256640878E-6</v>
      </c>
      <c r="D63" s="40">
        <f>'Total Property Damage Expected'!D63/'Property Value'!D62</f>
        <v>2.7081504797110052E-6</v>
      </c>
      <c r="E63" s="40">
        <f>'Total Property Damage Expected'!E63/'Property Value'!E62</f>
        <v>1.3249941941617392E-5</v>
      </c>
      <c r="F63" s="40">
        <f>'Total Property Damage Expected'!F63/'Property Value'!F62</f>
        <v>8.0017242814186065E-6</v>
      </c>
      <c r="G63" s="40">
        <f>'Total Property Damage Expected'!G63/'Property Value'!G62</f>
        <v>1.8359441030492334E-5</v>
      </c>
      <c r="H63" s="41">
        <f>'Total Property Damage Expected'!H63/'Property Value'!B62</f>
        <v>3.3727697454273374E-6</v>
      </c>
      <c r="I63" s="41">
        <f>'Total Property Damage Expected'!I63/'Property Value'!C62</f>
        <v>6.0176845552541988E-6</v>
      </c>
      <c r="J63" s="41">
        <f>'Total Property Damage Expected'!J63/'Property Value'!D62</f>
        <v>3.437797518874393E-6</v>
      </c>
      <c r="K63" s="41">
        <f>'Total Property Damage Expected'!K63/'Property Value'!E62</f>
        <v>1.8821444488321066E-5</v>
      </c>
      <c r="L63" s="41">
        <f>'Total Property Damage Expected'!L63/'Property Value'!F62</f>
        <v>1.225674973269038E-5</v>
      </c>
      <c r="M63" s="41">
        <f>'Total Property Damage Expected'!M63/'Property Value'!G62</f>
        <v>2.0104917052639277E-5</v>
      </c>
      <c r="N63" s="42">
        <f>'Total Property Damage Expected'!N63/'Property Value'!B62</f>
        <v>6.5438627245169371E-5</v>
      </c>
      <c r="O63" s="42">
        <f>'Total Property Damage Expected'!O63/'Property Value'!C62</f>
        <v>1.9574051703058471E-4</v>
      </c>
      <c r="P63" s="42">
        <f>'Total Property Damage Expected'!P63/'Property Value'!D62</f>
        <v>1.2967982654833816E-4</v>
      </c>
      <c r="Q63" s="42">
        <f>'Total Property Damage Expected'!Q63/'Property Value'!E62</f>
        <v>3.2161410413920118E-4</v>
      </c>
      <c r="R63" s="42">
        <f>'Total Property Damage Expected'!R63/'Property Value'!F62</f>
        <v>1.6336238157274455E-4</v>
      </c>
      <c r="S63" s="42">
        <f>'Total Property Damage Expected'!S63/'Property Value'!G62</f>
        <v>3.5728744870338545E-4</v>
      </c>
    </row>
    <row r="64" spans="1:19" x14ac:dyDescent="0.35">
      <c r="A64">
        <v>2083</v>
      </c>
      <c r="B64" s="40">
        <f>'Total Property Damage Expected'!B64/'Property Value'!B63</f>
        <v>1.3254812414127304E-6</v>
      </c>
      <c r="C64" s="40">
        <f>'Total Property Damage Expected'!C64/'Property Value'!C63</f>
        <v>2.853464040100483E-6</v>
      </c>
      <c r="D64" s="40">
        <f>'Total Property Damage Expected'!D64/'Property Value'!D63</f>
        <v>2.7241067909137251E-6</v>
      </c>
      <c r="E64" s="40">
        <f>'Total Property Damage Expected'!E64/'Property Value'!E63</f>
        <v>1.3328010054383775E-5</v>
      </c>
      <c r="F64" s="40">
        <f>'Total Property Damage Expected'!F64/'Property Value'!F63</f>
        <v>8.048870111662981E-6</v>
      </c>
      <c r="G64" s="40">
        <f>'Total Property Damage Expected'!G64/'Property Value'!G63</f>
        <v>1.8467614101665903E-5</v>
      </c>
      <c r="H64" s="41">
        <f>'Total Property Damage Expected'!H64/'Property Value'!B63</f>
        <v>3.3673361062952802E-6</v>
      </c>
      <c r="I64" s="41">
        <f>'Total Property Damage Expected'!I64/'Property Value'!C63</f>
        <v>6.0079898743978677E-6</v>
      </c>
      <c r="J64" s="41">
        <f>'Total Property Damage Expected'!J64/'Property Value'!D63</f>
        <v>3.4322591179349363E-6</v>
      </c>
      <c r="K64" s="41">
        <f>'Total Property Damage Expected'!K64/'Property Value'!E63</f>
        <v>1.8791122543743545E-5</v>
      </c>
      <c r="L64" s="41">
        <f>'Total Property Damage Expected'!L64/'Property Value'!F63</f>
        <v>1.2237003719767421E-5</v>
      </c>
      <c r="M64" s="41">
        <f>'Total Property Damage Expected'!M64/'Property Value'!G63</f>
        <v>2.0072527393015432E-5</v>
      </c>
      <c r="N64" s="42">
        <f>'Total Property Damage Expected'!N64/'Property Value'!B63</f>
        <v>6.5302845452485547E-5</v>
      </c>
      <c r="O64" s="42">
        <f>'Total Property Damage Expected'!O64/'Property Value'!C63</f>
        <v>1.9533436550476347E-4</v>
      </c>
      <c r="P64" s="42">
        <f>'Total Property Damage Expected'!P64/'Property Value'!D63</f>
        <v>1.2941074756448828E-4</v>
      </c>
      <c r="Q64" s="42">
        <f>'Total Property Damage Expected'!Q64/'Property Value'!E63</f>
        <v>3.2094677138099989E-4</v>
      </c>
      <c r="R64" s="42">
        <f>'Total Property Damage Expected'!R64/'Property Value'!F63</f>
        <v>1.6302341301608548E-4</v>
      </c>
      <c r="S64" s="42">
        <f>'Total Property Damage Expected'!S64/'Property Value'!G63</f>
        <v>3.5654609558626369E-4</v>
      </c>
    </row>
    <row r="65" spans="1:19" x14ac:dyDescent="0.35">
      <c r="A65">
        <v>2084</v>
      </c>
      <c r="B65" s="40">
        <f>'Total Property Damage Expected'!B65/'Property Value'!B64</f>
        <v>1.3332909223517324E-6</v>
      </c>
      <c r="C65" s="40">
        <f>'Total Property Damage Expected'!C65/'Property Value'!C64</f>
        <v>2.8702765328222579E-6</v>
      </c>
      <c r="D65" s="40">
        <f>'Total Property Damage Expected'!D65/'Property Value'!D64</f>
        <v>2.7401571160455466E-6</v>
      </c>
      <c r="E65" s="40">
        <f>'Total Property Damage Expected'!E65/'Property Value'!E64</f>
        <v>1.3406538141258555E-5</v>
      </c>
      <c r="F65" s="40">
        <f>'Total Property Damage Expected'!F65/'Property Value'!F64</f>
        <v>8.096293723199395E-6</v>
      </c>
      <c r="G65" s="40">
        <f>'Total Property Damage Expected'!G65/'Property Value'!G64</f>
        <v>1.857642452412417E-5</v>
      </c>
      <c r="H65" s="41">
        <f>'Total Property Damage Expected'!H65/'Property Value'!B64</f>
        <v>3.3619112209283612E-6</v>
      </c>
      <c r="I65" s="41">
        <f>'Total Property Damage Expected'!I65/'Property Value'!C64</f>
        <v>5.9983108119801655E-6</v>
      </c>
      <c r="J65" s="41">
        <f>'Total Property Damage Expected'!J65/'Property Value'!D64</f>
        <v>3.4267296395352158E-6</v>
      </c>
      <c r="K65" s="41">
        <f>'Total Property Damage Expected'!K65/'Property Value'!E64</f>
        <v>1.8760849448781345E-5</v>
      </c>
      <c r="L65" s="41">
        <f>'Total Property Damage Expected'!L65/'Property Value'!F64</f>
        <v>1.221728951829814E-5</v>
      </c>
      <c r="M65" s="41">
        <f>'Total Property Damage Expected'!M65/'Property Value'!G64</f>
        <v>2.0040189914161489E-5</v>
      </c>
      <c r="N65" s="42">
        <f>'Total Property Damage Expected'!N65/'Property Value'!B64</f>
        <v>6.5167345400052101E-5</v>
      </c>
      <c r="O65" s="42">
        <f>'Total Property Damage Expected'!O65/'Property Value'!C64</f>
        <v>1.9492905672251131E-4</v>
      </c>
      <c r="P65" s="42">
        <f>'Total Property Damage Expected'!P65/'Property Value'!D64</f>
        <v>1.2914222690571853E-4</v>
      </c>
      <c r="Q65" s="42">
        <f>'Total Property Damage Expected'!Q65/'Property Value'!E64</f>
        <v>3.2028082330401892E-4</v>
      </c>
      <c r="R65" s="42">
        <f>'Total Property Damage Expected'!R65/'Property Value'!F64</f>
        <v>1.6268514780178281E-4</v>
      </c>
      <c r="S65" s="42">
        <f>'Total Property Damage Expected'!S65/'Property Value'!G64</f>
        <v>3.5580628073880765E-4</v>
      </c>
    </row>
    <row r="66" spans="1:19" x14ac:dyDescent="0.35">
      <c r="A66">
        <v>2085</v>
      </c>
      <c r="B66" s="40">
        <f>'Total Property Damage Expected'!B66/'Property Value'!B65</f>
        <v>1.3411466176095071E-6</v>
      </c>
      <c r="C66" s="40">
        <f>'Total Property Damage Expected'!C66/'Property Value'!C65</f>
        <v>2.8871880840594186E-6</v>
      </c>
      <c r="D66" s="40">
        <f>'Total Property Damage Expected'!D66/'Property Value'!D65</f>
        <v>2.7563020090326732E-6</v>
      </c>
      <c r="E66" s="40">
        <f>'Total Property Damage Expected'!E66/'Property Value'!E65</f>
        <v>1.3485528912390253E-5</v>
      </c>
      <c r="F66" s="40">
        <f>'Total Property Damage Expected'!F66/'Property Value'!F65</f>
        <v>8.1439967527037882E-6</v>
      </c>
      <c r="G66" s="40">
        <f>'Total Property Damage Expected'!G66/'Property Value'!G65</f>
        <v>1.8685876053114683E-5</v>
      </c>
      <c r="H66" s="41">
        <f>'Total Property Damage Expected'!H66/'Property Value'!B65</f>
        <v>3.3564950752239873E-6</v>
      </c>
      <c r="I66" s="41">
        <f>'Total Property Damage Expected'!I66/'Property Value'!C65</f>
        <v>5.9886473428392882E-6</v>
      </c>
      <c r="J66" s="41">
        <f>'Total Property Damage Expected'!J66/'Property Value'!D65</f>
        <v>3.4212090693007362E-6</v>
      </c>
      <c r="K66" s="41">
        <f>'Total Property Damage Expected'!K66/'Property Value'!E65</f>
        <v>1.8730625124736174E-5</v>
      </c>
      <c r="L66" s="41">
        <f>'Total Property Damage Expected'!L66/'Property Value'!F65</f>
        <v>1.2197607077033272E-5</v>
      </c>
      <c r="M66" s="41">
        <f>'Total Property Damage Expected'!M66/'Property Value'!G65</f>
        <v>2.0007904532012564E-5</v>
      </c>
      <c r="N66" s="42">
        <f>'Total Property Damage Expected'!N66/'Property Value'!B65</f>
        <v>6.5032126503272481E-5</v>
      </c>
      <c r="O66" s="42">
        <f>'Total Property Damage Expected'!O66/'Property Value'!C65</f>
        <v>1.9452458893517852E-4</v>
      </c>
      <c r="P66" s="42">
        <f>'Total Property Damage Expected'!P66/'Property Value'!D65</f>
        <v>1.2887426341353308E-4</v>
      </c>
      <c r="Q66" s="42">
        <f>'Total Property Damage Expected'!Q66/'Property Value'!E65</f>
        <v>3.1961625703511574E-4</v>
      </c>
      <c r="R66" s="42">
        <f>'Total Property Damage Expected'!R66/'Property Value'!F65</f>
        <v>1.6234758447043732E-4</v>
      </c>
      <c r="S66" s="42">
        <f>'Total Property Damage Expected'!S66/'Property Value'!G65</f>
        <v>3.5506800096918664E-4</v>
      </c>
    </row>
    <row r="67" spans="1:19" x14ac:dyDescent="0.35">
      <c r="A67">
        <v>2086</v>
      </c>
      <c r="B67" s="40">
        <f>'Total Property Damage Expected'!B67/'Property Value'!B66</f>
        <v>1.3490485983005265E-6</v>
      </c>
      <c r="C67" s="40">
        <f>'Total Property Damage Expected'!C67/'Property Value'!C66</f>
        <v>2.9041992774606626E-6</v>
      </c>
      <c r="D67" s="40">
        <f>'Total Property Damage Expected'!D67/'Property Value'!D66</f>
        <v>2.7725420270650168E-6</v>
      </c>
      <c r="E67" s="40">
        <f>'Total Property Damage Expected'!E67/'Property Value'!E66</f>
        <v>1.3564985093895475E-5</v>
      </c>
      <c r="F67" s="40">
        <f>'Total Property Damage Expected'!F67/'Property Value'!F66</f>
        <v>8.1919808464953362E-6</v>
      </c>
      <c r="G67" s="40">
        <f>'Total Property Damage Expected'!G67/'Property Value'!G66</f>
        <v>1.8795972466010749E-5</v>
      </c>
      <c r="H67" s="41">
        <f>'Total Property Damage Expected'!H67/'Property Value'!B66</f>
        <v>3.3510876551022841E-6</v>
      </c>
      <c r="I67" s="41">
        <f>'Total Property Damage Expected'!I67/'Property Value'!C66</f>
        <v>5.9789994418539759E-6</v>
      </c>
      <c r="J67" s="41">
        <f>'Total Property Damage Expected'!J67/'Property Value'!D66</f>
        <v>3.4156973928801617E-6</v>
      </c>
      <c r="K67" s="41">
        <f>'Total Property Damage Expected'!K67/'Property Value'!E66</f>
        <v>1.8700449493036549E-5</v>
      </c>
      <c r="L67" s="41">
        <f>'Total Property Damage Expected'!L67/'Property Value'!F66</f>
        <v>1.2177956344806121E-5</v>
      </c>
      <c r="M67" s="41">
        <f>'Total Property Damage Expected'!M67/'Property Value'!G66</f>
        <v>1.997567116263922E-5</v>
      </c>
      <c r="N67" s="42">
        <f>'Total Property Damage Expected'!N67/'Property Value'!B66</f>
        <v>6.4897188178763125E-5</v>
      </c>
      <c r="O67" s="42">
        <f>'Total Property Damage Expected'!O67/'Property Value'!C66</f>
        <v>1.9412096039774383E-4</v>
      </c>
      <c r="P67" s="42">
        <f>'Total Property Damage Expected'!P67/'Property Value'!D66</f>
        <v>1.286068559318398E-4</v>
      </c>
      <c r="Q67" s="42">
        <f>'Total Property Damage Expected'!Q67/'Property Value'!E66</f>
        <v>3.1895306970710952E-4</v>
      </c>
      <c r="R67" s="42">
        <f>'Total Property Damage Expected'!R67/'Property Value'!F66</f>
        <v>1.6201072156567779E-4</v>
      </c>
      <c r="S67" s="42">
        <f>'Total Property Damage Expected'!S67/'Property Value'!G66</f>
        <v>3.5433125309219303E-4</v>
      </c>
    </row>
    <row r="68" spans="1:19" x14ac:dyDescent="0.35">
      <c r="A68">
        <v>2087</v>
      </c>
      <c r="B68" s="40">
        <f>'Total Property Damage Expected'!B68/'Property Value'!B67</f>
        <v>1.3569971371366599E-6</v>
      </c>
      <c r="C68" s="40">
        <f>'Total Property Damage Expected'!C68/'Property Value'!C67</f>
        <v>2.9213107001135208E-6</v>
      </c>
      <c r="D68" s="40">
        <f>'Total Property Damage Expected'!D68/'Property Value'!D67</f>
        <v>2.7888777306154296E-6</v>
      </c>
      <c r="E68" s="40">
        <f>'Total Property Damage Expected'!E68/'Property Value'!E67</f>
        <v>1.364490942795299E-5</v>
      </c>
      <c r="F68" s="40">
        <f>'Total Property Damage Expected'!F68/'Property Value'!F67</f>
        <v>8.2402476605932551E-6</v>
      </c>
      <c r="G68" s="40">
        <f>'Total Property Damage Expected'!G68/'Property Value'!G67</f>
        <v>1.890671756244181E-5</v>
      </c>
      <c r="H68" s="41">
        <f>'Total Property Damage Expected'!H68/'Property Value'!B67</f>
        <v>3.3456889465060627E-6</v>
      </c>
      <c r="I68" s="41">
        <f>'Total Property Damage Expected'!I68/'Property Value'!C67</f>
        <v>5.9693670839434347E-6</v>
      </c>
      <c r="J68" s="41">
        <f>'Total Property Damage Expected'!J68/'Property Value'!D67</f>
        <v>3.4101945959452739E-6</v>
      </c>
      <c r="K68" s="41">
        <f>'Total Property Damage Expected'!K68/'Property Value'!E67</f>
        <v>1.8670322475237549E-5</v>
      </c>
      <c r="L68" s="41">
        <f>'Total Property Damage Expected'!L68/'Property Value'!F67</f>
        <v>1.2158337270532425E-5</v>
      </c>
      <c r="M68" s="41">
        <f>'Total Property Damage Expected'!M68/'Property Value'!G67</f>
        <v>1.994348972224722E-5</v>
      </c>
      <c r="N68" s="42">
        <f>'Total Property Damage Expected'!N68/'Property Value'!B67</f>
        <v>6.4762529844350985E-5</v>
      </c>
      <c r="O68" s="42">
        <f>'Total Property Damage Expected'!O68/'Property Value'!C67</f>
        <v>1.937181693688068E-4</v>
      </c>
      <c r="P68" s="42">
        <f>'Total Property Damage Expected'!P68/'Property Value'!D67</f>
        <v>1.2834000330694546E-4</v>
      </c>
      <c r="Q68" s="42">
        <f>'Total Property Damage Expected'!Q68/'Property Value'!E67</f>
        <v>3.1829125845876866E-4</v>
      </c>
      <c r="R68" s="42">
        <f>'Total Property Damage Expected'!R68/'Property Value'!F67</f>
        <v>1.6167455763415505E-4</v>
      </c>
      <c r="S68" s="42">
        <f>'Total Property Damage Expected'!S68/'Property Value'!G67</f>
        <v>3.5359603392922821E-4</v>
      </c>
    </row>
    <row r="69" spans="1:19" x14ac:dyDescent="0.35">
      <c r="A69">
        <v>2088</v>
      </c>
      <c r="B69" s="40">
        <f>'Total Property Damage Expected'!B69/'Property Value'!B68</f>
        <v>1.3649925084365822E-6</v>
      </c>
      <c r="C69" s="40">
        <f>'Total Property Damage Expected'!C69/'Property Value'!C68</f>
        <v>2.9385229425646202E-6</v>
      </c>
      <c r="D69" s="40">
        <f>'Total Property Damage Expected'!D69/'Property Value'!D68</f>
        <v>2.8053096834590484E-6</v>
      </c>
      <c r="E69" s="40">
        <f>'Total Property Damage Expected'!E69/'Property Value'!E68</f>
        <v>1.3725304672898381E-5</v>
      </c>
      <c r="F69" s="40">
        <f>'Total Property Damage Expected'!F69/'Property Value'!F68</f>
        <v>8.288798860773955E-6</v>
      </c>
      <c r="G69" s="40">
        <f>'Total Property Damage Expected'!G69/'Property Value'!G68</f>
        <v>1.9018115164424563E-5</v>
      </c>
      <c r="H69" s="41">
        <f>'Total Property Damage Expected'!H69/'Property Value'!B68</f>
        <v>3.3402989354007771E-6</v>
      </c>
      <c r="I69" s="41">
        <f>'Total Property Damage Expected'!I69/'Property Value'!C68</f>
        <v>5.9597502440672752E-6</v>
      </c>
      <c r="J69" s="41">
        <f>'Total Property Damage Expected'!J69/'Property Value'!D68</f>
        <v>3.4047006641909416E-6</v>
      </c>
      <c r="K69" s="41">
        <f>'Total Property Damage Expected'!K69/'Property Value'!E68</f>
        <v>1.864024399302064E-5</v>
      </c>
      <c r="L69" s="41">
        <f>'Total Property Damage Expected'!L69/'Property Value'!F68</f>
        <v>1.2138749803210209E-5</v>
      </c>
      <c r="M69" s="41">
        <f>'Total Property Damage Expected'!M69/'Property Value'!G68</f>
        <v>1.9911360127177326E-5</v>
      </c>
      <c r="N69" s="42">
        <f>'Total Property Damage Expected'!N69/'Property Value'!B68</f>
        <v>6.4628150919070974E-5</v>
      </c>
      <c r="O69" s="42">
        <f>'Total Property Damage Expected'!O69/'Property Value'!C68</f>
        <v>1.9331621411058022E-4</v>
      </c>
      <c r="P69" s="42">
        <f>'Total Property Damage Expected'!P69/'Property Value'!D68</f>
        <v>1.2807370438755071E-4</v>
      </c>
      <c r="Q69" s="42">
        <f>'Total Property Damage Expected'!Q69/'Property Value'!E68</f>
        <v>3.1763082043479845E-4</v>
      </c>
      <c r="R69" s="42">
        <f>'Total Property Damage Expected'!R69/'Property Value'!F68</f>
        <v>1.6133909122553552E-4</v>
      </c>
      <c r="S69" s="42">
        <f>'Total Property Damage Expected'!S69/'Property Value'!G68</f>
        <v>3.5286234030828899E-4</v>
      </c>
    </row>
    <row r="70" spans="1:19" x14ac:dyDescent="0.35">
      <c r="A70">
        <v>2089</v>
      </c>
      <c r="B70" s="40">
        <f>'Total Property Damage Expected'!B70/'Property Value'!B69</f>
        <v>1.3730349881352435E-6</v>
      </c>
      <c r="C70" s="40">
        <f>'Total Property Damage Expected'!C70/'Property Value'!C69</f>
        <v>2.9558365988400628E-6</v>
      </c>
      <c r="D70" s="40">
        <f>'Total Property Damage Expected'!D70/'Property Value'!D69</f>
        <v>2.8218384526927476E-6</v>
      </c>
      <c r="E70" s="40">
        <f>'Total Property Damage Expected'!E70/'Property Value'!E69</f>
        <v>1.3806173603319218E-5</v>
      </c>
      <c r="F70" s="40">
        <f>'Total Property Damage Expected'!F70/'Property Value'!F69</f>
        <v>8.3376361226285357E-6</v>
      </c>
      <c r="G70" s="40">
        <f>'Total Property Damage Expected'!G70/'Property Value'!G69</f>
        <v>1.9130169116494871E-5</v>
      </c>
      <c r="H70" s="41">
        <f>'Total Property Damage Expected'!H70/'Property Value'!B69</f>
        <v>3.3349176077744931E-6</v>
      </c>
      <c r="I70" s="41">
        <f>'Total Property Damage Expected'!I70/'Property Value'!C69</f>
        <v>5.9501488972254537E-6</v>
      </c>
      <c r="J70" s="41">
        <f>'Total Property Damage Expected'!J70/'Property Value'!D69</f>
        <v>3.3992155833350747E-6</v>
      </c>
      <c r="K70" s="41">
        <f>'Total Property Damage Expected'!K70/'Property Value'!E69</f>
        <v>1.8610213968193454E-5</v>
      </c>
      <c r="L70" s="41">
        <f>'Total Property Damage Expected'!L70/'Property Value'!F69</f>
        <v>1.2119193891919676E-5</v>
      </c>
      <c r="M70" s="41">
        <f>'Total Property Damage Expected'!M70/'Property Value'!G69</f>
        <v>1.9879282293905073E-5</v>
      </c>
      <c r="N70" s="42">
        <f>'Total Property Damage Expected'!N70/'Property Value'!B69</f>
        <v>6.4494050823163477E-5</v>
      </c>
      <c r="O70" s="42">
        <f>'Total Property Damage Expected'!O70/'Property Value'!C69</f>
        <v>1.929150928888828E-4</v>
      </c>
      <c r="P70" s="42">
        <f>'Total Property Damage Expected'!P70/'Property Value'!D69</f>
        <v>1.2780795802474506E-4</v>
      </c>
      <c r="Q70" s="42">
        <f>'Total Property Damage Expected'!Q70/'Property Value'!E69</f>
        <v>3.1697175278582888E-4</v>
      </c>
      <c r="R70" s="42">
        <f>'Total Property Damage Expected'!R70/'Property Value'!F69</f>
        <v>1.6100432089249494E-4</v>
      </c>
      <c r="S70" s="42">
        <f>'Total Property Damage Expected'!S70/'Property Value'!G69</f>
        <v>3.52130169063954E-4</v>
      </c>
    </row>
    <row r="71" spans="1:19" x14ac:dyDescent="0.35">
      <c r="A71">
        <v>2090</v>
      </c>
      <c r="B71" s="40">
        <f>'Total Property Damage Expected'!B71/'Property Value'!B70</f>
        <v>1.3163549785526985E-6</v>
      </c>
      <c r="C71" s="40">
        <f>'Total Property Damage Expected'!C71/'Property Value'!C70</f>
        <v>2.833817241580836E-6</v>
      </c>
      <c r="D71" s="40">
        <f>'Total Property Damage Expected'!D71/'Property Value'!D70</f>
        <v>2.7053506487248091E-6</v>
      </c>
      <c r="E71" s="40">
        <f>'Total Property Damage Expected'!E71/'Property Value'!E70</f>
        <v>1.3236243442109563E-5</v>
      </c>
      <c r="F71" s="40">
        <f>'Total Property Damage Expected'!F71/'Property Value'!F70</f>
        <v>7.9934516703676496E-6</v>
      </c>
      <c r="G71" s="40">
        <f>'Total Property Damage Expected'!G71/'Property Value'!G70</f>
        <v>1.8340460057214994E-5</v>
      </c>
      <c r="H71" s="41">
        <f>'Total Property Damage Expected'!H71/'Property Value'!B70</f>
        <v>3.1734010569231528E-6</v>
      </c>
      <c r="I71" s="41">
        <f>'Total Property Damage Expected'!I71/'Property Value'!C70</f>
        <v>5.6619716047216357E-6</v>
      </c>
      <c r="J71" s="41">
        <f>'Total Property Damage Expected'!J71/'Property Value'!D70</f>
        <v>3.2345849563773083E-6</v>
      </c>
      <c r="K71" s="41">
        <f>'Total Property Damage Expected'!K71/'Property Value'!E70</f>
        <v>1.7708885082663963E-5</v>
      </c>
      <c r="L71" s="41">
        <f>'Total Property Damage Expected'!L71/'Property Value'!F70</f>
        <v>1.1532237742850741E-5</v>
      </c>
      <c r="M71" s="41">
        <f>'Total Property Damage Expected'!M71/'Property Value'!G70</f>
        <v>1.8916489959237956E-5</v>
      </c>
      <c r="N71" s="42">
        <f>'Total Property Damage Expected'!N71/'Property Value'!B70</f>
        <v>6.1341961665075067E-5</v>
      </c>
      <c r="O71" s="42">
        <f>'Total Property Damage Expected'!O71/'Property Value'!C70</f>
        <v>1.8348653994538759E-4</v>
      </c>
      <c r="P71" s="42">
        <f>'Total Property Damage Expected'!P71/'Property Value'!D70</f>
        <v>1.2156145817452124E-4</v>
      </c>
      <c r="Q71" s="42">
        <f>'Total Property Damage Expected'!Q71/'Property Value'!E70</f>
        <v>3.0148004133920264E-4</v>
      </c>
      <c r="R71" s="42">
        <f>'Total Property Damage Expected'!R71/'Property Value'!F70</f>
        <v>1.5313537844256048E-4</v>
      </c>
      <c r="S71" s="42">
        <f>'Total Property Damage Expected'!S71/'Property Value'!G70</f>
        <v>3.3492012140877268E-4</v>
      </c>
    </row>
    <row r="72" spans="1:19" x14ac:dyDescent="0.35">
      <c r="A72">
        <v>2091</v>
      </c>
      <c r="B72" s="40">
        <f>'Total Property Damage Expected'!B72/'Property Value'!B71</f>
        <v>1.3241108879264187E-6</v>
      </c>
      <c r="C72" s="40">
        <f>'Total Property Damage Expected'!C72/'Property Value'!C71</f>
        <v>2.8505139761740783E-6</v>
      </c>
      <c r="D72" s="40">
        <f>'Total Property Damage Expected'!D72/'Property Value'!D71</f>
        <v>2.7212904634385538E-6</v>
      </c>
      <c r="E72" s="40">
        <f>'Total Property Damage Expected'!E72/'Property Value'!E71</f>
        <v>1.3314230843880456E-5</v>
      </c>
      <c r="F72" s="40">
        <f>'Total Property Damage Expected'!F72/'Property Value'!F71</f>
        <v>8.0405487587280786E-6</v>
      </c>
      <c r="G72" s="40">
        <f>'Total Property Damage Expected'!G72/'Property Value'!G71</f>
        <v>1.8448521293274965E-5</v>
      </c>
      <c r="H72" s="41">
        <f>'Total Property Damage Expected'!H72/'Property Value'!B71</f>
        <v>3.1682886070774477E-6</v>
      </c>
      <c r="I72" s="41">
        <f>'Total Property Damage Expected'!I72/'Property Value'!C71</f>
        <v>5.6528499887211011E-6</v>
      </c>
      <c r="J72" s="41">
        <f>'Total Property Damage Expected'!J72/'Property Value'!D71</f>
        <v>3.2293739373272344E-6</v>
      </c>
      <c r="K72" s="41">
        <f>'Total Property Damage Expected'!K72/'Property Value'!E71</f>
        <v>1.7680355506608344E-5</v>
      </c>
      <c r="L72" s="41">
        <f>'Total Property Damage Expected'!L72/'Property Value'!F71</f>
        <v>1.1513658941743821E-5</v>
      </c>
      <c r="M72" s="41">
        <f>'Total Property Damage Expected'!M72/'Property Value'!G71</f>
        <v>1.8886014893389471E-5</v>
      </c>
      <c r="N72" s="42">
        <f>'Total Property Damage Expected'!N72/'Property Value'!B71</f>
        <v>6.1214680243195282E-5</v>
      </c>
      <c r="O72" s="42">
        <f>'Total Property Damage Expected'!O72/'Property Value'!C71</f>
        <v>1.8310581479304302E-4</v>
      </c>
      <c r="P72" s="42">
        <f>'Total Property Damage Expected'!P72/'Property Value'!D71</f>
        <v>1.2130922438834544E-4</v>
      </c>
      <c r="Q72" s="42">
        <f>'Total Property Damage Expected'!Q72/'Property Value'!E71</f>
        <v>3.0085448572786529E-4</v>
      </c>
      <c r="R72" s="42">
        <f>'Total Property Damage Expected'!R72/'Property Value'!F71</f>
        <v>1.5281763039246246E-4</v>
      </c>
      <c r="S72" s="42">
        <f>'Total Property Damage Expected'!S72/'Property Value'!G71</f>
        <v>3.342251793477116E-4</v>
      </c>
    </row>
    <row r="73" spans="1:19" x14ac:dyDescent="0.35">
      <c r="A73">
        <v>2092</v>
      </c>
      <c r="B73" s="40">
        <f>'Total Property Damage Expected'!B73/'Property Value'!B72</f>
        <v>1.3319124947990611E-6</v>
      </c>
      <c r="C73" s="40">
        <f>'Total Property Damage Expected'!C73/'Property Value'!C72</f>
        <v>2.8673090872405757E-6</v>
      </c>
      <c r="D73" s="40">
        <f>'Total Property Damage Expected'!D73/'Property Value'!D72</f>
        <v>2.7373241948847665E-6</v>
      </c>
      <c r="E73" s="40">
        <f>'Total Property Damage Expected'!E73/'Property Value'!E72</f>
        <v>1.3392677744213879E-5</v>
      </c>
      <c r="F73" s="40">
        <f>'Total Property Damage Expected'!F73/'Property Value'!F72</f>
        <v>8.0879233411953715E-6</v>
      </c>
      <c r="G73" s="40">
        <f>'Total Property Damage Expected'!G73/'Property Value'!G72</f>
        <v>1.8557219221691746E-5</v>
      </c>
      <c r="H73" s="41">
        <f>'Total Property Damage Expected'!H73/'Property Value'!B72</f>
        <v>3.1631843935507443E-6</v>
      </c>
      <c r="I73" s="41">
        <f>'Total Property Damage Expected'!I73/'Property Value'!C72</f>
        <v>5.6437430679335179E-6</v>
      </c>
      <c r="J73" s="41">
        <f>'Total Property Damage Expected'!J73/'Property Value'!D72</f>
        <v>3.2241713133942799E-6</v>
      </c>
      <c r="K73" s="41">
        <f>'Total Property Damage Expected'!K73/'Property Value'!E72</f>
        <v>1.7651871892605451E-5</v>
      </c>
      <c r="L73" s="41">
        <f>'Total Property Damage Expected'!L73/'Property Value'!F72</f>
        <v>1.1495110071675286E-5</v>
      </c>
      <c r="M73" s="41">
        <f>'Total Property Damage Expected'!M73/'Property Value'!G72</f>
        <v>1.885558892383953E-5</v>
      </c>
      <c r="N73" s="42">
        <f>'Total Property Damage Expected'!N73/'Property Value'!B72</f>
        <v>6.1087662923732774E-5</v>
      </c>
      <c r="O73" s="42">
        <f>'Total Property Damage Expected'!O73/'Property Value'!C72</f>
        <v>1.8272587962584765E-4</v>
      </c>
      <c r="P73" s="42">
        <f>'Total Property Damage Expected'!P73/'Property Value'!D72</f>
        <v>1.2105751397432922E-4</v>
      </c>
      <c r="Q73" s="42">
        <f>'Total Property Damage Expected'!Q73/'Property Value'!E72</f>
        <v>3.002302281123128E-4</v>
      </c>
      <c r="R73" s="42">
        <f>'Total Property Damage Expected'!R73/'Property Value'!F72</f>
        <v>1.5250054165325889E-4</v>
      </c>
      <c r="S73" s="42">
        <f>'Total Property Damage Expected'!S73/'Property Value'!G72</f>
        <v>3.3353167925575703E-4</v>
      </c>
    </row>
    <row r="74" spans="1:19" x14ac:dyDescent="0.35">
      <c r="A74">
        <v>2093</v>
      </c>
      <c r="B74" s="40">
        <f>'Total Property Damage Expected'!B74/'Property Value'!B73</f>
        <v>1.3397600684184091E-6</v>
      </c>
      <c r="C74" s="40">
        <f>'Total Property Damage Expected'!C74/'Property Value'!C73</f>
        <v>2.8842031544104616E-6</v>
      </c>
      <c r="D74" s="40">
        <f>'Total Property Damage Expected'!D74/'Property Value'!D73</f>
        <v>2.7534523964169711E-6</v>
      </c>
      <c r="E74" s="40">
        <f>'Total Property Damage Expected'!E74/'Property Value'!E73</f>
        <v>1.3471586850456463E-5</v>
      </c>
      <c r="F74" s="40">
        <f>'Total Property Damage Expected'!F74/'Property Value'!F73</f>
        <v>8.1355770527533874E-6</v>
      </c>
      <c r="G74" s="40">
        <f>'Total Property Damage Expected'!G74/'Property Value'!G73</f>
        <v>1.8666557593830504E-5</v>
      </c>
      <c r="H74" s="41">
        <f>'Total Property Damage Expected'!H74/'Property Value'!B73</f>
        <v>3.1580884030740708E-6</v>
      </c>
      <c r="I74" s="41">
        <f>'Total Property Damage Expected'!I74/'Property Value'!C73</f>
        <v>5.634650818684432E-6</v>
      </c>
      <c r="J74" s="41">
        <f>'Total Property Damage Expected'!J74/'Property Value'!D73</f>
        <v>3.2189770710536438E-6</v>
      </c>
      <c r="K74" s="41">
        <f>'Total Property Damage Expected'!K74/'Property Value'!E73</f>
        <v>1.7623434166608959E-5</v>
      </c>
      <c r="L74" s="41">
        <f>'Total Property Damage Expected'!L74/'Property Value'!F73</f>
        <v>1.1476591084425283E-5</v>
      </c>
      <c r="M74" s="41">
        <f>'Total Property Damage Expected'!M74/'Property Value'!G73</f>
        <v>1.8825211971492435E-5</v>
      </c>
      <c r="N74" s="42">
        <f>'Total Property Damage Expected'!N74/'Property Value'!B73</f>
        <v>6.0960909158688572E-5</v>
      </c>
      <c r="O74" s="42">
        <f>'Total Property Damage Expected'!O74/'Property Value'!C73</f>
        <v>1.8234673280462279E-4</v>
      </c>
      <c r="P74" s="42">
        <f>'Total Property Damage Expected'!P74/'Property Value'!D73</f>
        <v>1.2080632584650228E-4</v>
      </c>
      <c r="Q74" s="42">
        <f>'Total Property Damage Expected'!Q74/'Property Value'!E73</f>
        <v>2.9960726579927058E-4</v>
      </c>
      <c r="R74" s="42">
        <f>'Total Property Damage Expected'!R74/'Property Value'!F73</f>
        <v>1.5218411085691358E-4</v>
      </c>
      <c r="S74" s="42">
        <f>'Total Property Damage Expected'!S74/'Property Value'!G73</f>
        <v>3.3283961814089722E-4</v>
      </c>
    </row>
    <row r="75" spans="1:19" x14ac:dyDescent="0.35">
      <c r="A75">
        <v>2094</v>
      </c>
      <c r="B75" s="40">
        <f>'Total Property Damage Expected'!B75/'Property Value'!B74</f>
        <v>1.3476538796186429E-6</v>
      </c>
      <c r="C75" s="40">
        <f>'Total Property Damage Expected'!C75/'Property Value'!C74</f>
        <v>2.9011967607290255E-6</v>
      </c>
      <c r="D75" s="40">
        <f>'Total Property Damage Expected'!D75/'Property Value'!D74</f>
        <v>2.7696756246490272E-6</v>
      </c>
      <c r="E75" s="40">
        <f>'Total Property Damage Expected'!E75/'Property Value'!E74</f>
        <v>1.35509608859064E-5</v>
      </c>
      <c r="F75" s="40">
        <f>'Total Property Damage Expected'!F75/'Property Value'!F74</f>
        <v>8.1835115380192469E-6</v>
      </c>
      <c r="G75" s="40">
        <f>'Total Property Damage Expected'!G75/'Property Value'!G74</f>
        <v>1.8776540183159306E-5</v>
      </c>
      <c r="H75" s="41">
        <f>'Total Property Damage Expected'!H75/'Property Value'!B74</f>
        <v>3.1530006223998335E-6</v>
      </c>
      <c r="I75" s="41">
        <f>'Total Property Damage Expected'!I75/'Property Value'!C74</f>
        <v>5.6255732173375313E-6</v>
      </c>
      <c r="J75" s="41">
        <f>'Total Property Damage Expected'!J75/'Property Value'!D74</f>
        <v>3.2137911968023154E-6</v>
      </c>
      <c r="K75" s="41">
        <f>'Total Property Damage Expected'!K75/'Property Value'!E74</f>
        <v>1.7595042254691835E-5</v>
      </c>
      <c r="L75" s="41">
        <f>'Total Property Damage Expected'!L75/'Property Value'!F74</f>
        <v>1.1458101931851648E-5</v>
      </c>
      <c r="M75" s="41">
        <f>'Total Property Damage Expected'!M75/'Property Value'!G74</f>
        <v>1.8794883957379929E-5</v>
      </c>
      <c r="N75" s="42">
        <f>'Total Property Damage Expected'!N75/'Property Value'!B74</f>
        <v>6.0834418401200785E-5</v>
      </c>
      <c r="O75" s="42">
        <f>'Total Property Damage Expected'!O75/'Property Value'!C74</f>
        <v>1.8196837269359101E-4</v>
      </c>
      <c r="P75" s="42">
        <f>'Total Property Damage Expected'!P75/'Property Value'!D74</f>
        <v>1.2055565892114752E-4</v>
      </c>
      <c r="Q75" s="42">
        <f>'Total Property Damage Expected'!Q75/'Property Value'!E74</f>
        <v>2.9898559610105224E-4</v>
      </c>
      <c r="R75" s="42">
        <f>'Total Property Damage Expected'!R75/'Property Value'!F74</f>
        <v>1.5186833663822887E-4</v>
      </c>
      <c r="S75" s="42">
        <f>'Total Property Damage Expected'!S75/'Property Value'!G74</f>
        <v>3.3214899301732835E-4</v>
      </c>
    </row>
    <row r="76" spans="1:19" x14ac:dyDescent="0.35">
      <c r="A76">
        <v>2095</v>
      </c>
      <c r="B76" s="40">
        <f>'Total Property Damage Expected'!B76/'Property Value'!B75</f>
        <v>1.3555942008296865E-6</v>
      </c>
      <c r="C76" s="40">
        <f>'Total Property Damage Expected'!C76/'Property Value'!C75</f>
        <v>2.918290492676836E-6</v>
      </c>
      <c r="D76" s="40">
        <f>'Total Property Damage Expected'!D76/'Property Value'!D75</f>
        <v>2.7859944394743401E-6</v>
      </c>
      <c r="E76" s="40">
        <f>'Total Property Damage Expected'!E76/'Property Value'!E75</f>
        <v>1.3630802589907457E-5</v>
      </c>
      <c r="F76" s="40">
        <f>'Total Property Damage Expected'!F76/'Property Value'!F75</f>
        <v>8.2317284513000837E-6</v>
      </c>
      <c r="G76" s="40">
        <f>'Total Property Damage Expected'!G76/'Property Value'!G75</f>
        <v>1.8887170785379322E-5</v>
      </c>
      <c r="H76" s="41">
        <f>'Total Property Damage Expected'!H76/'Property Value'!B75</f>
        <v>3.1479210383017786E-6</v>
      </c>
      <c r="I76" s="41">
        <f>'Total Property Damage Expected'!I76/'Property Value'!C75</f>
        <v>5.6165102402945771E-6</v>
      </c>
      <c r="J76" s="41">
        <f>'Total Property Damage Expected'!J76/'Property Value'!D75</f>
        <v>3.2086136771590368E-6</v>
      </c>
      <c r="K76" s="41">
        <f>'Total Property Damage Expected'!K76/'Property Value'!E75</f>
        <v>1.7566696083046141E-5</v>
      </c>
      <c r="L76" s="41">
        <f>'Total Property Damage Expected'!L76/'Property Value'!F75</f>
        <v>1.1439642565889767E-5</v>
      </c>
      <c r="M76" s="41">
        <f>'Total Property Damage Expected'!M76/'Property Value'!G75</f>
        <v>1.8764604802660948E-5</v>
      </c>
      <c r="N76" s="42">
        <f>'Total Property Damage Expected'!N76/'Property Value'!B75</f>
        <v>6.0708190105542238E-5</v>
      </c>
      <c r="O76" s="42">
        <f>'Total Property Damage Expected'!O76/'Property Value'!C75</f>
        <v>1.8159079766036905E-4</v>
      </c>
      <c r="P76" s="42">
        <f>'Total Property Damage Expected'!P76/'Property Value'!D75</f>
        <v>1.2030551211679654E-4</v>
      </c>
      <c r="Q76" s="42">
        <f>'Total Property Damage Expected'!Q76/'Property Value'!E75</f>
        <v>2.9836521633554863E-4</v>
      </c>
      <c r="R76" s="42">
        <f>'Total Property Damage Expected'!R76/'Property Value'!F75</f>
        <v>1.5155321763483977E-4</v>
      </c>
      <c r="S76" s="42">
        <f>'Total Property Damage Expected'!S76/'Property Value'!G75</f>
        <v>3.3145980090544237E-4</v>
      </c>
    </row>
    <row r="77" spans="1:19" x14ac:dyDescent="0.35">
      <c r="A77">
        <v>2096</v>
      </c>
      <c r="B77" s="40">
        <f>'Total Property Damage Expected'!B77/'Property Value'!B76</f>
        <v>1.3635813060866101E-6</v>
      </c>
      <c r="C77" s="40">
        <f>'Total Property Damage Expected'!C77/'Property Value'!C76</f>
        <v>2.9354849401899815E-6</v>
      </c>
      <c r="D77" s="40">
        <f>'Total Property Damage Expected'!D77/'Property Value'!D76</f>
        <v>2.8024094040851851E-6</v>
      </c>
      <c r="E77" s="40">
        <f>'Total Property Damage Expected'!E77/'Property Value'!E76</f>
        <v>1.3711114717943491E-5</v>
      </c>
      <c r="F77" s="40">
        <f>'Total Property Damage Expected'!F77/'Property Value'!F76</f>
        <v>8.280229456650141E-6</v>
      </c>
      <c r="G77" s="40">
        <f>'Total Property Damage Expected'!G77/'Property Value'!G76</f>
        <v>1.8998453218555852E-5</v>
      </c>
      <c r="H77" s="41">
        <f>'Total Property Damage Expected'!H77/'Property Value'!B76</f>
        <v>3.1428496375749628E-6</v>
      </c>
      <c r="I77" s="41">
        <f>'Total Property Damage Expected'!I77/'Property Value'!C76</f>
        <v>5.6074618639953539E-6</v>
      </c>
      <c r="J77" s="41">
        <f>'Total Property Damage Expected'!J77/'Property Value'!D76</f>
        <v>3.2034444986642695E-6</v>
      </c>
      <c r="K77" s="41">
        <f>'Total Property Damage Expected'!K77/'Property Value'!E76</f>
        <v>1.7538395577982843E-5</v>
      </c>
      <c r="L77" s="41">
        <f>'Total Property Damage Expected'!L77/'Property Value'!F76</f>
        <v>1.142121293855246E-5</v>
      </c>
      <c r="M77" s="41">
        <f>'Total Property Damage Expected'!M77/'Property Value'!G76</f>
        <v>1.8734374428621464E-5</v>
      </c>
      <c r="N77" s="42">
        <f>'Total Property Damage Expected'!N77/'Property Value'!B76</f>
        <v>6.0582223727118107E-5</v>
      </c>
      <c r="O77" s="42">
        <f>'Total Property Damage Expected'!O77/'Property Value'!C76</f>
        <v>1.812140060759608E-4</v>
      </c>
      <c r="P77" s="42">
        <f>'Total Property Damage Expected'!P77/'Property Value'!D76</f>
        <v>1.2005588435422504E-4</v>
      </c>
      <c r="Q77" s="42">
        <f>'Total Property Damage Expected'!Q77/'Property Value'!E76</f>
        <v>2.9774612382621533E-4</v>
      </c>
      <c r="R77" s="42">
        <f>'Total Property Damage Expected'!R77/'Property Value'!F76</f>
        <v>1.512387524872082E-4</v>
      </c>
      <c r="S77" s="42">
        <f>'Total Property Damage Expected'!S77/'Property Value'!G76</f>
        <v>3.3077203883181353E-4</v>
      </c>
    </row>
    <row r="78" spans="1:19" x14ac:dyDescent="0.35">
      <c r="A78">
        <v>2097</v>
      </c>
      <c r="B78" s="40">
        <f>'Total Property Damage Expected'!B78/'Property Value'!B77</f>
        <v>1.3716154710390874E-6</v>
      </c>
      <c r="C78" s="40">
        <f>'Total Property Damage Expected'!C78/'Property Value'!C77</f>
        <v>2.9527806966804277E-6</v>
      </c>
      <c r="D78" s="40">
        <f>'Total Property Damage Expected'!D78/'Property Value'!D77</f>
        <v>2.818921084992142E-6</v>
      </c>
      <c r="E78" s="40">
        <f>'Total Property Damage Expected'!E78/'Property Value'!E77</f>
        <v>1.3791900041733562E-5</v>
      </c>
      <c r="F78" s="40">
        <f>'Total Property Damage Expected'!F78/'Property Value'!F77</f>
        <v>8.3290162279282023E-6</v>
      </c>
      <c r="G78" s="40">
        <f>'Total Property Damage Expected'!G78/'Property Value'!G77</f>
        <v>1.9110391323250071E-5</v>
      </c>
      <c r="H78" s="41">
        <f>'Total Property Damage Expected'!H78/'Property Value'!B77</f>
        <v>3.1377864070357149E-6</v>
      </c>
      <c r="I78" s="41">
        <f>'Total Property Damage Expected'!I78/'Property Value'!C77</f>
        <v>5.5984280649175974E-6</v>
      </c>
      <c r="J78" s="41">
        <f>'Total Property Damage Expected'!J78/'Property Value'!D77</f>
        <v>3.1982836478801583E-6</v>
      </c>
      <c r="K78" s="41">
        <f>'Total Property Damage Expected'!K78/'Property Value'!E77</f>
        <v>1.7510140665931634E-5</v>
      </c>
      <c r="L78" s="41">
        <f>'Total Property Damage Expected'!L78/'Property Value'!F77</f>
        <v>1.1402813001929864E-5</v>
      </c>
      <c r="M78" s="41">
        <f>'Total Property Damage Expected'!M78/'Property Value'!G77</f>
        <v>1.8704192756674255E-5</v>
      </c>
      <c r="N78" s="42">
        <f>'Total Property Damage Expected'!N78/'Property Value'!B77</f>
        <v>6.0456518722463582E-5</v>
      </c>
      <c r="O78" s="42">
        <f>'Total Property Damage Expected'!O78/'Property Value'!C77</f>
        <v>1.8083799631475012E-4</v>
      </c>
      <c r="P78" s="42">
        <f>'Total Property Damage Expected'!P78/'Property Value'!D77</f>
        <v>1.1980677455644789E-4</v>
      </c>
      <c r="Q78" s="42">
        <f>'Total Property Damage Expected'!Q78/'Property Value'!E77</f>
        <v>2.9712831590206196E-4</v>
      </c>
      <c r="R78" s="42">
        <f>'Total Property Damage Expected'!R78/'Property Value'!F77</f>
        <v>1.5092493983861701E-4</v>
      </c>
      <c r="S78" s="42">
        <f>'Total Property Damage Expected'!S78/'Property Value'!G77</f>
        <v>3.3008570382918589E-4</v>
      </c>
    </row>
    <row r="79" spans="1:19" x14ac:dyDescent="0.35">
      <c r="A79">
        <v>2098</v>
      </c>
      <c r="B79" s="40">
        <f>'Total Property Damage Expected'!B79/'Property Value'!B78</f>
        <v>1.3796969729609084E-6</v>
      </c>
      <c r="C79" s="40">
        <f>'Total Property Damage Expected'!C79/'Property Value'!C78</f>
        <v>2.9701783590565021E-6</v>
      </c>
      <c r="D79" s="40">
        <f>'Total Property Damage Expected'!D79/'Property Value'!D78</f>
        <v>2.8355300520436493E-6</v>
      </c>
      <c r="E79" s="40">
        <f>'Total Property Damage Expected'!E79/'Property Value'!E78</f>
        <v>1.3873161349327586E-5</v>
      </c>
      <c r="F79" s="40">
        <f>'Total Property Damage Expected'!F79/'Property Value'!F78</f>
        <v>8.3780904488553605E-6</v>
      </c>
      <c r="G79" s="40">
        <f>'Total Property Damage Expected'!G79/'Property Value'!G78</f>
        <v>1.9222988962651582E-5</v>
      </c>
      <c r="H79" s="41">
        <f>'Total Property Damage Expected'!H79/'Property Value'!B78</f>
        <v>3.1327313335216039E-6</v>
      </c>
      <c r="I79" s="41">
        <f>'Total Property Damage Expected'!I79/'Property Value'!C78</f>
        <v>5.5894088195769439E-6</v>
      </c>
      <c r="J79" s="41">
        <f>'Total Property Damage Expected'!J79/'Property Value'!D78</f>
        <v>3.1931311113904973E-6</v>
      </c>
      <c r="K79" s="41">
        <f>'Total Property Damage Expected'!K79/'Property Value'!E78</f>
        <v>1.7481931273440725E-5</v>
      </c>
      <c r="L79" s="41">
        <f>'Total Property Damage Expected'!L79/'Property Value'!F78</f>
        <v>1.1384442708189291E-5</v>
      </c>
      <c r="M79" s="41">
        <f>'Total Property Damage Expected'!M79/'Property Value'!G78</f>
        <v>1.8674059708358698E-5</v>
      </c>
      <c r="N79" s="42">
        <f>'Total Property Damage Expected'!N79/'Property Value'!B78</f>
        <v>6.0331074549241491E-5</v>
      </c>
      <c r="O79" s="42">
        <f>'Total Property Damage Expected'!O79/'Property Value'!C78</f>
        <v>1.8046276675449404E-4</v>
      </c>
      <c r="P79" s="42">
        <f>'Total Property Damage Expected'!P79/'Property Value'!D78</f>
        <v>1.1955818164871478E-4</v>
      </c>
      <c r="Q79" s="42">
        <f>'Total Property Damage Expected'!Q79/'Property Value'!E78</f>
        <v>2.9651178989764031E-4</v>
      </c>
      <c r="R79" s="42">
        <f>'Total Property Damage Expected'!R79/'Property Value'!F78</f>
        <v>1.5061177833516421E-4</v>
      </c>
      <c r="S79" s="42">
        <f>'Total Property Damage Expected'!S79/'Property Value'!G78</f>
        <v>3.2940079293646029E-4</v>
      </c>
    </row>
    <row r="80" spans="1:19" x14ac:dyDescent="0.35">
      <c r="A80">
        <v>2099</v>
      </c>
      <c r="B80" s="40">
        <f>'Total Property Damage Expected'!B80/'Property Value'!B79</f>
        <v>1.3878260907595485E-6</v>
      </c>
      <c r="C80" s="40">
        <f>'Total Property Damage Expected'!C80/'Property Value'!C79</f>
        <v>2.9876785277434899E-6</v>
      </c>
      <c r="D80" s="40">
        <f>'Total Property Damage Expected'!D80/'Property Value'!D79</f>
        <v>2.8522368784456674E-6</v>
      </c>
      <c r="E80" s="40">
        <f>'Total Property Damage Expected'!E80/'Property Value'!E79</f>
        <v>1.3954901445202554E-5</v>
      </c>
      <c r="F80" s="40">
        <f>'Total Property Damage Expected'!F80/'Property Value'!F79</f>
        <v>8.4274538130731178E-6</v>
      </c>
      <c r="G80" s="40">
        <f>'Total Property Damage Expected'!G80/'Property Value'!G79</f>
        <v>1.9336250022711748E-5</v>
      </c>
      <c r="H80" s="41">
        <f>'Total Property Damage Expected'!H80/'Property Value'!B79</f>
        <v>3.1276844038914022E-6</v>
      </c>
      <c r="I80" s="41">
        <f>'Total Property Damage Expected'!I80/'Property Value'!C79</f>
        <v>5.58040410452686E-6</v>
      </c>
      <c r="J80" s="41">
        <f>'Total Property Damage Expected'!J80/'Property Value'!D79</f>
        <v>3.187986875800694E-6</v>
      </c>
      <c r="K80" s="41">
        <f>'Total Property Damage Expected'!K80/'Property Value'!E79</f>
        <v>1.7453767327176652E-5</v>
      </c>
      <c r="L80" s="41">
        <f>'Total Property Damage Expected'!L80/'Property Value'!F79</f>
        <v>1.136610200957512E-5</v>
      </c>
      <c r="M80" s="41">
        <f>'Total Property Damage Expected'!M80/'Property Value'!G79</f>
        <v>1.8643975205340585E-5</v>
      </c>
      <c r="N80" s="42">
        <f>'Total Property Damage Expected'!N80/'Property Value'!B79</f>
        <v>6.0205890666240004E-5</v>
      </c>
      <c r="O80" s="42">
        <f>'Total Property Damage Expected'!O80/'Property Value'!C79</f>
        <v>1.8008831577631559E-4</v>
      </c>
      <c r="P80" s="42">
        <f>'Total Property Damage Expected'!P80/'Property Value'!D79</f>
        <v>1.1931010455850536E-4</v>
      </c>
      <c r="Q80" s="42">
        <f>'Total Property Damage Expected'!Q80/'Property Value'!E79</f>
        <v>2.9589654315303251E-4</v>
      </c>
      <c r="R80" s="42">
        <f>'Total Property Damage Expected'!R80/'Property Value'!F79</f>
        <v>1.5029926662575701E-4</v>
      </c>
      <c r="S80" s="42">
        <f>'Total Property Damage Expected'!S80/'Property Value'!G79</f>
        <v>3.2871730319868178E-4</v>
      </c>
    </row>
    <row r="81" spans="1:19" x14ac:dyDescent="0.35">
      <c r="A81">
        <v>2100</v>
      </c>
      <c r="B81" s="40">
        <f>'Total Property Damage Expected'!B81/'Property Value'!B80</f>
        <v>1.3280417222067497E-6</v>
      </c>
      <c r="C81" s="40">
        <f>'Total Property Damage Expected'!C81/'Property Value'!C80</f>
        <v>2.8589761813838355E-6</v>
      </c>
      <c r="D81" s="40">
        <f>'Total Property Damage Expected'!D81/'Property Value'!D80</f>
        <v>2.7293690480480154E-6</v>
      </c>
      <c r="E81" s="40">
        <f>'Total Property Damage Expected'!E81/'Property Value'!E80</f>
        <v>1.3353756260893921E-5</v>
      </c>
      <c r="F81" s="40">
        <f>'Total Property Damage Expected'!F81/'Property Value'!F80</f>
        <v>8.064418409662658E-6</v>
      </c>
      <c r="G81" s="40">
        <f>'Total Property Damage Expected'!G81/'Property Value'!G80</f>
        <v>1.8503288670072677E-5</v>
      </c>
      <c r="H81" s="41">
        <f>'Total Property Damage Expected'!H81/'Property Value'!B80</f>
        <v>2.9706263777837442E-6</v>
      </c>
      <c r="I81" s="41">
        <f>'Total Property Damage Expected'!I81/'Property Value'!C80</f>
        <v>5.3001816970328036E-6</v>
      </c>
      <c r="J81" s="41">
        <f>'Total Property Damage Expected'!J81/'Property Value'!D80</f>
        <v>3.027900734965187E-6</v>
      </c>
      <c r="K81" s="41">
        <f>'Total Property Damage Expected'!K81/'Property Value'!E80</f>
        <v>1.6577318846269151E-5</v>
      </c>
      <c r="L81" s="41">
        <f>'Total Property Damage Expected'!L81/'Property Value'!F80</f>
        <v>1.0795348277535811E-5</v>
      </c>
      <c r="M81" s="41">
        <f>'Total Property Damage Expected'!M81/'Property Value'!G80</f>
        <v>1.7707759920669368E-5</v>
      </c>
      <c r="N81" s="42">
        <f>'Total Property Damage Expected'!N81/'Property Value'!B80</f>
        <v>5.7156055012954315E-5</v>
      </c>
      <c r="O81" s="42">
        <f>'Total Property Damage Expected'!O81/'Property Value'!C80</f>
        <v>1.7096562429020224E-4</v>
      </c>
      <c r="P81" s="42">
        <f>'Total Property Damage Expected'!P81/'Property Value'!D80</f>
        <v>1.1326624063334606E-4</v>
      </c>
      <c r="Q81" s="42">
        <f>'Total Property Damage Expected'!Q81/'Property Value'!E80</f>
        <v>2.8090738151111128E-4</v>
      </c>
      <c r="R81" s="42">
        <f>'Total Property Damage Expected'!R81/'Property Value'!F80</f>
        <v>1.4268559200114153E-4</v>
      </c>
      <c r="S81" s="42">
        <f>'Total Property Damage Expected'!S81/'Property Value'!G80</f>
        <v>3.1206554802899327E-4</v>
      </c>
    </row>
    <row r="82" spans="1:19" x14ac:dyDescent="0.35">
      <c r="A82">
        <v>2101</v>
      </c>
      <c r="B82" s="40">
        <f>'Total Property Damage Expected'!B82/'Property Value'!B81</f>
        <v>1.3358664893932419E-6</v>
      </c>
      <c r="C82" s="40">
        <f>'Total Property Damage Expected'!C82/'Property Value'!C81</f>
        <v>2.8758211514152615E-6</v>
      </c>
      <c r="D82" s="40">
        <f>'Total Property Damage Expected'!D82/'Property Value'!D81</f>
        <v>2.7454503781823628E-6</v>
      </c>
      <c r="E82" s="40">
        <f>'Total Property Damage Expected'!E82/'Property Value'!E81</f>
        <v>1.3432436043358158E-5</v>
      </c>
      <c r="F82" s="40">
        <f>'Total Property Damage Expected'!F82/'Property Value'!F81</f>
        <v>8.1119336311311655E-6</v>
      </c>
      <c r="G82" s="40">
        <f>'Total Property Damage Expected'!G82/'Property Value'!G81</f>
        <v>1.8612309285620207E-5</v>
      </c>
      <c r="H82" s="41">
        <f>'Total Property Damage Expected'!H82/'Property Value'!B81</f>
        <v>2.965840604383431E-6</v>
      </c>
      <c r="I82" s="41">
        <f>'Total Property Damage Expected'!I82/'Property Value'!C81</f>
        <v>5.2916429360589613E-6</v>
      </c>
      <c r="J82" s="41">
        <f>'Total Property Damage Expected'!J82/'Property Value'!D81</f>
        <v>3.0230226907572191E-6</v>
      </c>
      <c r="K82" s="41">
        <f>'Total Property Damage Expected'!K82/'Property Value'!E81</f>
        <v>1.6550612259343138E-5</v>
      </c>
      <c r="L82" s="41">
        <f>'Total Property Damage Expected'!L82/'Property Value'!F81</f>
        <v>1.0777956628750855E-5</v>
      </c>
      <c r="M82" s="41">
        <f>'Total Property Damage Expected'!M82/'Property Value'!G81</f>
        <v>1.7679232157285439E-5</v>
      </c>
      <c r="N82" s="42">
        <f>'Total Property Damage Expected'!N82/'Property Value'!B81</f>
        <v>5.703745913252245E-5</v>
      </c>
      <c r="O82" s="42">
        <f>'Total Property Damage Expected'!O82/'Property Value'!C81</f>
        <v>1.7061087939516554E-4</v>
      </c>
      <c r="P82" s="42">
        <f>'Total Property Damage Expected'!P82/'Property Value'!D81</f>
        <v>1.1303121899778925E-4</v>
      </c>
      <c r="Q82" s="42">
        <f>'Total Property Damage Expected'!Q82/'Property Value'!E81</f>
        <v>2.8032451311295868E-4</v>
      </c>
      <c r="R82" s="42">
        <f>'Total Property Damage Expected'!R82/'Property Value'!F81</f>
        <v>1.423895267215402E-4</v>
      </c>
      <c r="S82" s="42">
        <f>'Total Property Damage Expected'!S82/'Property Value'!G81</f>
        <v>3.1141802803461011E-4</v>
      </c>
    </row>
    <row r="83" spans="1:19" x14ac:dyDescent="0.35">
      <c r="A83">
        <v>2102</v>
      </c>
      <c r="B83" s="40">
        <f>'Total Property Damage Expected'!B83/'Property Value'!B82</f>
        <v>1.3437373597860566E-6</v>
      </c>
      <c r="C83" s="40">
        <f>'Total Property Damage Expected'!C83/'Property Value'!C82</f>
        <v>2.892765371317046E-6</v>
      </c>
      <c r="D83" s="40">
        <f>'Total Property Damage Expected'!D83/'Property Value'!D82</f>
        <v>2.7616264588522143E-6</v>
      </c>
      <c r="E83" s="40">
        <f>'Total Property Damage Expected'!E83/'Property Value'!E82</f>
        <v>1.351157940386349E-5</v>
      </c>
      <c r="F83" s="40">
        <f>'Total Property Damage Expected'!F83/'Property Value'!F82</f>
        <v>8.1597288103296094E-6</v>
      </c>
      <c r="G83" s="40">
        <f>'Total Property Damage Expected'!G83/'Property Value'!G82</f>
        <v>1.8721972246149019E-5</v>
      </c>
      <c r="H83" s="41">
        <f>'Total Property Damage Expected'!H83/'Property Value'!B82</f>
        <v>2.9610625410159952E-6</v>
      </c>
      <c r="I83" s="41">
        <f>'Total Property Damage Expected'!I83/'Property Value'!C82</f>
        <v>5.2831179313001201E-6</v>
      </c>
      <c r="J83" s="41">
        <f>'Total Property Damage Expected'!J83/'Property Value'!D82</f>
        <v>3.0181525052333289E-6</v>
      </c>
      <c r="K83" s="41">
        <f>'Total Property Damage Expected'!K83/'Property Value'!E82</f>
        <v>1.6523948697576495E-5</v>
      </c>
      <c r="L83" s="41">
        <f>'Total Property Damage Expected'!L83/'Property Value'!F82</f>
        <v>1.0760592998464205E-5</v>
      </c>
      <c r="M83" s="41">
        <f>'Total Property Damage Expected'!M83/'Property Value'!G82</f>
        <v>1.7650750353033971E-5</v>
      </c>
      <c r="N83" s="42">
        <f>'Total Property Damage Expected'!N83/'Property Value'!B82</f>
        <v>5.6919109332455146E-5</v>
      </c>
      <c r="O83" s="42">
        <f>'Total Property Damage Expected'!O83/'Property Value'!C82</f>
        <v>1.7025687057757764E-4</v>
      </c>
      <c r="P83" s="42">
        <f>'Total Property Damage Expected'!P83/'Property Value'!D82</f>
        <v>1.1279668502006295E-4</v>
      </c>
      <c r="Q83" s="42">
        <f>'Total Property Damage Expected'!Q83/'Property Value'!E82</f>
        <v>2.7974285413681459E-4</v>
      </c>
      <c r="R83" s="42">
        <f>'Total Property Damage Expected'!R83/'Property Value'!F82</f>
        <v>1.4209407576219754E-4</v>
      </c>
      <c r="S83" s="42">
        <f>'Total Property Damage Expected'!S83/'Property Value'!G82</f>
        <v>3.1077185161097921E-4</v>
      </c>
    </row>
    <row r="84" spans="1:19" x14ac:dyDescent="0.35">
      <c r="A84">
        <v>2103</v>
      </c>
      <c r="B84" s="40">
        <f>'Total Property Damage Expected'!B84/'Property Value'!B83</f>
        <v>1.3516546050233873E-6</v>
      </c>
      <c r="C84" s="40">
        <f>'Total Property Damage Expected'!C84/'Property Value'!C83</f>
        <v>2.909809425865341E-6</v>
      </c>
      <c r="D84" s="40">
        <f>'Total Property Damage Expected'!D84/'Property Value'!D83</f>
        <v>2.7778978483238266E-6</v>
      </c>
      <c r="E84" s="40">
        <f>'Total Property Damage Expected'!E84/'Property Value'!E83</f>
        <v>1.3591189073792654E-5</v>
      </c>
      <c r="F84" s="40">
        <f>'Total Property Damage Expected'!F84/'Property Value'!F83</f>
        <v>8.2078055967574118E-6</v>
      </c>
      <c r="G84" s="40">
        <f>'Total Property Damage Expected'!G84/'Property Value'!G83</f>
        <v>1.8832281336329306E-5</v>
      </c>
      <c r="H84" s="41">
        <f>'Total Property Damage Expected'!H84/'Property Value'!B83</f>
        <v>2.9562921752603293E-6</v>
      </c>
      <c r="I84" s="41">
        <f>'Total Property Damage Expected'!I84/'Property Value'!C83</f>
        <v>5.274606660594581E-6</v>
      </c>
      <c r="J84" s="41">
        <f>'Total Property Damage Expected'!J84/'Property Value'!D83</f>
        <v>3.0132901657329268E-6</v>
      </c>
      <c r="K84" s="41">
        <f>'Total Property Damage Expected'!K84/'Property Value'!E83</f>
        <v>1.6497328091654317E-5</v>
      </c>
      <c r="L84" s="41">
        <f>'Total Property Damage Expected'!L84/'Property Value'!F83</f>
        <v>1.0743257341537174E-5</v>
      </c>
      <c r="M84" s="41">
        <f>'Total Property Damage Expected'!M84/'Property Value'!G83</f>
        <v>1.7622314433873332E-5</v>
      </c>
      <c r="N84" s="42">
        <f>'Total Property Damage Expected'!N84/'Property Value'!B83</f>
        <v>5.6801005102148305E-5</v>
      </c>
      <c r="O84" s="42">
        <f>'Total Property Damage Expected'!O84/'Property Value'!C83</f>
        <v>1.6990359631011557E-4</v>
      </c>
      <c r="P84" s="42">
        <f>'Total Property Damage Expected'!P84/'Property Value'!D83</f>
        <v>1.1256263768830223E-4</v>
      </c>
      <c r="Q84" s="42">
        <f>'Total Property Damage Expected'!Q84/'Property Value'!E83</f>
        <v>2.7916240207319051E-4</v>
      </c>
      <c r="R84" s="42">
        <f>'Total Property Damage Expected'!R84/'Property Value'!F83</f>
        <v>1.4179923784843056E-4</v>
      </c>
      <c r="S84" s="42">
        <f>'Total Property Damage Expected'!S84/'Property Value'!G83</f>
        <v>3.1012701597026021E-4</v>
      </c>
    </row>
    <row r="85" spans="1:19" x14ac:dyDescent="0.35">
      <c r="A85">
        <v>2104</v>
      </c>
      <c r="B85" s="40">
        <f>'Total Property Damage Expected'!B85/'Property Value'!B84</f>
        <v>1.3596184983439105E-6</v>
      </c>
      <c r="C85" s="40">
        <f>'Total Property Damage Expected'!C85/'Property Value'!C84</f>
        <v>2.9269539032817759E-6</v>
      </c>
      <c r="D85" s="40">
        <f>'Total Property Damage Expected'!D85/'Property Value'!D84</f>
        <v>2.7942651081527371E-6</v>
      </c>
      <c r="E85" s="40">
        <f>'Total Property Damage Expected'!E85/'Property Value'!E84</f>
        <v>1.3671267800621592E-5</v>
      </c>
      <c r="F85" s="40">
        <f>'Total Property Damage Expected'!F85/'Property Value'!F84</f>
        <v>8.2561656496327828E-6</v>
      </c>
      <c r="G85" s="40">
        <f>'Total Property Damage Expected'!G85/'Property Value'!G84</f>
        <v>1.8943240363130395E-5</v>
      </c>
      <c r="H85" s="41">
        <f>'Total Property Damage Expected'!H85/'Property Value'!B84</f>
        <v>2.9515294947153359E-6</v>
      </c>
      <c r="I85" s="41">
        <f>'Total Property Damage Expected'!I85/'Property Value'!C84</f>
        <v>5.2661091018163476E-6</v>
      </c>
      <c r="J85" s="41">
        <f>'Total Property Damage Expected'!J85/'Property Value'!D84</f>
        <v>3.0084356596158202E-6</v>
      </c>
      <c r="K85" s="41">
        <f>'Total Property Damage Expected'!K85/'Property Value'!E84</f>
        <v>1.6470750372373381E-5</v>
      </c>
      <c r="L85" s="41">
        <f>'Total Property Damage Expected'!L85/'Property Value'!F84</f>
        <v>1.0725949612903792E-5</v>
      </c>
      <c r="M85" s="41">
        <f>'Total Property Damage Expected'!M85/'Property Value'!G84</f>
        <v>1.7593924325881188E-5</v>
      </c>
      <c r="N85" s="42">
        <f>'Total Property Damage Expected'!N85/'Property Value'!B84</f>
        <v>5.6683145932057263E-5</v>
      </c>
      <c r="O85" s="42">
        <f>'Total Property Damage Expected'!O85/'Property Value'!C84</f>
        <v>1.6955105506862551E-4</v>
      </c>
      <c r="P85" s="42">
        <f>'Total Property Damage Expected'!P85/'Property Value'!D84</f>
        <v>1.1232907599274167E-4</v>
      </c>
      <c r="Q85" s="42">
        <f>'Total Property Damage Expected'!Q85/'Property Value'!E84</f>
        <v>2.7858315441780482E-4</v>
      </c>
      <c r="R85" s="42">
        <f>'Total Property Damage Expected'!R85/'Property Value'!F84</f>
        <v>1.4150501170820108E-4</v>
      </c>
      <c r="S85" s="42">
        <f>'Total Property Damage Expected'!S85/'Property Value'!G84</f>
        <v>3.0948351833039742E-4</v>
      </c>
    </row>
    <row r="86" spans="1:19" x14ac:dyDescent="0.35">
      <c r="A86">
        <v>2105</v>
      </c>
      <c r="B86" s="40">
        <f>'Total Property Damage Expected'!B86/'Property Value'!B85</f>
        <v>1.367629314596213E-6</v>
      </c>
      <c r="C86" s="40">
        <f>'Total Property Damage Expected'!C86/'Property Value'!C85</f>
        <v>2.9441993952537594E-6</v>
      </c>
      <c r="D86" s="40">
        <f>'Total Property Damage Expected'!D86/'Property Value'!D85</f>
        <v>2.8107288032031486E-6</v>
      </c>
      <c r="E86" s="40">
        <f>'Total Property Damage Expected'!E86/'Property Value'!E85</f>
        <v>1.3751818348014261E-5</v>
      </c>
      <c r="F86" s="40">
        <f>'Total Property Damage Expected'!F86/'Property Value'!F85</f>
        <v>8.3048106379499754E-6</v>
      </c>
      <c r="G86" s="40">
        <f>'Total Property Damage Expected'!G86/'Property Value'!G85</f>
        <v>1.9054853155952119E-5</v>
      </c>
      <c r="H86" s="41">
        <f>'Total Property Damage Expected'!H86/'Property Value'!B85</f>
        <v>2.9467744869998973E-6</v>
      </c>
      <c r="I86" s="41">
        <f>'Total Property Damage Expected'!I86/'Property Value'!C85</f>
        <v>5.2576252328750701E-6</v>
      </c>
      <c r="J86" s="41">
        <f>'Total Property Damage Expected'!J86/'Property Value'!D85</f>
        <v>3.0035889742621799E-6</v>
      </c>
      <c r="K86" s="41">
        <f>'Total Property Damage Expected'!K86/'Property Value'!E85</f>
        <v>1.6444215470641946E-5</v>
      </c>
      <c r="L86" s="41">
        <f>'Total Property Damage Expected'!L86/'Property Value'!F85</f>
        <v>1.0708669767570692E-5</v>
      </c>
      <c r="M86" s="41">
        <f>'Total Property Damage Expected'!M86/'Property Value'!G85</f>
        <v>1.7565579955254301E-5</v>
      </c>
      <c r="N86" s="42">
        <f>'Total Property Damage Expected'!N86/'Property Value'!B85</f>
        <v>5.6565531313694658E-5</v>
      </c>
      <c r="O86" s="42">
        <f>'Total Property Damage Expected'!O86/'Property Value'!C85</f>
        <v>1.6919924533211625E-4</v>
      </c>
      <c r="P86" s="42">
        <f>'Total Property Damage Expected'!P86/'Property Value'!D85</f>
        <v>1.120959989257111E-4</v>
      </c>
      <c r="Q86" s="42">
        <f>'Total Property Damage Expected'!Q86/'Property Value'!E85</f>
        <v>2.780051086715724E-4</v>
      </c>
      <c r="R86" s="42">
        <f>'Total Property Damage Expected'!R86/'Property Value'!F85</f>
        <v>1.4121139607211055E-4</v>
      </c>
      <c r="S86" s="42">
        <f>'Total Property Damage Expected'!S86/'Property Value'!G85</f>
        <v>3.0884135591510784E-4</v>
      </c>
    </row>
    <row r="87" spans="1:19" x14ac:dyDescent="0.35">
      <c r="A87">
        <v>2106</v>
      </c>
      <c r="B87" s="40">
        <f>'Total Property Damage Expected'!B87/'Property Value'!B86</f>
        <v>1.3756873302482785E-6</v>
      </c>
      <c r="C87" s="40">
        <f>'Total Property Damage Expected'!C87/'Property Value'!C86</f>
        <v>2.9615464969548967E-6</v>
      </c>
      <c r="D87" s="40">
        <f>'Total Property Damage Expected'!D87/'Property Value'!D86</f>
        <v>2.827289501667417E-6</v>
      </c>
      <c r="E87" s="40">
        <f>'Total Property Damage Expected'!E87/'Property Value'!E86</f>
        <v>1.3832843495918007E-5</v>
      </c>
      <c r="F87" s="40">
        <f>'Total Property Damage Expected'!F87/'Property Value'!F86</f>
        <v>8.3537422405368936E-6</v>
      </c>
      <c r="G87" s="40">
        <f>'Total Property Damage Expected'!G87/'Property Value'!G86</f>
        <v>1.9167123566756963E-5</v>
      </c>
      <c r="H87" s="41">
        <f>'Total Property Damage Expected'!H87/'Property Value'!B86</f>
        <v>2.942027139752841E-6</v>
      </c>
      <c r="I87" s="41">
        <f>'Total Property Damage Expected'!I87/'Property Value'!C86</f>
        <v>5.2491550317159873E-6</v>
      </c>
      <c r="J87" s="41">
        <f>'Total Property Damage Expected'!J87/'Property Value'!D86</f>
        <v>2.9987500970725078E-6</v>
      </c>
      <c r="K87" s="41">
        <f>'Total Property Damage Expected'!K87/'Property Value'!E86</f>
        <v>1.6417723317479583E-5</v>
      </c>
      <c r="L87" s="41">
        <f>'Total Property Damage Expected'!L87/'Property Value'!F86</f>
        <v>1.069141776061699E-5</v>
      </c>
      <c r="M87" s="41">
        <f>'Total Property Damage Expected'!M87/'Property Value'!G86</f>
        <v>1.7537281248308309E-5</v>
      </c>
      <c r="N87" s="42">
        <f>'Total Property Damage Expected'!N87/'Property Value'!B86</f>
        <v>5.6448160739628211E-5</v>
      </c>
      <c r="O87" s="42">
        <f>'Total Property Damage Expected'!O87/'Property Value'!C86</f>
        <v>1.6884816558275249E-4</v>
      </c>
      <c r="P87" s="42">
        <f>'Total Property Damage Expected'!P87/'Property Value'!D86</f>
        <v>1.1186340548163116E-4</v>
      </c>
      <c r="Q87" s="42">
        <f>'Total Property Damage Expected'!Q87/'Property Value'!E86</f>
        <v>2.7742826234059323E-4</v>
      </c>
      <c r="R87" s="42">
        <f>'Total Property Damage Expected'!R87/'Property Value'!F86</f>
        <v>1.4091838967339405E-4</v>
      </c>
      <c r="S87" s="42">
        <f>'Total Property Damage Expected'!S87/'Property Value'!G86</f>
        <v>3.0820052595386874E-4</v>
      </c>
    </row>
    <row r="88" spans="1:19" x14ac:dyDescent="0.35">
      <c r="A88">
        <v>2107</v>
      </c>
      <c r="B88" s="40">
        <f>'Total Property Damage Expected'!B88/'Property Value'!B87</f>
        <v>1.383792823397028E-6</v>
      </c>
      <c r="C88" s="40">
        <f>'Total Property Damage Expected'!C88/'Property Value'!C87</f>
        <v>2.9789958070655298E-6</v>
      </c>
      <c r="D88" s="40">
        <f>'Total Property Damage Expected'!D88/'Property Value'!D87</f>
        <v>2.8439477750856657E-6</v>
      </c>
      <c r="E88" s="40">
        <f>'Total Property Damage Expected'!E88/'Property Value'!E87</f>
        <v>1.3914346040659517E-5</v>
      </c>
      <c r="F88" s="40">
        <f>'Total Property Damage Expected'!F88/'Property Value'!F87</f>
        <v>8.4029621461130174E-6</v>
      </c>
      <c r="G88" s="40">
        <f>'Total Property Damage Expected'!G88/'Property Value'!G87</f>
        <v>1.9280055470203038E-5</v>
      </c>
      <c r="H88" s="41">
        <f>'Total Property Damage Expected'!H88/'Property Value'!B87</f>
        <v>2.9372874406329098E-6</v>
      </c>
      <c r="I88" s="41">
        <f>'Total Property Damage Expected'!I88/'Property Value'!C87</f>
        <v>5.2406984763198681E-6</v>
      </c>
      <c r="J88" s="41">
        <f>'Total Property Damage Expected'!J88/'Property Value'!D87</f>
        <v>2.9939190154676031E-6</v>
      </c>
      <c r="K88" s="41">
        <f>'Total Property Damage Expected'!K88/'Property Value'!E87</f>
        <v>1.6391273844016984E-5</v>
      </c>
      <c r="L88" s="41">
        <f>'Total Property Damage Expected'!L88/'Property Value'!F87</f>
        <v>1.0674193547194174E-5</v>
      </c>
      <c r="M88" s="41">
        <f>'Total Property Damage Expected'!M88/'Property Value'!G87</f>
        <v>1.7509028131477587E-5</v>
      </c>
      <c r="N88" s="42">
        <f>'Total Property Damage Expected'!N88/'Property Value'!B87</f>
        <v>5.6331033703478512E-5</v>
      </c>
      <c r="O88" s="42">
        <f>'Total Property Damage Expected'!O88/'Property Value'!C87</f>
        <v>1.6849781430584832E-4</v>
      </c>
      <c r="P88" s="42">
        <f>'Total Property Damage Expected'!P88/'Property Value'!D87</f>
        <v>1.1163129465700908E-4</v>
      </c>
      <c r="Q88" s="42">
        <f>'Total Property Damage Expected'!Q88/'Property Value'!E87</f>
        <v>2.7685261293614234E-4</v>
      </c>
      <c r="R88" s="42">
        <f>'Total Property Damage Expected'!R88/'Property Value'!F87</f>
        <v>1.4062599124791542E-4</v>
      </c>
      <c r="S88" s="42">
        <f>'Total Property Damage Expected'!S88/'Property Value'!G87</f>
        <v>3.0756102568190661E-4</v>
      </c>
    </row>
    <row r="89" spans="1:19" x14ac:dyDescent="0.35">
      <c r="A89">
        <v>2108</v>
      </c>
      <c r="B89" s="40">
        <f>'Total Property Damage Expected'!B89/'Property Value'!B88</f>
        <v>1.3919460737779188E-6</v>
      </c>
      <c r="C89" s="40">
        <f>'Total Property Damage Expected'!C89/'Property Value'!C88</f>
        <v>2.996547927793403E-6</v>
      </c>
      <c r="D89" s="40">
        <f>'Total Property Damage Expected'!D89/'Property Value'!D88</f>
        <v>2.8607041983655097E-6</v>
      </c>
      <c r="E89" s="40">
        <f>'Total Property Damage Expected'!E89/'Property Value'!E88</f>
        <v>1.3996328795041313E-5</v>
      </c>
      <c r="F89" s="40">
        <f>'Total Property Damage Expected'!F89/'Property Value'!F88</f>
        <v>8.4524720533476995E-6</v>
      </c>
      <c r="G89" s="40">
        <f>'Total Property Damage Expected'!G89/'Property Value'!G88</f>
        <v>1.9393652763777759E-5</v>
      </c>
      <c r="H89" s="41">
        <f>'Total Property Damage Expected'!H89/'Property Value'!B88</f>
        <v>2.9325553773187265E-6</v>
      </c>
      <c r="I89" s="41">
        <f>'Total Property Damage Expected'!I89/'Property Value'!C88</f>
        <v>5.2322555447029522E-6</v>
      </c>
      <c r="J89" s="41">
        <f>'Total Property Damage Expected'!J89/'Property Value'!D88</f>
        <v>2.9890957168885325E-6</v>
      </c>
      <c r="K89" s="41">
        <f>'Total Property Damage Expected'!K89/'Property Value'!E88</f>
        <v>1.6364866981495796E-5</v>
      </c>
      <c r="L89" s="41">
        <f>'Total Property Damage Expected'!L89/'Property Value'!F88</f>
        <v>1.0656997082525983E-5</v>
      </c>
      <c r="M89" s="41">
        <f>'Total Property Damage Expected'!M89/'Property Value'!G88</f>
        <v>1.7480820531315001E-5</v>
      </c>
      <c r="N89" s="42">
        <f>'Total Property Damage Expected'!N89/'Property Value'!B88</f>
        <v>5.6214149699916912E-5</v>
      </c>
      <c r="O89" s="42">
        <f>'Total Property Damage Expected'!O89/'Property Value'!C88</f>
        <v>1.6814818998986083E-4</v>
      </c>
      <c r="P89" s="42">
        <f>'Total Property Damage Expected'!P89/'Property Value'!D88</f>
        <v>1.1139966545043425E-4</v>
      </c>
      <c r="Q89" s="42">
        <f>'Total Property Damage Expected'!Q89/'Property Value'!E88</f>
        <v>2.7627815797465866E-4</v>
      </c>
      <c r="R89" s="42">
        <f>'Total Property Damage Expected'!R89/'Property Value'!F88</f>
        <v>1.4033419953416137E-4</v>
      </c>
      <c r="S89" s="42">
        <f>'Total Property Damage Expected'!S89/'Property Value'!G88</f>
        <v>3.0692285234018449E-4</v>
      </c>
    </row>
    <row r="90" spans="1:19" x14ac:dyDescent="0.35">
      <c r="A90">
        <v>2109</v>
      </c>
      <c r="B90" s="40">
        <f>'Total Property Damage Expected'!B90/'Property Value'!B89</f>
        <v>1.4001473627745975E-6</v>
      </c>
      <c r="C90" s="40">
        <f>'Total Property Damage Expected'!C90/'Property Value'!C89</f>
        <v>3.0142034648944428E-6</v>
      </c>
      <c r="D90" s="40">
        <f>'Total Property Damage Expected'!D90/'Property Value'!D89</f>
        <v>2.8775593498018942E-6</v>
      </c>
      <c r="E90" s="40">
        <f>'Total Property Damage Expected'!E90/'Property Value'!E89</f>
        <v>1.4078794588438842E-5</v>
      </c>
      <c r="F90" s="40">
        <f>'Total Property Damage Expected'!F90/'Property Value'!F89</f>
        <v>8.5022736709187812E-6</v>
      </c>
      <c r="G90" s="40">
        <f>'Total Property Damage Expected'!G90/'Property Value'!G89</f>
        <v>1.9507919367932398E-5</v>
      </c>
      <c r="H90" s="41">
        <f>'Total Property Damage Expected'!H90/'Property Value'!B89</f>
        <v>2.9278309375087674E-6</v>
      </c>
      <c r="I90" s="41">
        <f>'Total Property Damage Expected'!I90/'Property Value'!C89</f>
        <v>5.2238262149169024E-6</v>
      </c>
      <c r="J90" s="41">
        <f>'Total Property Damage Expected'!J90/'Property Value'!D89</f>
        <v>2.9842801887965922E-6</v>
      </c>
      <c r="K90" s="41">
        <f>'Total Property Damage Expected'!K90/'Property Value'!E89</f>
        <v>1.6338502661268446E-5</v>
      </c>
      <c r="L90" s="41">
        <f>'Total Property Damage Expected'!L90/'Property Value'!F89</f>
        <v>1.0639828321908291E-5</v>
      </c>
      <c r="M90" s="41">
        <f>'Total Property Damage Expected'!M90/'Property Value'!G89</f>
        <v>1.7452658374491757E-5</v>
      </c>
      <c r="N90" s="42">
        <f>'Total Property Damage Expected'!N90/'Property Value'!B89</f>
        <v>5.6097508224663249E-5</v>
      </c>
      <c r="O90" s="42">
        <f>'Total Property Damage Expected'!O90/'Property Value'!C89</f>
        <v>1.6779929112638339E-4</v>
      </c>
      <c r="P90" s="42">
        <f>'Total Property Damage Expected'!P90/'Property Value'!D89</f>
        <v>1.1116851686257396E-4</v>
      </c>
      <c r="Q90" s="42">
        <f>'Total Property Damage Expected'!Q90/'Property Value'!E89</f>
        <v>2.7570489497773433E-4</v>
      </c>
      <c r="R90" s="42">
        <f>'Total Property Damage Expected'!R90/'Property Value'!F89</f>
        <v>1.4004301327323618E-4</v>
      </c>
      <c r="S90" s="42">
        <f>'Total Property Damage Expected'!S90/'Property Value'!G89</f>
        <v>3.0628600317538998E-4</v>
      </c>
    </row>
    <row r="91" spans="1:19" x14ac:dyDescent="0.35">
      <c r="A91">
        <v>2110</v>
      </c>
      <c r="B91" s="40">
        <f>'Total Property Damage Expected'!B91/'Property Value'!B90</f>
        <v>1.338121900391834E-6</v>
      </c>
      <c r="C91" s="40">
        <f>'Total Property Damage Expected'!C91/'Property Value'!C90</f>
        <v>2.8806765458026393E-6</v>
      </c>
      <c r="D91" s="40">
        <f>'Total Property Damage Expected'!D91/'Property Value'!D90</f>
        <v>2.7500856609955833E-6</v>
      </c>
      <c r="E91" s="40">
        <f>'Total Property Damage Expected'!E91/'Property Value'!E90</f>
        <v>1.3455114704909009E-5</v>
      </c>
      <c r="F91" s="40">
        <f>'Total Property Damage Expected'!F91/'Property Value'!F90</f>
        <v>8.1256294192033784E-6</v>
      </c>
      <c r="G91" s="40">
        <f>'Total Property Damage Expected'!G91/'Property Value'!G90</f>
        <v>1.8643733389305182E-5</v>
      </c>
      <c r="H91" s="41">
        <f>'Total Property Damage Expected'!H91/'Property Value'!B90</f>
        <v>2.7772588838854443E-6</v>
      </c>
      <c r="I91" s="41">
        <f>'Total Property Damage Expected'!I91/'Property Value'!C90</f>
        <v>4.9551760579441574E-6</v>
      </c>
      <c r="J91" s="41">
        <f>'Total Property Damage Expected'!J91/'Property Value'!D90</f>
        <v>2.8308050714809584E-6</v>
      </c>
      <c r="K91" s="41">
        <f>'Total Property Damage Expected'!K91/'Property Value'!E90</f>
        <v>1.549824857852056E-5</v>
      </c>
      <c r="L91" s="41">
        <f>'Total Property Damage Expected'!L91/'Property Value'!F90</f>
        <v>1.0092644814792103E-5</v>
      </c>
      <c r="M91" s="41">
        <f>'Total Property Damage Expected'!M91/'Property Value'!G90</f>
        <v>1.655510565757514E-5</v>
      </c>
      <c r="N91" s="42">
        <f>'Total Property Damage Expected'!N91/'Property Value'!B90</f>
        <v>5.3187807892680832E-5</v>
      </c>
      <c r="O91" s="42">
        <f>'Total Property Damage Expected'!O91/'Property Value'!C90</f>
        <v>1.5909577347384362E-4</v>
      </c>
      <c r="P91" s="42">
        <f>'Total Property Damage Expected'!P91/'Property Value'!D90</f>
        <v>1.054023593155118E-4</v>
      </c>
      <c r="Q91" s="42">
        <f>'Total Property Damage Expected'!Q91/'Property Value'!E90</f>
        <v>2.6140446257290974E-4</v>
      </c>
      <c r="R91" s="42">
        <f>'Total Property Damage Expected'!R91/'Property Value'!F90</f>
        <v>1.3277917544676741E-4</v>
      </c>
      <c r="S91" s="42">
        <f>'Total Property Damage Expected'!S91/'Property Value'!G90</f>
        <v>2.9039937089304593E-4</v>
      </c>
    </row>
    <row r="92" spans="1:19" x14ac:dyDescent="0.35">
      <c r="A92">
        <v>2111</v>
      </c>
      <c r="B92" s="40">
        <f>'Total Property Damage Expected'!B92/'Property Value'!B91</f>
        <v>1.3460060595734557E-6</v>
      </c>
      <c r="C92" s="40">
        <f>'Total Property Damage Expected'!C92/'Property Value'!C91</f>
        <v>2.8976493734883842E-6</v>
      </c>
      <c r="D92" s="40">
        <f>'Total Property Damage Expected'!D92/'Property Value'!D91</f>
        <v>2.7662890525610566E-6</v>
      </c>
      <c r="E92" s="40">
        <f>'Total Property Damage Expected'!E92/'Property Value'!E91</f>
        <v>1.3534391687155107E-5</v>
      </c>
      <c r="F92" s="40">
        <f>'Total Property Damage Expected'!F92/'Property Value'!F91</f>
        <v>8.1735052934216447E-6</v>
      </c>
      <c r="G92" s="40">
        <f>'Total Property Damage Expected'!G92/'Property Value'!G91</f>
        <v>1.8753581499359994E-5</v>
      </c>
      <c r="H92" s="41">
        <f>'Total Property Damage Expected'!H92/'Property Value'!B91</f>
        <v>2.7727846316564588E-6</v>
      </c>
      <c r="I92" s="41">
        <f>'Total Property Damage Expected'!I92/'Property Value'!C91</f>
        <v>4.9471931120074592E-6</v>
      </c>
      <c r="J92" s="41">
        <f>'Total Property Damage Expected'!J92/'Property Value'!D91</f>
        <v>2.8262445546438753E-6</v>
      </c>
      <c r="K92" s="41">
        <f>'Total Property Damage Expected'!K92/'Property Value'!E91</f>
        <v>1.5473280408052127E-5</v>
      </c>
      <c r="L92" s="41">
        <f>'Total Property Damage Expected'!L92/'Property Value'!F91</f>
        <v>1.0076385243593695E-5</v>
      </c>
      <c r="M92" s="41">
        <f>'Total Property Damage Expected'!M92/'Property Value'!G91</f>
        <v>1.6528434856801296E-5</v>
      </c>
      <c r="N92" s="42">
        <f>'Total Property Damage Expected'!N92/'Property Value'!B91</f>
        <v>5.307744592134036E-5</v>
      </c>
      <c r="O92" s="42">
        <f>'Total Property Damage Expected'!O92/'Property Value'!C91</f>
        <v>1.5876565790999228E-4</v>
      </c>
      <c r="P92" s="42">
        <f>'Total Property Damage Expected'!P92/'Property Value'!D91</f>
        <v>1.0518365483005025E-4</v>
      </c>
      <c r="Q92" s="42">
        <f>'Total Property Damage Expected'!Q92/'Property Value'!E91</f>
        <v>2.6086206173050325E-4</v>
      </c>
      <c r="R92" s="42">
        <f>'Total Property Damage Expected'!R92/'Property Value'!F91</f>
        <v>1.3250366547303745E-4</v>
      </c>
      <c r="S92" s="42">
        <f>'Total Property Damage Expected'!S92/'Property Value'!G91</f>
        <v>2.8979680710413292E-4</v>
      </c>
    </row>
    <row r="93" spans="1:19" x14ac:dyDescent="0.35">
      <c r="A93">
        <v>2112</v>
      </c>
      <c r="B93" s="40">
        <f>'Total Property Damage Expected'!B93/'Property Value'!B92</f>
        <v>1.3539366718965912E-6</v>
      </c>
      <c r="C93" s="40">
        <f>'Total Property Damage Expected'!C93/'Property Value'!C92</f>
        <v>2.9147222043765259E-6</v>
      </c>
      <c r="D93" s="40">
        <f>'Total Property Damage Expected'!D93/'Property Value'!D92</f>
        <v>2.7825879138429642E-6</v>
      </c>
      <c r="E93" s="40">
        <f>'Total Property Damage Expected'!E93/'Property Value'!E92</f>
        <v>1.3614135766118842E-5</v>
      </c>
      <c r="F93" s="40">
        <f>'Total Property Damage Expected'!F93/'Property Value'!F92</f>
        <v>8.2216632503210076E-6</v>
      </c>
      <c r="G93" s="40">
        <f>'Total Property Damage Expected'!G93/'Property Value'!G92</f>
        <v>1.8864076829959679E-5</v>
      </c>
      <c r="H93" s="41">
        <f>'Total Property Damage Expected'!H93/'Property Value'!B92</f>
        <v>2.768317587589854E-6</v>
      </c>
      <c r="I93" s="41">
        <f>'Total Property Damage Expected'!I93/'Property Value'!C92</f>
        <v>4.939223026850092E-6</v>
      </c>
      <c r="J93" s="41">
        <f>'Total Property Damage Expected'!J93/'Property Value'!D92</f>
        <v>2.8216913849441958E-6</v>
      </c>
      <c r="K93" s="41">
        <f>'Total Property Damage Expected'!K93/'Property Value'!E92</f>
        <v>1.5448352462098965E-5</v>
      </c>
      <c r="L93" s="41">
        <f>'Total Property Damage Expected'!L93/'Property Value'!F92</f>
        <v>1.0060151867080669E-5</v>
      </c>
      <c r="M93" s="41">
        <f>'Total Property Damage Expected'!M93/'Property Value'!G92</f>
        <v>1.6501807023534191E-5</v>
      </c>
      <c r="N93" s="42">
        <f>'Total Property Damage Expected'!N93/'Property Value'!B92</f>
        <v>5.2967312945425734E-5</v>
      </c>
      <c r="O93" s="42">
        <f>'Total Property Damage Expected'!O93/'Property Value'!C92</f>
        <v>1.5843622731899165E-4</v>
      </c>
      <c r="P93" s="42">
        <f>'Total Property Damage Expected'!P93/'Property Value'!D92</f>
        <v>1.0496540414517031E-4</v>
      </c>
      <c r="Q93" s="42">
        <f>'Total Property Damage Expected'!Q93/'Property Value'!E92</f>
        <v>2.6032078634200434E-4</v>
      </c>
      <c r="R93" s="42">
        <f>'Total Property Damage Expected'!R93/'Property Value'!F92</f>
        <v>1.3222872716836152E-4</v>
      </c>
      <c r="S93" s="42">
        <f>'Total Property Damage Expected'!S93/'Property Value'!G92</f>
        <v>2.8919549360415339E-4</v>
      </c>
    </row>
    <row r="94" spans="1:19" x14ac:dyDescent="0.35">
      <c r="A94">
        <v>2113</v>
      </c>
      <c r="B94" s="40">
        <f>'Total Property Damage Expected'!B94/'Property Value'!B93</f>
        <v>1.3619140110612381E-6</v>
      </c>
      <c r="C94" s="40">
        <f>'Total Property Damage Expected'!C94/'Property Value'!C93</f>
        <v>2.9318956276818189E-6</v>
      </c>
      <c r="D94" s="40">
        <f>'Total Property Damage Expected'!D94/'Property Value'!D93</f>
        <v>2.7989828073449468E-6</v>
      </c>
      <c r="E94" s="40">
        <f>'Total Property Damage Expected'!E94/'Property Value'!E93</f>
        <v>1.3694349693914853E-5</v>
      </c>
      <c r="F94" s="40">
        <f>'Total Property Damage Expected'!F94/'Property Value'!F93</f>
        <v>8.2701049519210184E-6</v>
      </c>
      <c r="G94" s="40">
        <f>'Total Property Damage Expected'!G94/'Property Value'!G93</f>
        <v>1.8975223194501049E-5</v>
      </c>
      <c r="H94" s="41">
        <f>'Total Property Damage Expected'!H94/'Property Value'!B93</f>
        <v>2.7638577400730519E-6</v>
      </c>
      <c r="I94" s="41">
        <f>'Total Property Damage Expected'!I94/'Property Value'!C93</f>
        <v>4.9312657817529335E-6</v>
      </c>
      <c r="J94" s="41">
        <f>'Total Property Damage Expected'!J94/'Property Value'!D93</f>
        <v>2.8171455505454477E-6</v>
      </c>
      <c r="K94" s="41">
        <f>'Total Property Damage Expected'!K94/'Property Value'!E93</f>
        <v>1.5423464675858092E-5</v>
      </c>
      <c r="L94" s="41">
        <f>'Total Property Damage Expected'!L94/'Property Value'!F93</f>
        <v>1.0043944643052546E-5</v>
      </c>
      <c r="M94" s="41">
        <f>'Total Property Damage Expected'!M94/'Property Value'!G93</f>
        <v>1.6475222088551811E-5</v>
      </c>
      <c r="N94" s="42">
        <f>'Total Property Damage Expected'!N94/'Property Value'!B93</f>
        <v>5.2857408489783204E-5</v>
      </c>
      <c r="O94" s="42">
        <f>'Total Property Damage Expected'!O94/'Property Value'!C93</f>
        <v>1.5810748027955828E-4</v>
      </c>
      <c r="P94" s="42">
        <f>'Total Property Damage Expected'!P94/'Property Value'!D93</f>
        <v>1.047476063192591E-4</v>
      </c>
      <c r="Q94" s="42">
        <f>'Total Property Damage Expected'!Q94/'Property Value'!E93</f>
        <v>2.5978063407215387E-4</v>
      </c>
      <c r="R94" s="42">
        <f>'Total Property Damage Expected'!R94/'Property Value'!F93</f>
        <v>1.319543593465557E-4</v>
      </c>
      <c r="S94" s="42">
        <f>'Total Property Damage Expected'!S94/'Property Value'!G93</f>
        <v>2.8859542779882203E-4</v>
      </c>
    </row>
    <row r="95" spans="1:19" x14ac:dyDescent="0.35">
      <c r="A95">
        <v>2114</v>
      </c>
      <c r="B95" s="40">
        <f>'Total Property Damage Expected'!B95/'Property Value'!B94</f>
        <v>1.3699383523800247E-6</v>
      </c>
      <c r="C95" s="40">
        <f>'Total Property Damage Expected'!C95/'Property Value'!C94</f>
        <v>2.9491702360906458E-6</v>
      </c>
      <c r="D95" s="40">
        <f>'Total Property Damage Expected'!D95/'Property Value'!D94</f>
        <v>2.8154742988848938E-6</v>
      </c>
      <c r="E95" s="40">
        <f>'Total Property Damage Expected'!E95/'Property Value'!E94</f>
        <v>1.3775036238873126E-5</v>
      </c>
      <c r="F95" s="40">
        <f>'Total Property Damage Expected'!F95/'Property Value'!F94</f>
        <v>8.3188320700337784E-6</v>
      </c>
      <c r="G95" s="40">
        <f>'Total Property Damage Expected'!G95/'Property Value'!G94</f>
        <v>1.9087024428849306E-5</v>
      </c>
      <c r="H95" s="41">
        <f>'Total Property Damage Expected'!H95/'Property Value'!B94</f>
        <v>2.7594050775121817E-6</v>
      </c>
      <c r="I95" s="41">
        <f>'Total Property Damage Expected'!I95/'Property Value'!C94</f>
        <v>4.9233213560302356E-6</v>
      </c>
      <c r="J95" s="41">
        <f>'Total Property Damage Expected'!J95/'Property Value'!D94</f>
        <v>2.8126070396302283E-6</v>
      </c>
      <c r="K95" s="41">
        <f>'Total Property Damage Expected'!K95/'Property Value'!E94</f>
        <v>1.5398616984630945E-5</v>
      </c>
      <c r="L95" s="41">
        <f>'Total Property Damage Expected'!L95/'Property Value'!F94</f>
        <v>1.0027763529376852E-5</v>
      </c>
      <c r="M95" s="41">
        <f>'Total Property Damage Expected'!M95/'Property Value'!G94</f>
        <v>1.6448679982743654E-5</v>
      </c>
      <c r="N95" s="42">
        <f>'Total Property Damage Expected'!N95/'Property Value'!B94</f>
        <v>5.2747732080244924E-5</v>
      </c>
      <c r="O95" s="42">
        <f>'Total Property Damage Expected'!O95/'Property Value'!C94</f>
        <v>1.5777941537335771E-4</v>
      </c>
      <c r="P95" s="42">
        <f>'Total Property Damage Expected'!P95/'Property Value'!D94</f>
        <v>1.0453026041265747E-4</v>
      </c>
      <c r="Q95" s="42">
        <f>'Total Property Damage Expected'!Q95/'Property Value'!E94</f>
        <v>2.5924160259053818E-4</v>
      </c>
      <c r="R95" s="42">
        <f>'Total Property Damage Expected'!R95/'Property Value'!F94</f>
        <v>1.3168056082389729E-4</v>
      </c>
      <c r="S95" s="42">
        <f>'Total Property Damage Expected'!S95/'Property Value'!G94</f>
        <v>2.8799660709923633E-4</v>
      </c>
    </row>
    <row r="96" spans="1:19" x14ac:dyDescent="0.35">
      <c r="A96">
        <v>2115</v>
      </c>
      <c r="B96" s="40">
        <f>'Total Property Damage Expected'!B96/'Property Value'!B95</f>
        <v>1.3780099727877095E-6</v>
      </c>
      <c r="C96" s="40">
        <f>'Total Property Damage Expected'!C96/'Property Value'!C95</f>
        <v>2.966546625781473E-6</v>
      </c>
      <c r="D96" s="40">
        <f>'Total Property Damage Expected'!D96/'Property Value'!D95</f>
        <v>2.8320629576144709E-6</v>
      </c>
      <c r="E96" s="40">
        <f>'Total Property Damage Expected'!E96/'Property Value'!E95</f>
        <v>1.385619818563454E-5</v>
      </c>
      <c r="F96" s="40">
        <f>'Total Property Damage Expected'!F96/'Property Value'!F95</f>
        <v>8.367846286321638E-6</v>
      </c>
      <c r="G96" s="40">
        <f>'Total Property Damage Expected'!G96/'Property Value'!G95</f>
        <v>1.9199484391470416E-5</v>
      </c>
      <c r="H96" s="41">
        <f>'Total Property Damage Expected'!H96/'Property Value'!B95</f>
        <v>2.754959588332052E-6</v>
      </c>
      <c r="I96" s="41">
        <f>'Total Property Damage Expected'!I96/'Property Value'!C95</f>
        <v>4.9153897290295834E-6</v>
      </c>
      <c r="J96" s="41">
        <f>'Total Property Damage Expected'!J96/'Property Value'!D95</f>
        <v>2.8080758404001734E-6</v>
      </c>
      <c r="K96" s="41">
        <f>'Total Property Damage Expected'!K96/'Property Value'!E95</f>
        <v>1.5373809323823182E-5</v>
      </c>
      <c r="L96" s="41">
        <f>'Total Property Damage Expected'!L96/'Property Value'!F95</f>
        <v>1.0011608483988976E-5</v>
      </c>
      <c r="M96" s="41">
        <f>'Total Property Damage Expected'!M96/'Property Value'!G95</f>
        <v>1.6422180637110562E-5</v>
      </c>
      <c r="N96" s="42">
        <f>'Total Property Damage Expected'!N96/'Property Value'!B95</f>
        <v>5.2638283243626951E-5</v>
      </c>
      <c r="O96" s="42">
        <f>'Total Property Damage Expected'!O96/'Property Value'!C95</f>
        <v>1.5745203118499852E-4</v>
      </c>
      <c r="P96" s="42">
        <f>'Total Property Damage Expected'!P96/'Property Value'!D95</f>
        <v>1.0431336548765605E-4</v>
      </c>
      <c r="Q96" s="42">
        <f>'Total Property Damage Expected'!Q96/'Property Value'!E95</f>
        <v>2.5870368957157941E-4</v>
      </c>
      <c r="R96" s="42">
        <f>'Total Property Damage Expected'!R96/'Property Value'!F95</f>
        <v>1.3140733041911985E-4</v>
      </c>
      <c r="S96" s="42">
        <f>'Total Property Damage Expected'!S96/'Property Value'!G95</f>
        <v>2.8739902892186591E-4</v>
      </c>
    </row>
    <row r="97" spans="1:19" x14ac:dyDescent="0.35">
      <c r="A97">
        <v>2116</v>
      </c>
      <c r="B97" s="40">
        <f>'Total Property Damage Expected'!B97/'Property Value'!B96</f>
        <v>1.3861291508507387E-6</v>
      </c>
      <c r="C97" s="40">
        <f>'Total Property Damage Expected'!C97/'Property Value'!C96</f>
        <v>2.984025396445427E-6</v>
      </c>
      <c r="D97" s="40">
        <f>'Total Property Damage Expected'!D97/'Property Value'!D96</f>
        <v>2.8487493560387609E-6</v>
      </c>
      <c r="E97" s="40">
        <f>'Total Property Damage Expected'!E97/'Property Value'!E96</f>
        <v>1.3937838335246955E-5</v>
      </c>
      <c r="F97" s="40">
        <f>'Total Property Damage Expected'!F97/'Property Value'!F96</f>
        <v>8.4171492923552295E-6</v>
      </c>
      <c r="G97" s="40">
        <f>'Total Property Damage Expected'!G97/'Property Value'!G96</f>
        <v>1.9312606963564252E-5</v>
      </c>
      <c r="H97" s="41">
        <f>'Total Property Damage Expected'!H97/'Property Value'!B96</f>
        <v>2.7505212609761176E-6</v>
      </c>
      <c r="I97" s="41">
        <f>'Total Property Damage Expected'!I97/'Property Value'!C96</f>
        <v>4.9074708801318257E-6</v>
      </c>
      <c r="J97" s="41">
        <f>'Total Property Damage Expected'!J97/'Property Value'!D96</f>
        <v>2.8035519410759257E-6</v>
      </c>
      <c r="K97" s="41">
        <f>'Total Property Damage Expected'!K97/'Property Value'!E96</f>
        <v>1.5349041628944529E-5</v>
      </c>
      <c r="L97" s="41">
        <f>'Total Property Damage Expected'!L97/'Property Value'!F96</f>
        <v>9.9954794648920802E-6</v>
      </c>
      <c r="M97" s="41">
        <f>'Total Property Damage Expected'!M97/'Property Value'!G96</f>
        <v>1.6395723982764538E-5</v>
      </c>
      <c r="N97" s="42">
        <f>'Total Property Damage Expected'!N97/'Property Value'!B96</f>
        <v>5.2529061507727125E-5</v>
      </c>
      <c r="O97" s="42">
        <f>'Total Property Damage Expected'!O97/'Property Value'!C96</f>
        <v>1.571253263020261E-4</v>
      </c>
      <c r="P97" s="42">
        <f>'Total Property Damage Expected'!P97/'Property Value'!D96</f>
        <v>1.0409692060849116E-4</v>
      </c>
      <c r="Q97" s="42">
        <f>'Total Property Damage Expected'!Q97/'Property Value'!E96</f>
        <v>2.5816689269452474E-4</v>
      </c>
      <c r="R97" s="42">
        <f>'Total Property Damage Expected'!R97/'Property Value'!F96</f>
        <v>1.3113466695340785E-4</v>
      </c>
      <c r="S97" s="42">
        <f>'Total Property Damage Expected'!S97/'Property Value'!G96</f>
        <v>2.8680269068854093E-4</v>
      </c>
    </row>
    <row r="98" spans="1:19" x14ac:dyDescent="0.35">
      <c r="A98">
        <v>2117</v>
      </c>
      <c r="B98" s="40">
        <f>'Total Property Damage Expected'!B98/'Property Value'!B97</f>
        <v>1.3942961667768611E-6</v>
      </c>
      <c r="C98" s="40">
        <f>'Total Property Damage Expected'!C98/'Property Value'!C97</f>
        <v>3.0016071513069897E-6</v>
      </c>
      <c r="D98" s="40">
        <f>'Total Property Damage Expected'!D98/'Property Value'!D97</f>
        <v>2.8655340700360248E-6</v>
      </c>
      <c r="E98" s="40">
        <f>'Total Property Damage Expected'!E98/'Property Value'!E97</f>
        <v>1.4019959505261898E-5</v>
      </c>
      <c r="F98" s="40">
        <f>'Total Property Damage Expected'!F98/'Property Value'!F97</f>
        <v>8.4667427896718571E-6</v>
      </c>
      <c r="G98" s="40">
        <f>'Total Property Damage Expected'!G98/'Property Value'!G97</f>
        <v>1.9426396049198564E-5</v>
      </c>
      <c r="H98" s="41">
        <f>'Total Property Damage Expected'!H98/'Property Value'!B97</f>
        <v>2.7460900839064536E-6</v>
      </c>
      <c r="I98" s="41">
        <f>'Total Property Damage Expected'!I98/'Property Value'!C97</f>
        <v>4.8995647887510347E-6</v>
      </c>
      <c r="J98" s="41">
        <f>'Total Property Damage Expected'!J98/'Property Value'!D97</f>
        <v>2.7990353298971052E-6</v>
      </c>
      <c r="K98" s="41">
        <f>'Total Property Damage Expected'!K98/'Property Value'!E97</f>
        <v>1.5324313835608598E-5</v>
      </c>
      <c r="L98" s="41">
        <f>'Total Property Damage Expected'!L98/'Property Value'!F97</f>
        <v>9.9793764301569789E-6</v>
      </c>
      <c r="M98" s="41">
        <f>'Total Property Damage Expected'!M98/'Property Value'!G97</f>
        <v>1.6369309950928552E-5</v>
      </c>
      <c r="N98" s="42">
        <f>'Total Property Damage Expected'!N98/'Property Value'!B97</f>
        <v>5.242006640132315E-5</v>
      </c>
      <c r="O98" s="42">
        <f>'Total Property Damage Expected'!O98/'Property Value'!C97</f>
        <v>1.5679929931491666E-4</v>
      </c>
      <c r="P98" s="42">
        <f>'Total Property Damage Expected'!P98/'Property Value'!D97</f>
        <v>1.0388092484134081E-4</v>
      </c>
      <c r="Q98" s="42">
        <f>'Total Property Damage Expected'!Q98/'Property Value'!E97</f>
        <v>2.5763120964343724E-4</v>
      </c>
      <c r="R98" s="42">
        <f>'Total Property Damage Expected'!R98/'Property Value'!F97</f>
        <v>1.3086256925039187E-4</v>
      </c>
      <c r="S98" s="42">
        <f>'Total Property Damage Expected'!S98/'Property Value'!G97</f>
        <v>2.8620758982644102E-4</v>
      </c>
    </row>
    <row r="99" spans="1:19" x14ac:dyDescent="0.35">
      <c r="A99">
        <v>2118</v>
      </c>
      <c r="B99" s="40">
        <f>'Total Property Damage Expected'!B99/'Property Value'!B98</f>
        <v>1.4025113024247981E-6</v>
      </c>
      <c r="C99" s="40">
        <f>'Total Property Damage Expected'!C99/'Property Value'!C98</f>
        <v>3.0192924971448158E-6</v>
      </c>
      <c r="D99" s="40">
        <f>'Total Property Damage Expected'!D99/'Property Value'!D98</f>
        <v>2.8824176788775724E-6</v>
      </c>
      <c r="E99" s="40">
        <f>'Total Property Damage Expected'!E99/'Property Value'!E98</f>
        <v>1.4102564529831788E-5</v>
      </c>
      <c r="F99" s="40">
        <f>'Total Property Damage Expected'!F99/'Property Value'!F98</f>
        <v>8.5166284898342074E-6</v>
      </c>
      <c r="G99" s="40">
        <f>'Total Property Damage Expected'!G99/'Property Value'!G98</f>
        <v>1.9540855575443713E-5</v>
      </c>
      <c r="H99" s="41">
        <f>'Total Property Damage Expected'!H99/'Property Value'!B98</f>
        <v>2.7416660456037218E-6</v>
      </c>
      <c r="I99" s="41">
        <f>'Total Property Damage Expected'!I99/'Property Value'!C98</f>
        <v>4.8916714343344463E-6</v>
      </c>
      <c r="J99" s="41">
        <f>'Total Property Damage Expected'!J99/'Property Value'!D98</f>
        <v>2.7945259951222786E-6</v>
      </c>
      <c r="K99" s="41">
        <f>'Total Property Damage Expected'!K99/'Property Value'!E98</f>
        <v>1.5299625879532741E-5</v>
      </c>
      <c r="L99" s="41">
        <f>'Total Property Damage Expected'!L99/'Property Value'!F98</f>
        <v>9.9632993379220483E-6</v>
      </c>
      <c r="M99" s="41">
        <f>'Total Property Damage Expected'!M99/'Property Value'!G98</f>
        <v>1.63429384729364E-5</v>
      </c>
      <c r="N99" s="42">
        <f>'Total Property Damage Expected'!N99/'Property Value'!B98</f>
        <v>5.2311297454170434E-5</v>
      </c>
      <c r="O99" s="42">
        <f>'Total Property Damage Expected'!O99/'Property Value'!C98</f>
        <v>1.564739488170711E-4</v>
      </c>
      <c r="P99" s="42">
        <f>'Total Property Damage Expected'!P99/'Property Value'!D98</f>
        <v>1.036653772543206E-4</v>
      </c>
      <c r="Q99" s="42">
        <f>'Total Property Damage Expected'!Q99/'Property Value'!E98</f>
        <v>2.5709663810718499E-4</v>
      </c>
      <c r="R99" s="42">
        <f>'Total Property Damage Expected'!R99/'Property Value'!F98</f>
        <v>1.3059103613614334E-4</v>
      </c>
      <c r="S99" s="42">
        <f>'Total Property Damage Expected'!S99/'Property Value'!G98</f>
        <v>2.8561372376808452E-4</v>
      </c>
    </row>
    <row r="100" spans="1:19" x14ac:dyDescent="0.35">
      <c r="A100">
        <v>2119</v>
      </c>
      <c r="B100" s="40">
        <f>'Total Property Damage Expected'!B100/'Property Value'!B99</f>
        <v>1.4107748413139703E-6</v>
      </c>
      <c r="C100" s="40">
        <f>'Total Property Damage Expected'!C100/'Property Value'!C99</f>
        <v>3.0370820443126752E-6</v>
      </c>
      <c r="D100" s="40">
        <f>'Total Property Damage Expected'!D100/'Property Value'!D99</f>
        <v>2.8994007652477583E-6</v>
      </c>
      <c r="E100" s="40">
        <f>'Total Property Damage Expected'!E100/'Property Value'!E99</f>
        <v>1.4185656259807755E-5</v>
      </c>
      <c r="F100" s="40">
        <f>'Total Property Damage Expected'!F100/'Property Value'!F99</f>
        <v>8.5668081144894244E-6</v>
      </c>
      <c r="G100" s="40">
        <f>'Total Property Damage Expected'!G100/'Property Value'!G99</f>
        <v>1.9655989492508194E-5</v>
      </c>
      <c r="H100" s="41">
        <f>'Total Property Damage Expected'!H100/'Property Value'!B99</f>
        <v>2.737249134567141E-6</v>
      </c>
      <c r="I100" s="41">
        <f>'Total Property Damage Expected'!I100/'Property Value'!C99</f>
        <v>4.8837907963624062E-6</v>
      </c>
      <c r="J100" s="41">
        <f>'Total Property Damage Expected'!J100/'Property Value'!D99</f>
        <v>2.7900239250289273E-6</v>
      </c>
      <c r="K100" s="41">
        <f>'Total Property Damage Expected'!K100/'Property Value'!E99</f>
        <v>1.5274977696537868E-5</v>
      </c>
      <c r="L100" s="41">
        <f>'Total Property Damage Expected'!L100/'Property Value'!F99</f>
        <v>9.9472481463930887E-6</v>
      </c>
      <c r="M100" s="41">
        <f>'Total Property Damage Expected'!M100/'Property Value'!G99</f>
        <v>1.6316609480232485E-5</v>
      </c>
      <c r="N100" s="42">
        <f>'Total Property Damage Expected'!N100/'Property Value'!B99</f>
        <v>5.220275419700014E-5</v>
      </c>
      <c r="O100" s="42">
        <f>'Total Property Damage Expected'!O100/'Property Value'!C99</f>
        <v>1.5614927340480892E-4</v>
      </c>
      <c r="P100" s="42">
        <f>'Total Property Damage Expected'!P100/'Property Value'!D99</f>
        <v>1.0345027691747979E-4</v>
      </c>
      <c r="Q100" s="42">
        <f>'Total Property Damage Expected'!Q100/'Property Value'!E99</f>
        <v>2.5656317577943183E-4</v>
      </c>
      <c r="R100" s="42">
        <f>'Total Property Damage Expected'!R100/'Property Value'!F99</f>
        <v>1.3032006643916958E-4</v>
      </c>
      <c r="S100" s="42">
        <f>'Total Property Damage Expected'!S100/'Property Value'!G99</f>
        <v>2.8502108995131701E-4</v>
      </c>
    </row>
    <row r="101" spans="1:19" x14ac:dyDescent="0.35">
      <c r="A101">
        <v>2120</v>
      </c>
      <c r="B101" s="40">
        <f>'Total Property Damage Expected'!B101/'Property Value'!B100</f>
        <v>1.346467128103069E-6</v>
      </c>
      <c r="C101" s="40">
        <f>'Total Property Damage Expected'!C101/'Property Value'!C100</f>
        <v>2.8986419506959422E-6</v>
      </c>
      <c r="D101" s="40">
        <f>'Total Property Damage Expected'!D101/'Property Value'!D100</f>
        <v>2.7672366328612168E-6</v>
      </c>
      <c r="E101" s="40">
        <f>'Total Property Damage Expected'!E101/'Property Value'!E100</f>
        <v>1.3539027834243764E-5</v>
      </c>
      <c r="F101" s="40">
        <f>'Total Property Damage Expected'!F101/'Property Value'!F100</f>
        <v>8.176305092160009E-6</v>
      </c>
      <c r="G101" s="40">
        <f>'Total Property Damage Expected'!G101/'Property Value'!G100</f>
        <v>1.8760005457250374E-5</v>
      </c>
      <c r="H101" s="41">
        <f>'Total Property Damage Expected'!H101/'Property Value'!B100</f>
        <v>2.5929898299440625E-6</v>
      </c>
      <c r="I101" s="41">
        <f>'Total Property Damage Expected'!I101/'Property Value'!C100</f>
        <v>4.6264038251471433E-6</v>
      </c>
      <c r="J101" s="41">
        <f>'Total Property Damage Expected'!J101/'Property Value'!D100</f>
        <v>2.6429832679606132E-6</v>
      </c>
      <c r="K101" s="41">
        <f>'Total Property Damage Expected'!K101/'Property Value'!E100</f>
        <v>1.4469951353554276E-5</v>
      </c>
      <c r="L101" s="41">
        <f>'Total Property Damage Expected'!L101/'Property Value'!F100</f>
        <v>9.4230053646929134E-6</v>
      </c>
      <c r="M101" s="41">
        <f>'Total Property Damage Expected'!M101/'Property Value'!G100</f>
        <v>1.5456686754273931E-5</v>
      </c>
      <c r="N101" s="42">
        <f>'Total Property Damage Expected'!N101/'Property Value'!B100</f>
        <v>4.9428570944594718E-5</v>
      </c>
      <c r="O101" s="42">
        <f>'Total Property Damage Expected'!O101/'Property Value'!C100</f>
        <v>1.4785111546624193E-4</v>
      </c>
      <c r="P101" s="42">
        <f>'Total Property Damage Expected'!P101/'Property Value'!D100</f>
        <v>9.795267377190345E-5</v>
      </c>
      <c r="Q101" s="42">
        <f>'Total Property Damage Expected'!Q101/'Property Value'!E100</f>
        <v>2.4292877513564073E-4</v>
      </c>
      <c r="R101" s="42">
        <f>'Total Property Damage Expected'!R101/'Property Value'!F100</f>
        <v>1.2339453633392696E-4</v>
      </c>
      <c r="S101" s="42">
        <f>'Total Property Damage Expected'!S101/'Property Value'!G100</f>
        <v>2.6987436548269269E-4</v>
      </c>
    </row>
    <row r="102" spans="1:19" x14ac:dyDescent="0.35">
      <c r="A102">
        <v>2121</v>
      </c>
      <c r="B102" s="40">
        <f>'Total Property Damage Expected'!B102/'Property Value'!B101</f>
        <v>1.3544004570230105E-6</v>
      </c>
      <c r="C102" s="40">
        <f>'Total Property Damage Expected'!C102/'Property Value'!C101</f>
        <v>2.9157206298081525E-6</v>
      </c>
      <c r="D102" s="40">
        <f>'Total Property Damage Expected'!D102/'Property Value'!D101</f>
        <v>2.7835410772472658E-6</v>
      </c>
      <c r="E102" s="40">
        <f>'Total Property Damage Expected'!E102/'Property Value'!E101</f>
        <v>1.3618799229195394E-5</v>
      </c>
      <c r="F102" s="40">
        <f>'Total Property Damage Expected'!F102/'Property Value'!F101</f>
        <v>8.2244795453583445E-6</v>
      </c>
      <c r="G102" s="40">
        <f>'Total Property Damage Expected'!G102/'Property Value'!G101</f>
        <v>1.8870538637545642E-5</v>
      </c>
      <c r="H102" s="41">
        <f>'Total Property Damage Expected'!H102/'Property Value'!B101</f>
        <v>2.588812441010794E-6</v>
      </c>
      <c r="I102" s="41">
        <f>'Total Property Damage Expected'!I102/'Property Value'!C101</f>
        <v>4.6189505417147063E-6</v>
      </c>
      <c r="J102" s="41">
        <f>'Total Property Damage Expected'!J102/'Property Value'!D101</f>
        <v>2.6387253380116052E-6</v>
      </c>
      <c r="K102" s="41">
        <f>'Total Property Damage Expected'!K102/'Property Value'!E101</f>
        <v>1.4446639802559658E-5</v>
      </c>
      <c r="L102" s="41">
        <f>'Total Property Damage Expected'!L102/'Property Value'!F101</f>
        <v>9.4078246039070363E-6</v>
      </c>
      <c r="M102" s="41">
        <f>'Total Property Damage Expected'!M102/'Property Value'!G101</f>
        <v>1.5431785541223786E-5</v>
      </c>
      <c r="N102" s="42">
        <f>'Total Property Damage Expected'!N102/'Property Value'!B101</f>
        <v>4.9326009196966493E-5</v>
      </c>
      <c r="O102" s="42">
        <f>'Total Property Damage Expected'!O102/'Property Value'!C101</f>
        <v>1.4754433199058779E-4</v>
      </c>
      <c r="P102" s="42">
        <f>'Total Property Damage Expected'!P102/'Property Value'!D101</f>
        <v>9.7749427001565605E-5</v>
      </c>
      <c r="Q102" s="42">
        <f>'Total Property Damage Expected'!Q102/'Property Value'!E101</f>
        <v>2.4242471039634202E-4</v>
      </c>
      <c r="R102" s="42">
        <f>'Total Property Damage Expected'!R102/'Property Value'!F101</f>
        <v>1.2313849900465906E-4</v>
      </c>
      <c r="S102" s="42">
        <f>'Total Property Damage Expected'!S102/'Property Value'!G101</f>
        <v>2.6931439002649373E-4</v>
      </c>
    </row>
    <row r="103" spans="1:19" x14ac:dyDescent="0.35">
      <c r="A103">
        <v>2122</v>
      </c>
      <c r="B103" s="40">
        <f>'Total Property Damage Expected'!B103/'Property Value'!B102</f>
        <v>1.3623805287905407E-6</v>
      </c>
      <c r="C103" s="40">
        <f>'Total Property Damage Expected'!C103/'Property Value'!C102</f>
        <v>2.9328999357950097E-6</v>
      </c>
      <c r="D103" s="40">
        <f>'Total Property Damage Expected'!D103/'Property Value'!D102</f>
        <v>2.7999415867488093E-6</v>
      </c>
      <c r="E103" s="40">
        <f>'Total Property Damage Expected'!E103/'Property Value'!E102</f>
        <v>1.3699040633923981E-5</v>
      </c>
      <c r="F103" s="40">
        <f>'Total Property Damage Expected'!F103/'Property Value'!F102</f>
        <v>8.2729378404528425E-6</v>
      </c>
      <c r="G103" s="40">
        <f>'Total Property Damage Expected'!G103/'Property Value'!G102</f>
        <v>1.8981723074791448E-5</v>
      </c>
      <c r="H103" s="41">
        <f>'Total Property Damage Expected'!H103/'Property Value'!B102</f>
        <v>2.5846417819837136E-6</v>
      </c>
      <c r="I103" s="41">
        <f>'Total Property Damage Expected'!I103/'Property Value'!C102</f>
        <v>4.6115092657584916E-6</v>
      </c>
      <c r="J103" s="41">
        <f>'Total Property Damage Expected'!J103/'Property Value'!D102</f>
        <v>2.6344742677229183E-6</v>
      </c>
      <c r="K103" s="41">
        <f>'Total Property Damage Expected'!K103/'Property Value'!E102</f>
        <v>1.4423365807213743E-5</v>
      </c>
      <c r="L103" s="41">
        <f>'Total Property Damage Expected'!L103/'Property Value'!F102</f>
        <v>9.3926682998087142E-6</v>
      </c>
      <c r="M103" s="41">
        <f>'Total Property Damage Expected'!M103/'Property Value'!G102</f>
        <v>1.5406924444818379E-5</v>
      </c>
      <c r="N103" s="42">
        <f>'Total Property Damage Expected'!N103/'Property Value'!B102</f>
        <v>4.9223660259700286E-5</v>
      </c>
      <c r="O103" s="42">
        <f>'Total Property Damage Expected'!O103/'Property Value'!C102</f>
        <v>1.4723818507489896E-4</v>
      </c>
      <c r="P103" s="42">
        <f>'Total Property Damage Expected'!P103/'Property Value'!D102</f>
        <v>9.7546601957843927E-5</v>
      </c>
      <c r="Q103" s="42">
        <f>'Total Property Damage Expected'!Q103/'Property Value'!E102</f>
        <v>2.4192169156550463E-4</v>
      </c>
      <c r="R103" s="42">
        <f>'Total Property Damage Expected'!R103/'Property Value'!F102</f>
        <v>1.2288299293970745E-4</v>
      </c>
      <c r="S103" s="42">
        <f>'Total Property Damage Expected'!S103/'Property Value'!G102</f>
        <v>2.6875557649062376E-4</v>
      </c>
    </row>
    <row r="104" spans="1:19" x14ac:dyDescent="0.35">
      <c r="A104">
        <v>2123</v>
      </c>
      <c r="B104" s="40">
        <f>'Total Property Damage Expected'!B104/'Property Value'!B103</f>
        <v>1.370407618812594E-6</v>
      </c>
      <c r="C104" s="40">
        <f>'Total Property Damage Expected'!C104/'Property Value'!C103</f>
        <v>2.9501804615459181E-6</v>
      </c>
      <c r="D104" s="40">
        <f>'Total Property Damage Expected'!D104/'Property Value'!D103</f>
        <v>2.8164387273775563E-6</v>
      </c>
      <c r="E104" s="40">
        <f>'Total Property Damage Expected'!E104/'Property Value'!E103</f>
        <v>1.3779754817707786E-5</v>
      </c>
      <c r="F104" s="40">
        <f>'Total Property Damage Expected'!F104/'Property Value'!F103</f>
        <v>8.3216816498282764E-6</v>
      </c>
      <c r="G104" s="40">
        <f>'Total Property Damage Expected'!G104/'Property Value'!G103</f>
        <v>1.9093562606166947E-5</v>
      </c>
      <c r="H104" s="41">
        <f>'Total Property Damage Expected'!H104/'Property Value'!B103</f>
        <v>2.5804778420207269E-6</v>
      </c>
      <c r="I104" s="41">
        <f>'Total Property Damage Expected'!I104/'Property Value'!C103</f>
        <v>4.6040799779340734E-6</v>
      </c>
      <c r="J104" s="41">
        <f>'Total Property Damage Expected'!J104/'Property Value'!D103</f>
        <v>2.6302300460434204E-6</v>
      </c>
      <c r="K104" s="41">
        <f>'Total Property Damage Expected'!K104/'Property Value'!E103</f>
        <v>1.4400129307013189E-5</v>
      </c>
      <c r="L104" s="41">
        <f>'Total Property Damage Expected'!L104/'Property Value'!F103</f>
        <v>9.377536412997449E-6</v>
      </c>
      <c r="M104" s="41">
        <f>'Total Property Damage Expected'!M104/'Property Value'!G103</f>
        <v>1.5382103400428528E-5</v>
      </c>
      <c r="N104" s="42">
        <f>'Total Property Damage Expected'!N104/'Property Value'!B103</f>
        <v>4.9121523691225509E-5</v>
      </c>
      <c r="O104" s="42">
        <f>'Total Property Damage Expected'!O104/'Property Value'!C103</f>
        <v>1.4693267339834621E-4</v>
      </c>
      <c r="P104" s="42">
        <f>'Total Property Damage Expected'!P104/'Property Value'!D103</f>
        <v>9.7344197765677297E-5</v>
      </c>
      <c r="Q104" s="42">
        <f>'Total Property Damage Expected'!Q104/'Property Value'!E103</f>
        <v>2.4141971647292213E-4</v>
      </c>
      <c r="R104" s="42">
        <f>'Total Property Damage Expected'!R104/'Property Value'!F103</f>
        <v>1.2262801703672599E-4</v>
      </c>
      <c r="S104" s="42">
        <f>'Total Property Damage Expected'!S104/'Property Value'!G103</f>
        <v>2.6819792246415787E-4</v>
      </c>
    </row>
    <row r="105" spans="1:19" x14ac:dyDescent="0.35">
      <c r="A105">
        <v>2124</v>
      </c>
      <c r="B105" s="40">
        <f>'Total Property Damage Expected'!B105/'Property Value'!B104</f>
        <v>1.3784820041187921E-6</v>
      </c>
      <c r="C105" s="40">
        <f>'Total Property Damage Expected'!C105/'Property Value'!C104</f>
        <v>2.9675628034435637E-6</v>
      </c>
      <c r="D105" s="40">
        <f>'Total Property Damage Expected'!D105/'Property Value'!D104</f>
        <v>2.8330330684801316E-6</v>
      </c>
      <c r="E105" s="40">
        <f>'Total Property Damage Expected'!E105/'Property Value'!E104</f>
        <v>1.3860944566141552E-5</v>
      </c>
      <c r="F105" s="40">
        <f>'Total Property Damage Expected'!F105/'Property Value'!F104</f>
        <v>8.3707126557230417E-6</v>
      </c>
      <c r="G105" s="40">
        <f>'Total Property Damage Expected'!G105/'Property Value'!G104</f>
        <v>1.9206061091459804E-5</v>
      </c>
      <c r="H105" s="41">
        <f>'Total Property Damage Expected'!H105/'Property Value'!B104</f>
        <v>2.5763206102972093E-6</v>
      </c>
      <c r="I105" s="41">
        <f>'Total Property Damage Expected'!I105/'Property Value'!C104</f>
        <v>4.5966626589281917E-6</v>
      </c>
      <c r="J105" s="41">
        <f>'Total Property Damage Expected'!J105/'Property Value'!D104</f>
        <v>2.6259926619397859E-6</v>
      </c>
      <c r="K105" s="41">
        <f>'Total Property Damage Expected'!K105/'Property Value'!E104</f>
        <v>1.4376930241552124E-5</v>
      </c>
      <c r="L105" s="41">
        <f>'Total Property Damage Expected'!L105/'Property Value'!F104</f>
        <v>9.3624289041362141E-6</v>
      </c>
      <c r="M105" s="41">
        <f>'Total Property Damage Expected'!M105/'Property Value'!G104</f>
        <v>1.5357322343529153E-5</v>
      </c>
      <c r="N105" s="42">
        <f>'Total Property Damage Expected'!N105/'Property Value'!B104</f>
        <v>4.9019599050887827E-5</v>
      </c>
      <c r="O105" s="42">
        <f>'Total Property Damage Expected'!O105/'Property Value'!C104</f>
        <v>1.4662779564284092E-4</v>
      </c>
      <c r="P105" s="42">
        <f>'Total Property Damage Expected'!P105/'Property Value'!D104</f>
        <v>9.7142213551820378E-5</v>
      </c>
      <c r="Q105" s="42">
        <f>'Total Property Damage Expected'!Q105/'Property Value'!E104</f>
        <v>2.409187829528912E-4</v>
      </c>
      <c r="R105" s="42">
        <f>'Total Property Damage Expected'!R105/'Property Value'!F104</f>
        <v>1.2237357019565572E-4</v>
      </c>
      <c r="S105" s="42">
        <f>'Total Property Damage Expected'!S105/'Property Value'!G104</f>
        <v>2.6764142554117342E-4</v>
      </c>
    </row>
    <row r="106" spans="1:19" x14ac:dyDescent="0.35">
      <c r="A106">
        <v>2125</v>
      </c>
      <c r="B106" s="40">
        <f>'Total Property Damage Expected'!B106/'Property Value'!B105</f>
        <v>1.3866039633710028E-6</v>
      </c>
      <c r="C106" s="40">
        <f>'Total Property Damage Expected'!C106/'Property Value'!C105</f>
        <v>2.9850475613844939E-6</v>
      </c>
      <c r="D106" s="40">
        <f>'Total Property Damage Expected'!D106/'Property Value'!D105</f>
        <v>2.8497251827577291E-6</v>
      </c>
      <c r="E106" s="40">
        <f>'Total Property Damage Expected'!E106/'Property Value'!E105</f>
        <v>1.394261268123263E-5</v>
      </c>
      <c r="F106" s="40">
        <f>'Total Property Damage Expected'!F106/'Property Value'!F105</f>
        <v>8.4200325502872123E-6</v>
      </c>
      <c r="G106" s="40">
        <f>'Total Property Damage Expected'!G106/'Property Value'!G105</f>
        <v>1.9319222413199385E-5</v>
      </c>
      <c r="H106" s="41">
        <f>'Total Property Damage Expected'!H106/'Property Value'!B105</f>
        <v>2.572170076005975E-6</v>
      </c>
      <c r="I106" s="41">
        <f>'Total Property Damage Expected'!I106/'Property Value'!C105</f>
        <v>4.5892572894586995E-6</v>
      </c>
      <c r="J106" s="41">
        <f>'Total Property Damage Expected'!J106/'Property Value'!D105</f>
        <v>2.6217621043964629E-6</v>
      </c>
      <c r="K106" s="41">
        <f>'Total Property Damage Expected'!K106/'Property Value'!E105</f>
        <v>1.4353768550521995E-5</v>
      </c>
      <c r="L106" s="41">
        <f>'Total Property Damage Expected'!L106/'Property Value'!F105</f>
        <v>9.3473457339513561E-6</v>
      </c>
      <c r="M106" s="41">
        <f>'Total Property Damage Expected'!M106/'Property Value'!G105</f>
        <v>1.5332581209699148E-5</v>
      </c>
      <c r="N106" s="42">
        <f>'Total Property Damage Expected'!N106/'Property Value'!B105</f>
        <v>4.8917885898947238E-5</v>
      </c>
      <c r="O106" s="42">
        <f>'Total Property Damage Expected'!O106/'Property Value'!C105</f>
        <v>1.4632355049302951E-4</v>
      </c>
      <c r="P106" s="42">
        <f>'Total Property Damage Expected'!P106/'Property Value'!D105</f>
        <v>9.6940648444839711E-5</v>
      </c>
      <c r="Q106" s="42">
        <f>'Total Property Damage Expected'!Q106/'Property Value'!E105</f>
        <v>2.4041888884420232E-4</v>
      </c>
      <c r="R106" s="42">
        <f>'Total Property Damage Expected'!R106/'Property Value'!F105</f>
        <v>1.2211965131872035E-4</v>
      </c>
      <c r="S106" s="42">
        <f>'Total Property Damage Expected'!S106/'Property Value'!G105</f>
        <v>2.6708608332074026E-4</v>
      </c>
    </row>
    <row r="107" spans="1:19" x14ac:dyDescent="0.35">
      <c r="A107">
        <v>2126</v>
      </c>
      <c r="B107" s="40">
        <f>'Total Property Damage Expected'!B107/'Property Value'!B106</f>
        <v>1.3947737768729593E-6</v>
      </c>
      <c r="C107" s="40">
        <f>'Total Property Damage Expected'!C107/'Property Value'!C106</f>
        <v>3.0026353387998218E-6</v>
      </c>
      <c r="D107" s="40">
        <f>'Total Property Damage Expected'!D107/'Property Value'!D106</f>
        <v>2.8665156462858717E-6</v>
      </c>
      <c r="E107" s="40">
        <f>'Total Property Damage Expected'!E107/'Property Value'!E106</f>
        <v>1.4024761981497684E-5</v>
      </c>
      <c r="F107" s="40">
        <f>'Total Property Damage Expected'!F107/'Property Value'!F106</f>
        <v>8.4696430356409478E-6</v>
      </c>
      <c r="G107" s="40">
        <f>'Total Property Damage Expected'!G107/'Property Value'!G106</f>
        <v>1.9433050476790765E-5</v>
      </c>
      <c r="H107" s="41">
        <f>'Total Property Damage Expected'!H107/'Property Value'!B106</f>
        <v>2.568026228357246E-6</v>
      </c>
      <c r="I107" s="41">
        <f>'Total Property Damage Expected'!I107/'Property Value'!C106</f>
        <v>4.5818638502745124E-6</v>
      </c>
      <c r="J107" s="41">
        <f>'Total Property Damage Expected'!J107/'Property Value'!D106</f>
        <v>2.6175383624156454E-6</v>
      </c>
      <c r="K107" s="41">
        <f>'Total Property Damage Expected'!K107/'Property Value'!E106</f>
        <v>1.4330644173711411E-5</v>
      </c>
      <c r="L107" s="41">
        <f>'Total Property Damage Expected'!L107/'Property Value'!F106</f>
        <v>9.3322868632324986E-6</v>
      </c>
      <c r="M107" s="41">
        <f>'Total Property Damage Expected'!M107/'Property Value'!G106</f>
        <v>1.5307879934621177E-5</v>
      </c>
      <c r="N107" s="42">
        <f>'Total Property Damage Expected'!N107/'Property Value'!B106</f>
        <v>4.8816383796576166E-5</v>
      </c>
      <c r="O107" s="42">
        <f>'Total Property Damage Expected'!O107/'Property Value'!C106</f>
        <v>1.4601993663628754E-4</v>
      </c>
      <c r="P107" s="42">
        <f>'Total Property Damage Expected'!P107/'Property Value'!D106</f>
        <v>9.6739501575110055E-5</v>
      </c>
      <c r="Q107" s="42">
        <f>'Total Property Damage Expected'!Q107/'Property Value'!E106</f>
        <v>2.3992003199013026E-4</v>
      </c>
      <c r="R107" s="42">
        <f>'Total Property Damage Expected'!R107/'Property Value'!F106</f>
        <v>1.2186625931042139E-4</v>
      </c>
      <c r="S107" s="42">
        <f>'Total Property Damage Expected'!S107/'Property Value'!G106</f>
        <v>2.6653189340690968E-4</v>
      </c>
    </row>
    <row r="108" spans="1:19" x14ac:dyDescent="0.35">
      <c r="A108">
        <v>2127</v>
      </c>
      <c r="B108" s="40">
        <f>'Total Property Damage Expected'!B108/'Property Value'!B107</f>
        <v>1.4029917265799315E-6</v>
      </c>
      <c r="C108" s="40">
        <f>'Total Property Damage Expected'!C108/'Property Value'!C107</f>
        <v>3.0203267426760521E-6</v>
      </c>
      <c r="D108" s="40">
        <f>'Total Property Damage Expected'!D108/'Property Value'!D107</f>
        <v>2.8834050385342979E-6</v>
      </c>
      <c r="E108" s="40">
        <f>'Total Property Damage Expected'!E108/'Property Value'!E107</f>
        <v>1.4107395302059965E-5</v>
      </c>
      <c r="F108" s="40">
        <f>'Total Property Damage Expected'!F108/'Property Value'!F107</f>
        <v>8.5195458239332205E-6</v>
      </c>
      <c r="G108" s="40">
        <f>'Total Property Damage Expected'!G108/'Property Value'!G107</f>
        <v>1.9547549210649497E-5</v>
      </c>
      <c r="H108" s="41">
        <f>'Total Property Damage Expected'!H108/'Property Value'!B107</f>
        <v>2.5638890565786309E-6</v>
      </c>
      <c r="I108" s="41">
        <f>'Total Property Damage Expected'!I108/'Property Value'!C107</f>
        <v>4.5744823221555653E-6</v>
      </c>
      <c r="J108" s="41">
        <f>'Total Property Damage Expected'!J108/'Property Value'!D107</f>
        <v>2.6133214250172462E-6</v>
      </c>
      <c r="K108" s="41">
        <f>'Total Property Damage Expected'!K108/'Property Value'!E107</f>
        <v>1.4307557051005975E-5</v>
      </c>
      <c r="L108" s="41">
        <f>'Total Property Damage Expected'!L108/'Property Value'!F107</f>
        <v>9.3172522528324281E-6</v>
      </c>
      <c r="M108" s="41">
        <f>'Total Property Damage Expected'!M108/'Property Value'!G107</f>
        <v>1.5283218454081524E-5</v>
      </c>
      <c r="N108" s="42">
        <f>'Total Property Damage Expected'!N108/'Property Value'!B107</f>
        <v>4.8715092305857589E-5</v>
      </c>
      <c r="O108" s="42">
        <f>'Total Property Damage Expected'!O108/'Property Value'!C107</f>
        <v>1.4571695276271437E-4</v>
      </c>
      <c r="P108" s="42">
        <f>'Total Property Damage Expected'!P108/'Property Value'!D107</f>
        <v>9.6538772074810554E-5</v>
      </c>
      <c r="Q108" s="42">
        <f>'Total Property Damage Expected'!Q108/'Property Value'!E107</f>
        <v>2.3942221023842502E-4</v>
      </c>
      <c r="R108" s="42">
        <f>'Total Property Damage Expected'!R108/'Property Value'!F107</f>
        <v>1.2161339307753351E-4</v>
      </c>
      <c r="S108" s="42">
        <f>'Total Property Damage Expected'!S108/'Property Value'!G107</f>
        <v>2.6597885340870475E-4</v>
      </c>
    </row>
    <row r="109" spans="1:19" x14ac:dyDescent="0.35">
      <c r="A109">
        <v>2128</v>
      </c>
      <c r="B109" s="40">
        <f>'Total Property Damage Expected'!B109/'Property Value'!B108</f>
        <v>1.4112580961084589E-6</v>
      </c>
      <c r="C109" s="40">
        <f>'Total Property Damage Expected'!C109/'Property Value'!C108</f>
        <v>3.0381223835760287E-6</v>
      </c>
      <c r="D109" s="40">
        <f>'Total Property Damage Expected'!D109/'Property Value'!D108</f>
        <v>2.9003939423869569E-6</v>
      </c>
      <c r="E109" s="40">
        <f>'Total Property Damage Expected'!E109/'Property Value'!E108</f>
        <v>1.4190515494747142E-5</v>
      </c>
      <c r="F109" s="40">
        <f>'Total Property Damage Expected'!F109/'Property Value'!F108</f>
        <v>8.5697426374009175E-6</v>
      </c>
      <c r="G109" s="40">
        <f>'Total Property Damage Expected'!G109/'Property Value'!G108</f>
        <v>1.9662722566337207E-5</v>
      </c>
      <c r="H109" s="41">
        <f>'Total Property Damage Expected'!H109/'Property Value'!B108</f>
        <v>2.559758549915089E-6</v>
      </c>
      <c r="I109" s="41">
        <f>'Total Property Damage Expected'!I109/'Property Value'!C108</f>
        <v>4.5671126859127509E-6</v>
      </c>
      <c r="J109" s="41">
        <f>'Total Property Damage Expected'!J109/'Property Value'!D108</f>
        <v>2.609111281238867E-6</v>
      </c>
      <c r="K109" s="41">
        <f>'Total Property Damage Expected'!K109/'Property Value'!E108</f>
        <v>1.4284507122388141E-5</v>
      </c>
      <c r="L109" s="41">
        <f>'Total Property Damage Expected'!L109/'Property Value'!F108</f>
        <v>9.302241863667005E-6</v>
      </c>
      <c r="M109" s="41">
        <f>'Total Property Damage Expected'!M109/'Property Value'!G108</f>
        <v>1.5258596703969927E-5</v>
      </c>
      <c r="N109" s="42">
        <f>'Total Property Damage Expected'!N109/'Property Value'!B108</f>
        <v>4.8614010989783139E-5</v>
      </c>
      <c r="O109" s="42">
        <f>'Total Property Damage Expected'!O109/'Property Value'!C108</f>
        <v>1.4541459756512722E-4</v>
      </c>
      <c r="P109" s="42">
        <f>'Total Property Damage Expected'!P109/'Property Value'!D108</f>
        <v>9.6338459077921089E-5</v>
      </c>
      <c r="Q109" s="42">
        <f>'Total Property Damage Expected'!Q109/'Property Value'!E108</f>
        <v>2.3892542144130218E-4</v>
      </c>
      <c r="R109" s="42">
        <f>'Total Property Damage Expected'!R109/'Property Value'!F108</f>
        <v>1.213610515290997E-4</v>
      </c>
      <c r="S109" s="42">
        <f>'Total Property Damage Expected'!S109/'Property Value'!G108</f>
        <v>2.6542696094010952E-4</v>
      </c>
    </row>
    <row r="110" spans="1:19" x14ac:dyDescent="0.35">
      <c r="A110">
        <v>2129</v>
      </c>
      <c r="B110" s="40">
        <f>'Total Property Damage Expected'!B110/'Property Value'!B109</f>
        <v>1.4195731707461382E-6</v>
      </c>
      <c r="C110" s="40">
        <f>'Total Property Damage Expected'!C110/'Property Value'!C109</f>
        <v>3.0560228756600061E-6</v>
      </c>
      <c r="D110" s="40">
        <f>'Total Property Damage Expected'!D110/'Property Value'!D109</f>
        <v>2.9174829441621272E-6</v>
      </c>
      <c r="E110" s="40">
        <f>'Total Property Damage Expected'!E110/'Property Value'!E109</f>
        <v>1.4274125428189749E-5</v>
      </c>
      <c r="F110" s="40">
        <f>'Total Property Damage Expected'!F110/'Property Value'!F109</f>
        <v>8.6202352084282775E-6</v>
      </c>
      <c r="G110" s="40">
        <f>'Total Property Damage Expected'!G110/'Property Value'!G109</f>
        <v>1.9778574518697958E-5</v>
      </c>
      <c r="H110" s="41">
        <f>'Total Property Damage Expected'!H110/'Property Value'!B109</f>
        <v>2.5556346976289098E-6</v>
      </c>
      <c r="I110" s="41">
        <f>'Total Property Damage Expected'!I110/'Property Value'!C109</f>
        <v>4.5597549223878806E-6</v>
      </c>
      <c r="J110" s="41">
        <f>'Total Property Damage Expected'!J110/'Property Value'!D109</f>
        <v>2.6049079201357702E-6</v>
      </c>
      <c r="K110" s="41">
        <f>'Total Property Damage Expected'!K110/'Property Value'!E109</f>
        <v>1.4261494327937056E-5</v>
      </c>
      <c r="L110" s="41">
        <f>'Total Property Damage Expected'!L110/'Property Value'!F109</f>
        <v>9.2872556567150441E-6</v>
      </c>
      <c r="M110" s="41">
        <f>'Total Property Damage Expected'!M110/'Property Value'!G109</f>
        <v>1.52340146202794E-5</v>
      </c>
      <c r="N110" s="42">
        <f>'Total Property Damage Expected'!N110/'Property Value'!B109</f>
        <v>4.8513139412251215E-5</v>
      </c>
      <c r="O110" s="42">
        <f>'Total Property Damage Expected'!O110/'Property Value'!C109</f>
        <v>1.4511286973905568E-4</v>
      </c>
      <c r="P110" s="42">
        <f>'Total Property Damage Expected'!P110/'Property Value'!D109</f>
        <v>9.6138561720218455E-5</v>
      </c>
      <c r="Q110" s="42">
        <f>'Total Property Damage Expected'!Q110/'Property Value'!E109</f>
        <v>2.3842966345543408E-4</v>
      </c>
      <c r="R110" s="42">
        <f>'Total Property Damage Expected'!R110/'Property Value'!F109</f>
        <v>1.2110923357642663E-4</v>
      </c>
      <c r="S110" s="42">
        <f>'Total Property Damage Expected'!S110/'Property Value'!G109</f>
        <v>2.6487621362005897E-4</v>
      </c>
    </row>
    <row r="111" spans="1:19" x14ac:dyDescent="0.35">
      <c r="A111">
        <v>2130</v>
      </c>
      <c r="B111" s="40">
        <f>'Total Property Damage Expected'!B111/'Property Value'!B110</f>
        <v>1.3569459883282287E-6</v>
      </c>
      <c r="C111" s="40">
        <f>'Total Property Damage Expected'!C111/'Property Value'!C110</f>
        <v>2.921200588192662E-6</v>
      </c>
      <c r="D111" s="40">
        <f>'Total Property Damage Expected'!D111/'Property Value'!D110</f>
        <v>2.7887726104431925E-6</v>
      </c>
      <c r="E111" s="40">
        <f>'Total Property Damage Expected'!E111/'Property Value'!E110</f>
        <v>1.3644395115255267E-5</v>
      </c>
      <c r="F111" s="40">
        <f>'Total Property Damage Expected'!F111/'Property Value'!F110</f>
        <v>8.2399370638812293E-6</v>
      </c>
      <c r="G111" s="40">
        <f>'Total Property Damage Expected'!G111/'Property Value'!G110</f>
        <v>1.8906004918289363E-5</v>
      </c>
      <c r="H111" s="41">
        <f>'Total Property Damage Expected'!H111/'Property Value'!B110</f>
        <v>2.424666385899791E-6</v>
      </c>
      <c r="I111" s="41">
        <f>'Total Property Damage Expected'!I111/'Property Value'!C110</f>
        <v>4.326081696461758E-6</v>
      </c>
      <c r="J111" s="41">
        <f>'Total Property Damage Expected'!J111/'Property Value'!D110</f>
        <v>2.4714145093495897E-6</v>
      </c>
      <c r="K111" s="41">
        <f>'Total Property Damage Expected'!K111/'Property Value'!E110</f>
        <v>1.3530637200117792E-5</v>
      </c>
      <c r="L111" s="41">
        <f>'Total Property Damage Expected'!L111/'Property Value'!F110</f>
        <v>8.8113127549047118E-6</v>
      </c>
      <c r="M111" s="41">
        <f>'Total Property Damage Expected'!M111/'Property Value'!G110</f>
        <v>1.4453318859055853E-5</v>
      </c>
      <c r="N111" s="42">
        <f>'Total Property Damage Expected'!N111/'Property Value'!B110</f>
        <v>4.6005605088299396E-5</v>
      </c>
      <c r="O111" s="42">
        <f>'Total Property Damage Expected'!O111/'Property Value'!C110</f>
        <v>1.3761231409317764E-4</v>
      </c>
      <c r="P111" s="42">
        <f>'Total Property Damage Expected'!P111/'Property Value'!D110</f>
        <v>9.1169377159304853E-5</v>
      </c>
      <c r="Q111" s="42">
        <f>'Total Property Damage Expected'!Q111/'Property Value'!E110</f>
        <v>2.2610577404720095E-4</v>
      </c>
      <c r="R111" s="42">
        <f>'Total Property Damage Expected'!R111/'Property Value'!F110</f>
        <v>1.1484937153039923E-4</v>
      </c>
      <c r="S111" s="42">
        <f>'Total Property Damage Expected'!S111/'Property Value'!G110</f>
        <v>2.5118536191890187E-4</v>
      </c>
    </row>
    <row r="112" spans="1:19" x14ac:dyDescent="0.35">
      <c r="A112">
        <v>2131</v>
      </c>
      <c r="B112" s="40">
        <f>'Total Property Damage Expected'!B112/'Property Value'!B111</f>
        <v>1.3649410582614762E-6</v>
      </c>
      <c r="C112" s="40">
        <f>'Total Property Damage Expected'!C112/'Property Value'!C111</f>
        <v>2.9384121818688539E-6</v>
      </c>
      <c r="D112" s="40">
        <f>'Total Property Damage Expected'!D112/'Property Value'!D111</f>
        <v>2.8052039439230811E-6</v>
      </c>
      <c r="E112" s="40">
        <f>'Total Property Damage Expected'!E112/'Property Value'!E111</f>
        <v>1.3724787329891403E-5</v>
      </c>
      <c r="F112" s="40">
        <f>'Total Property Damage Expected'!F112/'Property Value'!F111</f>
        <v>8.2884864340388831E-6</v>
      </c>
      <c r="G112" s="40">
        <f>'Total Property Damage Expected'!G112/'Property Value'!G111</f>
        <v>1.9017398321402088E-5</v>
      </c>
      <c r="H112" s="41">
        <f>'Total Property Damage Expected'!H112/'Property Value'!B111</f>
        <v>2.4207601713784855E-6</v>
      </c>
      <c r="I112" s="41">
        <f>'Total Property Damage Expected'!I112/'Property Value'!C111</f>
        <v>4.3191122415126799E-6</v>
      </c>
      <c r="J112" s="41">
        <f>'Total Property Damage Expected'!J112/'Property Value'!D111</f>
        <v>2.4674329821173377E-6</v>
      </c>
      <c r="K112" s="41">
        <f>'Total Property Damage Expected'!K112/'Property Value'!E111</f>
        <v>1.3508838914043891E-5</v>
      </c>
      <c r="L112" s="41">
        <f>'Total Property Damage Expected'!L112/'Property Value'!F111</f>
        <v>8.7971174503320382E-6</v>
      </c>
      <c r="M112" s="41">
        <f>'Total Property Damage Expected'!M112/'Property Value'!G111</f>
        <v>1.4430034103537889E-5</v>
      </c>
      <c r="N112" s="42">
        <f>'Total Property Damage Expected'!N112/'Property Value'!B111</f>
        <v>4.5910145819128147E-5</v>
      </c>
      <c r="O112" s="42">
        <f>'Total Property Damage Expected'!O112/'Property Value'!C111</f>
        <v>1.3732677560483289E-4</v>
      </c>
      <c r="P112" s="42">
        <f>'Total Property Damage Expected'!P112/'Property Value'!D111</f>
        <v>9.0980205381263428E-5</v>
      </c>
      <c r="Q112" s="42">
        <f>'Total Property Damage Expected'!Q112/'Property Value'!E111</f>
        <v>2.2563661617166559E-4</v>
      </c>
      <c r="R112" s="42">
        <f>'Total Property Damage Expected'!R112/'Property Value'!F111</f>
        <v>1.1461106497949037E-4</v>
      </c>
      <c r="S112" s="42">
        <f>'Total Property Damage Expected'!S112/'Property Value'!G111</f>
        <v>2.5066416518582395E-4</v>
      </c>
    </row>
    <row r="113" spans="1:19" x14ac:dyDescent="0.35">
      <c r="A113">
        <v>2132</v>
      </c>
      <c r="B113" s="40">
        <f>'Total Property Damage Expected'!B113/'Property Value'!B112</f>
        <v>1.3729832348178226E-6</v>
      </c>
      <c r="C113" s="40">
        <f>'Total Property Damage Expected'!C113/'Property Value'!C112</f>
        <v>2.9557251855468349E-6</v>
      </c>
      <c r="D113" s="40">
        <f>'Total Property Damage Expected'!D113/'Property Value'!D112</f>
        <v>2.8217320901437849E-6</v>
      </c>
      <c r="E113" s="40">
        <f>'Total Property Damage Expected'!E113/'Property Value'!E112</f>
        <v>1.3805653212148528E-5</v>
      </c>
      <c r="F113" s="40">
        <f>'Total Property Damage Expected'!F113/'Property Value'!F112</f>
        <v>8.3373218550879965E-6</v>
      </c>
      <c r="G113" s="40">
        <f>'Total Property Damage Expected'!G113/'Property Value'!G112</f>
        <v>1.9129448049862802E-5</v>
      </c>
      <c r="H113" s="41">
        <f>'Total Property Damage Expected'!H113/'Property Value'!B112</f>
        <v>2.416860249892781E-6</v>
      </c>
      <c r="I113" s="41">
        <f>'Total Property Damage Expected'!I113/'Property Value'!C112</f>
        <v>4.312154014576778E-6</v>
      </c>
      <c r="J113" s="41">
        <f>'Total Property Damage Expected'!J113/'Property Value'!D112</f>
        <v>2.4634578692518544E-6</v>
      </c>
      <c r="K113" s="41">
        <f>'Total Property Damage Expected'!K113/'Property Value'!E112</f>
        <v>1.3487075745700864E-5</v>
      </c>
      <c r="L113" s="41">
        <f>'Total Property Damage Expected'!L113/'Property Value'!F112</f>
        <v>8.7829450148456754E-6</v>
      </c>
      <c r="M113" s="41">
        <f>'Total Property Damage Expected'!M113/'Property Value'!G112</f>
        <v>1.4406786860500264E-5</v>
      </c>
      <c r="N113" s="42">
        <f>'Total Property Damage Expected'!N113/'Property Value'!B112</f>
        <v>4.5814884623040678E-5</v>
      </c>
      <c r="O113" s="42">
        <f>'Total Property Damage Expected'!O113/'Property Value'!C112</f>
        <v>1.3704182959419528E-4</v>
      </c>
      <c r="P113" s="42">
        <f>'Total Property Damage Expected'!P113/'Property Value'!D112</f>
        <v>9.0791426124951614E-5</v>
      </c>
      <c r="Q113" s="42">
        <f>'Total Property Damage Expected'!Q113/'Property Value'!E112</f>
        <v>2.2516843177464095E-4</v>
      </c>
      <c r="R113" s="42">
        <f>'Total Property Damage Expected'!R113/'Property Value'!F112</f>
        <v>1.1437325290244277E-4</v>
      </c>
      <c r="S113" s="42">
        <f>'Total Property Damage Expected'!S113/'Property Value'!G112</f>
        <v>2.501440499092151E-4</v>
      </c>
    </row>
    <row r="114" spans="1:19" x14ac:dyDescent="0.35">
      <c r="A114">
        <v>2133</v>
      </c>
      <c r="B114" s="40">
        <f>'Total Property Damage Expected'!B114/'Property Value'!B113</f>
        <v>1.3810727955475527E-6</v>
      </c>
      <c r="C114" s="40">
        <f>'Total Property Damage Expected'!C114/'Property Value'!C113</f>
        <v>2.9731401967301632E-6</v>
      </c>
      <c r="D114" s="40">
        <f>'Total Property Damage Expected'!D114/'Property Value'!D113</f>
        <v>2.8383576195219903E-6</v>
      </c>
      <c r="E114" s="40">
        <f>'Total Property Damage Expected'!E114/'Property Value'!E113</f>
        <v>1.3886995552856781E-5</v>
      </c>
      <c r="F114" s="40">
        <f>'Total Property Damage Expected'!F114/'Property Value'!F113</f>
        <v>8.386445012428653E-6</v>
      </c>
      <c r="G114" s="40">
        <f>'Total Property Damage Expected'!G114/'Property Value'!G113</f>
        <v>1.9242157970713448E-5</v>
      </c>
      <c r="H114" s="41">
        <f>'Total Property Damage Expected'!H114/'Property Value'!B113</f>
        <v>2.4129666113043967E-6</v>
      </c>
      <c r="I114" s="41">
        <f>'Total Property Damage Expected'!I114/'Property Value'!C113</f>
        <v>4.3052069975653654E-6</v>
      </c>
      <c r="J114" s="41">
        <f>'Total Property Damage Expected'!J114/'Property Value'!D113</f>
        <v>2.4594891604193914E-6</v>
      </c>
      <c r="K114" s="41">
        <f>'Total Property Damage Expected'!K114/'Property Value'!E113</f>
        <v>1.3465347638512934E-5</v>
      </c>
      <c r="L114" s="41">
        <f>'Total Property Damage Expected'!L114/'Property Value'!F113</f>
        <v>8.7687954116028005E-6</v>
      </c>
      <c r="M114" s="41">
        <f>'Total Property Damage Expected'!M114/'Property Value'!G113</f>
        <v>1.438357706950918E-5</v>
      </c>
      <c r="N114" s="42">
        <f>'Total Property Damage Expected'!N114/'Property Value'!B113</f>
        <v>4.5719821089045504E-5</v>
      </c>
      <c r="O114" s="42">
        <f>'Total Property Damage Expected'!O114/'Property Value'!C113</f>
        <v>1.3675747483190393E-4</v>
      </c>
      <c r="P114" s="42">
        <f>'Total Property Damage Expected'!P114/'Property Value'!D113</f>
        <v>9.0603038575906914E-5</v>
      </c>
      <c r="Q114" s="42">
        <f>'Total Property Damage Expected'!Q114/'Property Value'!E113</f>
        <v>2.2470121883620906E-4</v>
      </c>
      <c r="R114" s="42">
        <f>'Total Property Damage Expected'!R114/'Property Value'!F113</f>
        <v>1.1413593427324857E-4</v>
      </c>
      <c r="S114" s="42">
        <f>'Total Property Damage Expected'!S114/'Property Value'!G113</f>
        <v>2.4962501384510861E-4</v>
      </c>
    </row>
    <row r="115" spans="1:19" x14ac:dyDescent="0.35">
      <c r="A115">
        <v>2134</v>
      </c>
      <c r="B115" s="40">
        <f>'Total Property Damage Expected'!B115/'Property Value'!B114</f>
        <v>1.3892100196362666E-6</v>
      </c>
      <c r="C115" s="40">
        <f>'Total Property Damage Expected'!C115/'Property Value'!C114</f>
        <v>2.9906578164428626E-6</v>
      </c>
      <c r="D115" s="40">
        <f>'Total Property Damage Expected'!D115/'Property Value'!D114</f>
        <v>2.8550811058352532E-6</v>
      </c>
      <c r="E115" s="40">
        <f>'Total Property Damage Expected'!E115/'Property Value'!E114</f>
        <v>1.3968817159289749E-5</v>
      </c>
      <c r="F115" s="40">
        <f>'Total Property Damage Expected'!F115/'Property Value'!F114</f>
        <v>8.4358576013912469E-6</v>
      </c>
      <c r="G115" s="40">
        <f>'Total Property Damage Expected'!G115/'Property Value'!G114</f>
        <v>1.9355531973780429E-5</v>
      </c>
      <c r="H115" s="41">
        <f>'Total Property Damage Expected'!H115/'Property Value'!B114</f>
        <v>2.4090792454913858E-6</v>
      </c>
      <c r="I115" s="41">
        <f>'Total Property Damage Expected'!I115/'Property Value'!C114</f>
        <v>4.2982711724188985E-6</v>
      </c>
      <c r="J115" s="41">
        <f>'Total Property Damage Expected'!J115/'Property Value'!D114</f>
        <v>2.4555268453028489E-6</v>
      </c>
      <c r="K115" s="41">
        <f>'Total Property Damage Expected'!K115/'Property Value'!E114</f>
        <v>1.3443654535995462E-5</v>
      </c>
      <c r="L115" s="41">
        <f>'Total Property Damage Expected'!L115/'Property Value'!F114</f>
        <v>8.7546686038199439E-6</v>
      </c>
      <c r="M115" s="41">
        <f>'Total Property Damage Expected'!M115/'Property Value'!G114</f>
        <v>1.4360404670228204E-5</v>
      </c>
      <c r="N115" s="42">
        <f>'Total Property Damage Expected'!N115/'Property Value'!B114</f>
        <v>4.5624954807003924E-5</v>
      </c>
      <c r="O115" s="42">
        <f>'Total Property Damage Expected'!O115/'Property Value'!C114</f>
        <v>1.3647371009114896E-4</v>
      </c>
      <c r="P115" s="42">
        <f>'Total Property Damage Expected'!P115/'Property Value'!D114</f>
        <v>9.0415041921356883E-5</v>
      </c>
      <c r="Q115" s="42">
        <f>'Total Property Damage Expected'!Q115/'Property Value'!E114</f>
        <v>2.2423497534064318E-4</v>
      </c>
      <c r="R115" s="42">
        <f>'Total Property Damage Expected'!R115/'Property Value'!F114</f>
        <v>1.138991080680288E-4</v>
      </c>
      <c r="S115" s="42">
        <f>'Total Property Damage Expected'!S115/'Property Value'!G114</f>
        <v>2.4910705475419395E-4</v>
      </c>
    </row>
    <row r="116" spans="1:19" x14ac:dyDescent="0.35">
      <c r="A116">
        <v>2135</v>
      </c>
      <c r="B116" s="40">
        <f>'Total Property Damage Expected'!B116/'Property Value'!B115</f>
        <v>1.3973951879145143E-6</v>
      </c>
      <c r="C116" s="40">
        <f>'Total Property Damage Expected'!C116/'Property Value'!C115</f>
        <v>3.008278649250167E-6</v>
      </c>
      <c r="D116" s="40">
        <f>'Total Property Damage Expected'!D116/'Property Value'!D115</f>
        <v>2.8719031262418051E-6</v>
      </c>
      <c r="E116" s="40">
        <f>'Total Property Damage Expected'!E116/'Property Value'!E115</f>
        <v>1.4051120855261364E-5</v>
      </c>
      <c r="F116" s="40">
        <f>'Total Property Damage Expected'!F116/'Property Value'!F115</f>
        <v>8.4855613272949832E-6</v>
      </c>
      <c r="G116" s="40">
        <f>'Total Property Damage Expected'!G116/'Property Value'!G115</f>
        <v>1.9469573971808836E-5</v>
      </c>
      <c r="H116" s="41">
        <f>'Total Property Damage Expected'!H116/'Property Value'!B115</f>
        <v>2.4051981423481086E-6</v>
      </c>
      <c r="I116" s="41">
        <f>'Total Property Damage Expected'!I116/'Property Value'!C115</f>
        <v>4.2913465211069282E-6</v>
      </c>
      <c r="J116" s="41">
        <f>'Total Property Damage Expected'!J116/'Property Value'!D115</f>
        <v>2.4515709136017472E-6</v>
      </c>
      <c r="K116" s="41">
        <f>'Total Property Damage Expected'!K116/'Property Value'!E115</f>
        <v>1.3421996381754819E-5</v>
      </c>
      <c r="L116" s="41">
        <f>'Total Property Damage Expected'!L116/'Property Value'!F115</f>
        <v>8.7405645547728961E-6</v>
      </c>
      <c r="M116" s="41">
        <f>'Total Property Damage Expected'!M116/'Property Value'!G115</f>
        <v>1.43372696024181E-5</v>
      </c>
      <c r="N116" s="42">
        <f>'Total Property Damage Expected'!N116/'Property Value'!B115</f>
        <v>4.5530285367628256E-5</v>
      </c>
      <c r="O116" s="42">
        <f>'Total Property Damage Expected'!O116/'Property Value'!C115</f>
        <v>1.3619053414766589E-4</v>
      </c>
      <c r="P116" s="42">
        <f>'Total Property Damage Expected'!P116/'Property Value'!D115</f>
        <v>9.0227435350215528E-5</v>
      </c>
      <c r="Q116" s="42">
        <f>'Total Property Damage Expected'!Q116/'Property Value'!E115</f>
        <v>2.2376969927639915E-4</v>
      </c>
      <c r="R116" s="42">
        <f>'Total Property Damage Expected'!R116/'Property Value'!F115</f>
        <v>1.1366277326502899E-4</v>
      </c>
      <c r="S116" s="42">
        <f>'Total Property Damage Expected'!S116/'Property Value'!G115</f>
        <v>2.4859017040180701E-4</v>
      </c>
    </row>
    <row r="117" spans="1:19" x14ac:dyDescent="0.35">
      <c r="A117">
        <v>2136</v>
      </c>
      <c r="B117" s="40">
        <f>'Total Property Damage Expected'!B117/'Property Value'!B116</f>
        <v>1.4056285828674886E-6</v>
      </c>
      <c r="C117" s="40">
        <f>'Total Property Damage Expected'!C117/'Property Value'!C116</f>
        <v>3.0260033032793829E-6</v>
      </c>
      <c r="D117" s="40">
        <f>'Total Property Damage Expected'!D117/'Property Value'!D116</f>
        <v>2.8888242613004701E-6</v>
      </c>
      <c r="E117" s="40">
        <f>'Total Property Damage Expected'!E117/'Property Value'!E116</f>
        <v>1.4133909481223353E-5</v>
      </c>
      <c r="F117" s="40">
        <f>'Total Property Damage Expected'!F117/'Property Value'!F116</f>
        <v>8.535557905506741E-6</v>
      </c>
      <c r="G117" s="40">
        <f>'Total Property Damage Expected'!G117/'Property Value'!G116</f>
        <v>1.9584287900597504E-5</v>
      </c>
      <c r="H117" s="41">
        <f>'Total Property Damage Expected'!H117/'Property Value'!B116</f>
        <v>2.4013232917852047E-6</v>
      </c>
      <c r="I117" s="41">
        <f>'Total Property Damage Expected'!I117/'Property Value'!C116</f>
        <v>4.2844330256280519E-6</v>
      </c>
      <c r="J117" s="41">
        <f>'Total Property Damage Expected'!J117/'Property Value'!D116</f>
        <v>2.4476213550322001E-6</v>
      </c>
      <c r="K117" s="41">
        <f>'Total Property Damage Expected'!K117/'Property Value'!E116</f>
        <v>1.3400373119488218E-5</v>
      </c>
      <c r="L117" s="41">
        <f>'Total Property Damage Expected'!L117/'Property Value'!F116</f>
        <v>8.7264832277966112E-6</v>
      </c>
      <c r="M117" s="41">
        <f>'Total Property Damage Expected'!M117/'Property Value'!G116</f>
        <v>1.4314171805936687E-5</v>
      </c>
      <c r="N117" s="42">
        <f>'Total Property Damage Expected'!N117/'Property Value'!B116</f>
        <v>4.5435812362480075E-5</v>
      </c>
      <c r="O117" s="42">
        <f>'Total Property Damage Expected'!O117/'Property Value'!C116</f>
        <v>1.359079457797306E-4</v>
      </c>
      <c r="P117" s="42">
        <f>'Total Property Damage Expected'!P117/'Property Value'!D116</f>
        <v>9.0040218053079741E-5</v>
      </c>
      <c r="Q117" s="42">
        <f>'Total Property Damage Expected'!Q117/'Property Value'!E116</f>
        <v>2.2330538863610662E-4</v>
      </c>
      <c r="R117" s="42">
        <f>'Total Property Damage Expected'!R117/'Property Value'!F116</f>
        <v>1.1342692884461474E-4</v>
      </c>
      <c r="S117" s="42">
        <f>'Total Property Damage Expected'!S117/'Property Value'!G116</f>
        <v>2.4807435855792048E-4</v>
      </c>
    </row>
    <row r="118" spans="1:19" x14ac:dyDescent="0.35">
      <c r="A118">
        <v>2137</v>
      </c>
      <c r="B118" s="40">
        <f>'Total Property Damage Expected'!B118/'Property Value'!B117</f>
        <v>1.4139104886447719E-6</v>
      </c>
      <c r="C118" s="40">
        <f>'Total Property Damage Expected'!C118/'Property Value'!C117</f>
        <v>3.0438323902408788E-6</v>
      </c>
      <c r="D118" s="40">
        <f>'Total Property Damage Expected'!D118/'Property Value'!D117</f>
        <v>2.9058450949907E-6</v>
      </c>
      <c r="E118" s="40">
        <f>'Total Property Damage Expected'!E118/'Property Value'!E117</f>
        <v>1.4217185894363267E-5</v>
      </c>
      <c r="F118" s="40">
        <f>'Total Property Damage Expected'!F118/'Property Value'!F117</f>
        <v>8.5858490615002712E-6</v>
      </c>
      <c r="G118" s="40">
        <f>'Total Property Damage Expected'!G118/'Property Value'!G117</f>
        <v>1.9699677719134815E-5</v>
      </c>
      <c r="H118" s="41">
        <f>'Total Property Damage Expected'!H118/'Property Value'!B117</f>
        <v>2.3974546837295693E-6</v>
      </c>
      <c r="I118" s="41">
        <f>'Total Property Damage Expected'!I118/'Property Value'!C117</f>
        <v>4.2775306680098679E-6</v>
      </c>
      <c r="J118" s="41">
        <f>'Total Property Damage Expected'!J118/'Property Value'!D117</f>
        <v>2.4436781593268925E-6</v>
      </c>
      <c r="K118" s="41">
        <f>'Total Property Damage Expected'!K118/'Property Value'!E117</f>
        <v>1.3378784692983583E-5</v>
      </c>
      <c r="L118" s="41">
        <f>'Total Property Damage Expected'!L118/'Property Value'!F117</f>
        <v>8.712424586285112E-6</v>
      </c>
      <c r="M118" s="41">
        <f>'Total Property Damage Expected'!M118/'Property Value'!G117</f>
        <v>1.4291111220738671E-5</v>
      </c>
      <c r="N118" s="42">
        <f>'Total Property Damage Expected'!N118/'Property Value'!B117</f>
        <v>4.5341535383968446E-5</v>
      </c>
      <c r="O118" s="42">
        <f>'Total Property Damage Expected'!O118/'Property Value'!C117</f>
        <v>1.3562594376815404E-4</v>
      </c>
      <c r="P118" s="42">
        <f>'Total Property Damage Expected'!P118/'Property Value'!D117</f>
        <v>8.9853389222226005E-5</v>
      </c>
      <c r="Q118" s="42">
        <f>'Total Property Damage Expected'!Q118/'Property Value'!E117</f>
        <v>2.2284204141656043E-4</v>
      </c>
      <c r="R118" s="42">
        <f>'Total Property Damage Expected'!R118/'Property Value'!F117</f>
        <v>1.131915737892674E-4</v>
      </c>
      <c r="S118" s="42">
        <f>'Total Property Damage Expected'!S118/'Property Value'!G117</f>
        <v>2.4755961699713427E-4</v>
      </c>
    </row>
    <row r="119" spans="1:19" x14ac:dyDescent="0.35">
      <c r="A119">
        <v>2138</v>
      </c>
      <c r="B119" s="40">
        <f>'Total Property Damage Expected'!B119/'Property Value'!B118</f>
        <v>1.4222411910701457E-6</v>
      </c>
      <c r="C119" s="40">
        <f>'Total Property Damage Expected'!C119/'Property Value'!C118</f>
        <v>3.0617665254491935E-6</v>
      </c>
      <c r="D119" s="40">
        <f>'Total Property Damage Expected'!D119/'Property Value'!D118</f>
        <v>2.9229662147327299E-6</v>
      </c>
      <c r="E119" s="40">
        <f>'Total Property Damage Expected'!E119/'Property Value'!E118</f>
        <v>1.430095296870309E-5</v>
      </c>
      <c r="F119" s="40">
        <f>'Total Property Damage Expected'!F119/'Property Value'!F118</f>
        <v>8.6364365309157427E-6</v>
      </c>
      <c r="G119" s="40">
        <f>'Total Property Damage Expected'!G119/'Property Value'!G118</f>
        <v>1.9815747409735369E-5</v>
      </c>
      <c r="H119" s="41">
        <f>'Total Property Damage Expected'!H119/'Property Value'!B118</f>
        <v>2.3935923081243244E-6</v>
      </c>
      <c r="I119" s="41">
        <f>'Total Property Damage Expected'!I119/'Property Value'!C118</f>
        <v>4.2706394303089302E-6</v>
      </c>
      <c r="J119" s="41">
        <f>'Total Property Damage Expected'!J119/'Property Value'!D118</f>
        <v>2.4397413162350471E-6</v>
      </c>
      <c r="K119" s="41">
        <f>'Total Property Damage Expected'!K119/'Property Value'!E118</f>
        <v>1.3357231046119395E-5</v>
      </c>
      <c r="L119" s="41">
        <f>'Total Property Damage Expected'!L119/'Property Value'!F118</f>
        <v>8.6983885936913932E-6</v>
      </c>
      <c r="M119" s="41">
        <f>'Total Property Damage Expected'!M119/'Property Value'!G118</f>
        <v>1.4268087786875489E-5</v>
      </c>
      <c r="N119" s="42">
        <f>'Total Property Damage Expected'!N119/'Property Value'!B118</f>
        <v>4.5247454025348156E-5</v>
      </c>
      <c r="O119" s="42">
        <f>'Total Property Damage Expected'!O119/'Property Value'!C118</f>
        <v>1.3534452689627682E-4</v>
      </c>
      <c r="P119" s="42">
        <f>'Total Property Damage Expected'!P119/'Property Value'!D118</f>
        <v>8.966694805160668E-5</v>
      </c>
      <c r="Q119" s="42">
        <f>'Total Property Damage Expected'!Q119/'Property Value'!E118</f>
        <v>2.2237965561871205E-4</v>
      </c>
      <c r="R119" s="42">
        <f>'Total Property Damage Expected'!R119/'Property Value'!F118</f>
        <v>1.1295670708357953E-4</v>
      </c>
      <c r="S119" s="42">
        <f>'Total Property Damage Expected'!S119/'Property Value'!G118</f>
        <v>2.4704594349866596E-4</v>
      </c>
    </row>
    <row r="120" spans="1:19" x14ac:dyDescent="0.35">
      <c r="A120">
        <v>2139</v>
      </c>
      <c r="B120" s="40">
        <f>'Total Property Damage Expected'!B120/'Property Value'!B119</f>
        <v>1.4306209776514523E-6</v>
      </c>
      <c r="C120" s="40">
        <f>'Total Property Damage Expected'!C120/'Property Value'!C119</f>
        <v>3.0798063278442775E-6</v>
      </c>
      <c r="D120" s="40">
        <f>'Total Property Damage Expected'!D120/'Property Value'!D119</f>
        <v>2.940188211407851E-6</v>
      </c>
      <c r="E120" s="40">
        <f>'Total Property Damage Expected'!E120/'Property Value'!E119</f>
        <v>1.438521359519842E-5</v>
      </c>
      <c r="F120" s="40">
        <f>'Total Property Damage Expected'!F120/'Property Value'!F119</f>
        <v>8.6873220596196481E-6</v>
      </c>
      <c r="G120" s="40">
        <f>'Total Property Damage Expected'!G120/'Property Value'!G119</f>
        <v>1.9932500978177387E-5</v>
      </c>
      <c r="H120" s="41">
        <f>'Total Property Damage Expected'!H120/'Property Value'!B119</f>
        <v>2.3897361549287952E-6</v>
      </c>
      <c r="I120" s="41">
        <f>'Total Property Damage Expected'!I120/'Property Value'!C119</f>
        <v>4.2637592946106986E-6</v>
      </c>
      <c r="J120" s="41">
        <f>'Total Property Damage Expected'!J120/'Property Value'!D119</f>
        <v>2.4358108155224021E-6</v>
      </c>
      <c r="K120" s="41">
        <f>'Total Property Damage Expected'!K120/'Property Value'!E119</f>
        <v>1.3335712122864548E-5</v>
      </c>
      <c r="L120" s="41">
        <f>'Total Property Damage Expected'!L120/'Property Value'!F119</f>
        <v>8.6843752135273322E-6</v>
      </c>
      <c r="M120" s="41">
        <f>'Total Property Damage Expected'!M120/'Property Value'!G119</f>
        <v>1.4245101444495165E-5</v>
      </c>
      <c r="N120" s="42">
        <f>'Total Property Damage Expected'!N120/'Property Value'!B119</f>
        <v>4.5153567880717974E-5</v>
      </c>
      <c r="O120" s="42">
        <f>'Total Property Damage Expected'!O120/'Property Value'!C119</f>
        <v>1.3506369394996411E-4</v>
      </c>
      <c r="P120" s="42">
        <f>'Total Property Damage Expected'!P120/'Property Value'!D119</f>
        <v>8.9480893736846714E-5</v>
      </c>
      <c r="Q120" s="42">
        <f>'Total Property Damage Expected'!Q120/'Property Value'!E119</f>
        <v>2.2191822924766072E-4</v>
      </c>
      <c r="R120" s="42">
        <f>'Total Property Damage Expected'!R120/'Property Value'!F119</f>
        <v>1.1272232771425067E-4</v>
      </c>
      <c r="S120" s="42">
        <f>'Total Property Damage Expected'!S120/'Property Value'!G119</f>
        <v>2.4653333584634103E-4</v>
      </c>
    </row>
    <row r="121" spans="1:19" x14ac:dyDescent="0.35">
      <c r="A121">
        <v>2140</v>
      </c>
      <c r="B121" s="40">
        <f>'Total Property Damage Expected'!B121/'Property Value'!B120</f>
        <v>1.4390501375905196E-6</v>
      </c>
      <c r="C121" s="40">
        <f>'Total Property Damage Expected'!C121/'Property Value'!C120</f>
        <v>3.0979524200128461E-6</v>
      </c>
      <c r="D121" s="40">
        <f>'Total Property Damage Expected'!D121/'Property Value'!D120</f>
        <v>2.9575116793788026E-6</v>
      </c>
      <c r="E121" s="40">
        <f>'Total Property Damage Expected'!E121/'Property Value'!E120</f>
        <v>1.4469970681838256E-5</v>
      </c>
      <c r="F121" s="40">
        <f>'Total Property Damage Expected'!F121/'Property Value'!F120</f>
        <v>8.7385074037650496E-6</v>
      </c>
      <c r="G121" s="40">
        <f>'Total Property Damage Expected'!G121/'Property Value'!G120</f>
        <v>2.0049942453840976E-5</v>
      </c>
      <c r="H121" s="41">
        <f>'Total Property Damage Expected'!H121/'Property Value'!B120</f>
        <v>2.3858862141184813E-6</v>
      </c>
      <c r="I121" s="41">
        <f>'Total Property Damage Expected'!I121/'Property Value'!C120</f>
        <v>4.2568902430294938E-6</v>
      </c>
      <c r="J121" s="41">
        <f>'Total Property Damage Expected'!J121/'Property Value'!D120</f>
        <v>2.4318866469711826E-6</v>
      </c>
      <c r="K121" s="41">
        <f>'Total Property Damage Expected'!K121/'Property Value'!E120</f>
        <v>1.3314227867278204E-5</v>
      </c>
      <c r="L121" s="41">
        <f>'Total Property Damage Expected'!L121/'Property Value'!F120</f>
        <v>8.6703844093635835E-6</v>
      </c>
      <c r="M121" s="41">
        <f>'Total Property Damage Expected'!M121/'Property Value'!G120</f>
        <v>1.4222152133842142E-5</v>
      </c>
      <c r="N121" s="42">
        <f>'Total Property Damage Expected'!N121/'Property Value'!B120</f>
        <v>4.5059876545018898E-5</v>
      </c>
      <c r="O121" s="42">
        <f>'Total Property Damage Expected'!O121/'Property Value'!C120</f>
        <v>1.3478344371760034E-4</v>
      </c>
      <c r="P121" s="42">
        <f>'Total Property Damage Expected'!P121/'Property Value'!D120</f>
        <v>8.9295225475240005E-5</v>
      </c>
      <c r="Q121" s="42">
        <f>'Total Property Damage Expected'!Q121/'Property Value'!E120</f>
        <v>2.2145776031264508E-4</v>
      </c>
      <c r="R121" s="42">
        <f>'Total Property Damage Expected'!R121/'Property Value'!F120</f>
        <v>1.1248843467008288E-4</v>
      </c>
      <c r="S121" s="42">
        <f>'Total Property Damage Expected'!S121/'Property Value'!G120</f>
        <v>2.4602179182858341E-4</v>
      </c>
    </row>
    <row r="122" spans="1:19" x14ac:dyDescent="0.35">
      <c r="A122">
        <v>2141</v>
      </c>
      <c r="B122" s="40">
        <f>'Total Property Damage Expected'!B122/'Property Value'!B121</f>
        <v>1.4475289617931395E-6</v>
      </c>
      <c r="C122" s="40">
        <f>'Total Property Damage Expected'!C122/'Property Value'!C121</f>
        <v>3.1162054282098712E-6</v>
      </c>
      <c r="D122" s="40">
        <f>'Total Property Damage Expected'!D122/'Property Value'!D121</f>
        <v>2.9749372165102853E-6</v>
      </c>
      <c r="E122" s="40">
        <f>'Total Property Damage Expected'!E122/'Property Value'!E121</f>
        <v>1.4555227153745341E-5</v>
      </c>
      <c r="F122" s="40">
        <f>'Total Property Damage Expected'!F122/'Property Value'!F121</f>
        <v>8.7899943298521945E-6</v>
      </c>
      <c r="G122" s="40">
        <f>'Total Property Damage Expected'!G122/'Property Value'!G121</f>
        <v>2.0168075889847179E-5</v>
      </c>
      <c r="H122" s="41">
        <f>'Total Property Damage Expected'!H122/'Property Value'!B121</f>
        <v>2.3820424756850335E-6</v>
      </c>
      <c r="I122" s="41">
        <f>'Total Property Damage Expected'!I122/'Property Value'!C121</f>
        <v>4.2500322577084511E-6</v>
      </c>
      <c r="J122" s="41">
        <f>'Total Property Damage Expected'!J122/'Property Value'!D121</f>
        <v>2.4279688003800762E-6</v>
      </c>
      <c r="K122" s="41">
        <f>'Total Property Damage Expected'!K122/'Property Value'!E121</f>
        <v>1.3292778223509654E-5</v>
      </c>
      <c r="L122" s="41">
        <f>'Total Property Damage Expected'!L122/'Property Value'!F121</f>
        <v>8.6564161448294959E-6</v>
      </c>
      <c r="M122" s="41">
        <f>'Total Property Damage Expected'!M122/'Property Value'!G121</f>
        <v>1.4199239795257131E-5</v>
      </c>
      <c r="N122" s="42">
        <f>'Total Property Damage Expected'!N122/'Property Value'!B121</f>
        <v>4.4966379614032377E-5</v>
      </c>
      <c r="O122" s="42">
        <f>'Total Property Damage Expected'!O122/'Property Value'!C121</f>
        <v>1.3450377499008397E-4</v>
      </c>
      <c r="P122" s="42">
        <f>'Total Property Damage Expected'!P122/'Property Value'!D121</f>
        <v>8.9109942465746115E-5</v>
      </c>
      <c r="Q122" s="42">
        <f>'Total Property Damage Expected'!Q122/'Property Value'!E121</f>
        <v>2.2099824682703459E-4</v>
      </c>
      <c r="R122" s="42">
        <f>'Total Property Damage Expected'!R122/'Property Value'!F121</f>
        <v>1.1225502694197642E-4</v>
      </c>
      <c r="S122" s="42">
        <f>'Total Property Damage Expected'!S122/'Property Value'!G121</f>
        <v>2.4551130923840595E-4</v>
      </c>
    </row>
    <row r="123" spans="1:19" x14ac:dyDescent="0.35">
      <c r="A123">
        <v>2142</v>
      </c>
      <c r="B123" s="40">
        <f>'Total Property Damage Expected'!B123/'Property Value'!B122</f>
        <v>1.45605774287911E-6</v>
      </c>
      <c r="C123" s="40">
        <f>'Total Property Damage Expected'!C123/'Property Value'!C122</f>
        <v>3.1345659823801946E-6</v>
      </c>
      <c r="D123" s="40">
        <f>'Total Property Damage Expected'!D123/'Property Value'!D122</f>
        <v>2.9924654241895932E-6</v>
      </c>
      <c r="E123" s="40">
        <f>'Total Property Damage Expected'!E123/'Property Value'!E122</f>
        <v>1.4640985953277125E-5</v>
      </c>
      <c r="F123" s="40">
        <f>'Total Property Damage Expected'!F123/'Property Value'!F122</f>
        <v>8.8417846147894746E-6</v>
      </c>
      <c r="G123" s="40">
        <f>'Total Property Damage Expected'!G123/'Property Value'!G122</f>
        <v>2.0286905363197866E-5</v>
      </c>
      <c r="H123" s="41">
        <f>'Total Property Damage Expected'!H123/'Property Value'!B122</f>
        <v>2.378204929636225E-6</v>
      </c>
      <c r="I123" s="41">
        <f>'Total Property Damage Expected'!I123/'Property Value'!C122</f>
        <v>4.2431853208194743E-6</v>
      </c>
      <c r="J123" s="41">
        <f>'Total Property Damage Expected'!J123/'Property Value'!D122</f>
        <v>2.4240572655642045E-6</v>
      </c>
      <c r="K123" s="41">
        <f>'Total Property Damage Expected'!K123/'Property Value'!E122</f>
        <v>1.3271363135798155E-5</v>
      </c>
      <c r="L123" s="41">
        <f>'Total Property Damage Expected'!L123/'Property Value'!F122</f>
        <v>8.642470383613011E-6</v>
      </c>
      <c r="M123" s="41">
        <f>'Total Property Damage Expected'!M123/'Property Value'!G122</f>
        <v>1.4176364369176959E-5</v>
      </c>
      <c r="N123" s="42">
        <f>'Total Property Damage Expected'!N123/'Property Value'!B122</f>
        <v>4.4873076684378617E-5</v>
      </c>
      <c r="O123" s="42">
        <f>'Total Property Damage Expected'!O123/'Property Value'!C122</f>
        <v>1.3422468656082228E-4</v>
      </c>
      <c r="P123" s="42">
        <f>'Total Property Damage Expected'!P123/'Property Value'!D122</f>
        <v>8.8925043908986656E-5</v>
      </c>
      <c r="Q123" s="42">
        <f>'Total Property Damage Expected'!Q123/'Property Value'!E122</f>
        <v>2.205396868083207E-4</v>
      </c>
      <c r="R123" s="42">
        <f>'Total Property Damage Expected'!R123/'Property Value'!F122</f>
        <v>1.1202210352292537E-4</v>
      </c>
      <c r="S123" s="42">
        <f>'Total Property Damage Expected'!S123/'Property Value'!G122</f>
        <v>2.4500188587340096E-4</v>
      </c>
    </row>
    <row r="124" spans="1:19" x14ac:dyDescent="0.35">
      <c r="A124">
        <v>2143</v>
      </c>
      <c r="B124" s="40">
        <f>'Total Property Damage Expected'!B124/'Property Value'!B123</f>
        <v>1.464636775192332E-6</v>
      </c>
      <c r="C124" s="40">
        <f>'Total Property Damage Expected'!C124/'Property Value'!C123</f>
        <v>3.1530347161802658E-6</v>
      </c>
      <c r="D124" s="40">
        <f>'Total Property Damage Expected'!D124/'Property Value'!D123</f>
        <v>3.0100969073473687E-6</v>
      </c>
      <c r="E124" s="40">
        <f>'Total Property Damage Expected'!E124/'Property Value'!E123</f>
        <v>1.4727250040127299E-5</v>
      </c>
      <c r="F124" s="40">
        <f>'Total Property Damage Expected'!F124/'Property Value'!F123</f>
        <v>8.893880045954751E-6</v>
      </c>
      <c r="G124" s="40">
        <f>'Total Property Damage Expected'!G124/'Property Value'!G123</f>
        <v>2.0406434974916431E-5</v>
      </c>
      <c r="H124" s="41">
        <f>'Total Property Damage Expected'!H124/'Property Value'!B123</f>
        <v>2.3743735659959289E-6</v>
      </c>
      <c r="I124" s="41">
        <f>'Total Property Damage Expected'!I124/'Property Value'!C123</f>
        <v>4.2363494145631908E-6</v>
      </c>
      <c r="J124" s="41">
        <f>'Total Property Damage Expected'!J124/'Property Value'!D123</f>
        <v>2.4201520323550967E-6</v>
      </c>
      <c r="K124" s="41">
        <f>'Total Property Damage Expected'!K124/'Property Value'!E123</f>
        <v>1.3249982548472804E-5</v>
      </c>
      <c r="L124" s="41">
        <f>'Total Property Damage Expected'!L124/'Property Value'!F123</f>
        <v>8.6285470894605713E-6</v>
      </c>
      <c r="M124" s="41">
        <f>'Total Property Damage Expected'!M124/'Property Value'!G123</f>
        <v>1.4153525796134405E-5</v>
      </c>
      <c r="N124" s="42">
        <f>'Total Property Damage Expected'!N124/'Property Value'!B123</f>
        <v>4.4779967353514809E-5</v>
      </c>
      <c r="O124" s="42">
        <f>'Total Property Damage Expected'!O124/'Property Value'!C123</f>
        <v>1.3394617722572622E-4</v>
      </c>
      <c r="P124" s="42">
        <f>'Total Property Damage Expected'!P124/'Property Value'!D123</f>
        <v>8.8740529007241963E-5</v>
      </c>
      <c r="Q124" s="42">
        <f>'Total Property Damage Expected'!Q124/'Property Value'!E123</f>
        <v>2.2008207827810852E-4</v>
      </c>
      <c r="R124" s="42">
        <f>'Total Property Damage Expected'!R124/'Property Value'!F123</f>
        <v>1.1178966340801329E-4</v>
      </c>
      <c r="S124" s="42">
        <f>'Total Property Damage Expected'!S124/'Property Value'!G123</f>
        <v>2.4449351953573055E-4</v>
      </c>
    </row>
    <row r="125" spans="1:19" x14ac:dyDescent="0.35">
      <c r="A125">
        <v>2144</v>
      </c>
      <c r="B125" s="40">
        <f>'Total Property Damage Expected'!B125/'Property Value'!B124</f>
        <v>1.4732663548109689E-6</v>
      </c>
      <c r="C125" s="40">
        <f>'Total Property Damage Expected'!C125/'Property Value'!C124</f>
        <v>3.1716122670000114E-6</v>
      </c>
      <c r="D125" s="40">
        <f>'Total Property Damage Expected'!D125/'Property Value'!D124</f>
        <v>3.0278322744784834E-6</v>
      </c>
      <c r="E125" s="40">
        <f>'Total Property Damage Expected'!E125/'Property Value'!E124</f>
        <v>1.481402239142796E-5</v>
      </c>
      <c r="F125" s="40">
        <f>'Total Property Damage Expected'!F125/'Property Value'!F124</f>
        <v>8.946282421257049E-6</v>
      </c>
      <c r="G125" s="40">
        <f>'Total Property Damage Expected'!G125/'Property Value'!G124</f>
        <v>2.0526668850189338E-5</v>
      </c>
      <c r="H125" s="41">
        <f>'Total Property Damage Expected'!H125/'Property Value'!B124</f>
        <v>2.3705483748040875E-6</v>
      </c>
      <c r="I125" s="41">
        <f>'Total Property Damage Expected'!I125/'Property Value'!C124</f>
        <v>4.2295245211688978E-6</v>
      </c>
      <c r="J125" s="41">
        <f>'Total Property Damage Expected'!J125/'Property Value'!D124</f>
        <v>2.4162530906006645E-6</v>
      </c>
      <c r="K125" s="41">
        <f>'Total Property Damage Expected'!K125/'Property Value'!E124</f>
        <v>1.3228636405952384E-5</v>
      </c>
      <c r="L125" s="41">
        <f>'Total Property Damage Expected'!L125/'Property Value'!F124</f>
        <v>8.6146462261770174E-6</v>
      </c>
      <c r="M125" s="41">
        <f>'Total Property Damage Expected'!M125/'Property Value'!G124</f>
        <v>1.4130724016758058E-5</v>
      </c>
      <c r="N125" s="42">
        <f>'Total Property Damage Expected'!N125/'Property Value'!B124</f>
        <v>4.4687051219733412E-5</v>
      </c>
      <c r="O125" s="42">
        <f>'Total Property Damage Expected'!O125/'Property Value'!C124</f>
        <v>1.3366824578320508E-4</v>
      </c>
      <c r="P125" s="42">
        <f>'Total Property Damage Expected'!P125/'Property Value'!D124</f>
        <v>8.8556396964447584E-5</v>
      </c>
      <c r="Q125" s="42">
        <f>'Total Property Damage Expected'!Q125/'Property Value'!E124</f>
        <v>2.1962541926210836E-4</v>
      </c>
      <c r="R125" s="42">
        <f>'Total Property Damage Expected'!R125/'Property Value'!F124</f>
        <v>1.1155770559440893E-4</v>
      </c>
      <c r="S125" s="42">
        <f>'Total Property Damage Expected'!S125/'Property Value'!G124</f>
        <v>2.4398620803211721E-4</v>
      </c>
    </row>
    <row r="126" spans="1:19" x14ac:dyDescent="0.35">
      <c r="A126">
        <v>2145</v>
      </c>
      <c r="B126" s="40">
        <f>'Total Property Damage Expected'!B126/'Property Value'!B125</f>
        <v>1.481946779557665E-6</v>
      </c>
      <c r="C126" s="40">
        <f>'Total Property Damage Expected'!C126/'Property Value'!C125</f>
        <v>3.1902992759848361E-6</v>
      </c>
      <c r="D126" s="40">
        <f>'Total Property Damage Expected'!D126/'Property Value'!D125</f>
        <v>3.0456721376630328E-6</v>
      </c>
      <c r="E126" s="40">
        <f>'Total Property Damage Expected'!E126/'Property Value'!E125</f>
        <v>1.4901306001852335E-5</v>
      </c>
      <c r="F126" s="40">
        <f>'Total Property Damage Expected'!F126/'Property Value'!F125</f>
        <v>8.9989935491985927E-6</v>
      </c>
      <c r="G126" s="40">
        <f>'Total Property Damage Expected'!G126/'Property Value'!G125</f>
        <v>2.0647611138508466E-5</v>
      </c>
      <c r="H126" s="41">
        <f>'Total Property Damage Expected'!H126/'Property Value'!B125</f>
        <v>2.3667293461166912E-6</v>
      </c>
      <c r="I126" s="41">
        <f>'Total Property Damage Expected'!I126/'Property Value'!C125</f>
        <v>4.2227106228945278E-6</v>
      </c>
      <c r="J126" s="41">
        <f>'Total Property Damage Expected'!J126/'Property Value'!D125</f>
        <v>2.412360430165175E-6</v>
      </c>
      <c r="K126" s="41">
        <f>'Total Property Damage Expected'!K126/'Property Value'!E125</f>
        <v>1.3207324652745221E-5</v>
      </c>
      <c r="L126" s="41">
        <f>'Total Property Damage Expected'!L126/'Property Value'!F125</f>
        <v>8.6007677576255132E-6</v>
      </c>
      <c r="M126" s="41">
        <f>'Total Property Damage Expected'!M126/'Property Value'!G125</f>
        <v>1.4107958971772155E-5</v>
      </c>
      <c r="N126" s="42">
        <f>'Total Property Damage Expected'!N126/'Property Value'!B125</f>
        <v>4.4594327882160381E-5</v>
      </c>
      <c r="O126" s="42">
        <f>'Total Property Damage Expected'!O126/'Property Value'!C125</f>
        <v>1.3339089103416143E-4</v>
      </c>
      <c r="P126" s="42">
        <f>'Total Property Damage Expected'!P126/'Property Value'!D125</f>
        <v>8.8372646986190805E-5</v>
      </c>
      <c r="Q126" s="42">
        <f>'Total Property Damage Expected'!Q126/'Property Value'!E125</f>
        <v>2.1916970779012684E-4</v>
      </c>
      <c r="R126" s="42">
        <f>'Total Property Damage Expected'!R126/'Property Value'!F125</f>
        <v>1.113262290813618E-4</v>
      </c>
      <c r="S126" s="42">
        <f>'Total Property Damage Expected'!S126/'Property Value'!G125</f>
        <v>2.4347994917383448E-4</v>
      </c>
    </row>
    <row r="127" spans="1:19" x14ac:dyDescent="0.35">
      <c r="A127">
        <v>2146</v>
      </c>
      <c r="B127" s="40">
        <f>'Total Property Damage Expected'!B127/'Property Value'!B126</f>
        <v>1.4906783490098225E-6</v>
      </c>
      <c r="C127" s="40">
        <f>'Total Property Damage Expected'!C127/'Property Value'!C126</f>
        <v>3.2090963880577434E-6</v>
      </c>
      <c r="D127" s="40">
        <f>'Total Property Damage Expected'!D127/'Property Value'!D126</f>
        <v>3.0636171125874656E-6</v>
      </c>
      <c r="E127" s="40">
        <f>'Total Property Damage Expected'!E127/'Property Value'!E126</f>
        <v>1.4989103883718149E-5</v>
      </c>
      <c r="F127" s="40">
        <f>'Total Property Damage Expected'!F127/'Property Value'!F126</f>
        <v>9.0520152489372286E-6</v>
      </c>
      <c r="G127" s="40">
        <f>'Total Property Damage Expected'!G127/'Property Value'!G126</f>
        <v>2.076926601381434E-5</v>
      </c>
      <c r="H127" s="41">
        <f>'Total Property Damage Expected'!H127/'Property Value'!B126</f>
        <v>2.3629164700057493E-6</v>
      </c>
      <c r="I127" s="41">
        <f>'Total Property Damage Expected'!I127/'Property Value'!C126</f>
        <v>4.2159077020265908E-6</v>
      </c>
      <c r="J127" s="41">
        <f>'Total Property Damage Expected'!J127/'Property Value'!D126</f>
        <v>2.4084740409292237E-6</v>
      </c>
      <c r="K127" s="41">
        <f>'Total Property Damage Expected'!K127/'Property Value'!E126</f>
        <v>1.3186047233449039E-5</v>
      </c>
      <c r="L127" s="41">
        <f>'Total Property Damage Expected'!L127/'Property Value'!F126</f>
        <v>8.5869116477274305E-6</v>
      </c>
      <c r="M127" s="41">
        <f>'Total Property Damage Expected'!M127/'Property Value'!G126</f>
        <v>1.4085230601996423E-5</v>
      </c>
      <c r="N127" s="42">
        <f>'Total Property Damage Expected'!N127/'Property Value'!B126</f>
        <v>4.4501796940753494E-5</v>
      </c>
      <c r="O127" s="42">
        <f>'Total Property Damage Expected'!O127/'Property Value'!C126</f>
        <v>1.3311411178198592E-4</v>
      </c>
      <c r="P127" s="42">
        <f>'Total Property Damage Expected'!P127/'Property Value'!D126</f>
        <v>8.8189278279707361E-5</v>
      </c>
      <c r="Q127" s="42">
        <f>'Total Property Damage Expected'!Q127/'Property Value'!E126</f>
        <v>2.1871494189605885E-4</v>
      </c>
      <c r="R127" s="42">
        <f>'Total Property Damage Expected'!R127/'Property Value'!F126</f>
        <v>1.1109523287019796E-4</v>
      </c>
      <c r="S127" s="42">
        <f>'Total Property Damage Expected'!S127/'Property Value'!G126</f>
        <v>2.4297474077669733E-4</v>
      </c>
    </row>
    <row r="128" spans="1:19" x14ac:dyDescent="0.35">
      <c r="A128">
        <v>2147</v>
      </c>
      <c r="B128" s="40">
        <f>'Total Property Damage Expected'!B128/'Property Value'!B127</f>
        <v>1.4994613645099416E-6</v>
      </c>
      <c r="C128" s="40">
        <f>'Total Property Damage Expected'!C128/'Property Value'!C127</f>
        <v>3.2280042519415988E-6</v>
      </c>
      <c r="D128" s="40">
        <f>'Total Property Damage Expected'!D128/'Property Value'!D127</f>
        <v>3.0816678185658273E-6</v>
      </c>
      <c r="E128" s="40">
        <f>'Total Property Damage Expected'!E128/'Property Value'!E127</f>
        <v>1.5077419067091573E-5</v>
      </c>
      <c r="F128" s="40">
        <f>'Total Property Damage Expected'!F128/'Property Value'!F127</f>
        <v>9.1053493503492067E-6</v>
      </c>
      <c r="G128" s="40">
        <f>'Total Property Damage Expected'!G128/'Property Value'!G127</f>
        <v>2.0891637674640166E-5</v>
      </c>
      <c r="H128" s="41">
        <f>'Total Property Damage Expected'!H128/'Property Value'!B127</f>
        <v>2.3591097365592664E-6</v>
      </c>
      <c r="I128" s="41">
        <f>'Total Property Damage Expected'!I128/'Property Value'!C127</f>
        <v>4.2091157408801392E-6</v>
      </c>
      <c r="J128" s="41">
        <f>'Total Property Damage Expected'!J128/'Property Value'!D127</f>
        <v>2.4045939127897093E-6</v>
      </c>
      <c r="K128" s="41">
        <f>'Total Property Damage Expected'!K128/'Property Value'!E127</f>
        <v>1.3164804092750818E-5</v>
      </c>
      <c r="L128" s="41">
        <f>'Total Property Damage Expected'!L128/'Property Value'!F127</f>
        <v>8.5730778604622715E-6</v>
      </c>
      <c r="M128" s="41">
        <f>'Total Property Damage Expected'!M128/'Property Value'!G127</f>
        <v>1.4062538848345937E-5</v>
      </c>
      <c r="N128" s="42">
        <f>'Total Property Damage Expected'!N128/'Property Value'!B127</f>
        <v>4.4409457996300574E-5</v>
      </c>
      <c r="O128" s="42">
        <f>'Total Property Damage Expected'!O128/'Property Value'!C127</f>
        <v>1.3283790683255207E-4</v>
      </c>
      <c r="P128" s="42">
        <f>'Total Property Damage Expected'!P128/'Property Value'!D127</f>
        <v>8.8006290053877859E-5</v>
      </c>
      <c r="Q128" s="42">
        <f>'Total Property Damage Expected'!Q128/'Property Value'!E127</f>
        <v>2.182611196178787E-4</v>
      </c>
      <c r="R128" s="42">
        <f>'Total Property Damage Expected'!R128/'Property Value'!F127</f>
        <v>1.1086471596431565E-4</v>
      </c>
      <c r="S128" s="42">
        <f>'Total Property Damage Expected'!S128/'Property Value'!G127</f>
        <v>2.4247058066105277E-4</v>
      </c>
    </row>
    <row r="129" spans="1:19" x14ac:dyDescent="0.35">
      <c r="A129">
        <v>2148</v>
      </c>
      <c r="B129" s="40">
        <f>'Total Property Damage Expected'!B129/'Property Value'!B128</f>
        <v>1.5082961291760207E-6</v>
      </c>
      <c r="C129" s="40">
        <f>'Total Property Damage Expected'!C129/'Property Value'!C128</f>
        <v>3.2470235201815151E-6</v>
      </c>
      <c r="D129" s="40">
        <f>'Total Property Damage Expected'!D129/'Property Value'!D128</f>
        <v>3.0998248785611379E-6</v>
      </c>
      <c r="E129" s="40">
        <f>'Total Property Damage Expected'!E129/'Property Value'!E128</f>
        <v>1.5166254599891806E-5</v>
      </c>
      <c r="F129" s="40">
        <f>'Total Property Damage Expected'!F129/'Property Value'!F128</f>
        <v>9.1589976940923344E-6</v>
      </c>
      <c r="G129" s="40">
        <f>'Total Property Damage Expected'!G129/'Property Value'!G128</f>
        <v>2.1014730344256734E-5</v>
      </c>
      <c r="H129" s="41">
        <f>'Total Property Damage Expected'!H129/'Property Value'!B128</f>
        <v>2.355309135881214E-6</v>
      </c>
      <c r="I129" s="41">
        <f>'Total Property Damage Expected'!I129/'Property Value'!C128</f>
        <v>4.2023347217987119E-6</v>
      </c>
      <c r="J129" s="41">
        <f>'Total Property Damage Expected'!J129/'Property Value'!D128</f>
        <v>2.4007200356598061E-6</v>
      </c>
      <c r="K129" s="41">
        <f>'Total Property Damage Expected'!K129/'Property Value'!E128</f>
        <v>1.3143595175426648E-5</v>
      </c>
      <c r="L129" s="41">
        <f>'Total Property Damage Expected'!L129/'Property Value'!F128</f>
        <v>8.559266359867565E-6</v>
      </c>
      <c r="M129" s="41">
        <f>'Total Property Damage Expected'!M129/'Property Value'!G128</f>
        <v>1.4039883651830953E-5</v>
      </c>
      <c r="N129" s="42">
        <f>'Total Property Damage Expected'!N129/'Property Value'!B128</f>
        <v>4.4317310650417807E-5</v>
      </c>
      <c r="O129" s="42">
        <f>'Total Property Damage Expected'!O129/'Property Value'!C128</f>
        <v>1.3256227499421118E-4</v>
      </c>
      <c r="P129" s="42">
        <f>'Total Property Damage Expected'!P129/'Property Value'!D128</f>
        <v>8.7823681519224507E-5</v>
      </c>
      <c r="Q129" s="42">
        <f>'Total Property Damage Expected'!Q129/'Property Value'!E128</f>
        <v>2.1780823899763191E-4</v>
      </c>
      <c r="R129" s="42">
        <f>'Total Property Damage Expected'!R129/'Property Value'!F128</f>
        <v>1.1063467736918103E-4</v>
      </c>
      <c r="S129" s="42">
        <f>'Total Property Damage Expected'!S129/'Property Value'!G128</f>
        <v>2.4196746665177053E-4</v>
      </c>
    </row>
    <row r="130" spans="1:19" x14ac:dyDescent="0.35">
      <c r="A130">
        <v>2149</v>
      </c>
      <c r="B130" s="40">
        <f>'Total Property Damage Expected'!B130/'Property Value'!B129</f>
        <v>1.5171829479120158E-6</v>
      </c>
      <c r="C130" s="40">
        <f>'Total Property Damage Expected'!C130/'Property Value'!C129</f>
        <v>3.2661548491673752E-6</v>
      </c>
      <c r="D130" s="40">
        <f>'Total Property Damage Expected'!D130/'Property Value'!D129</f>
        <v>3.1180889192068899E-6</v>
      </c>
      <c r="E130" s="40">
        <f>'Total Property Damage Expected'!E130/'Property Value'!E129</f>
        <v>1.5255613547996262E-5</v>
      </c>
      <c r="F130" s="40">
        <f>'Total Property Damage Expected'!F130/'Property Value'!F129</f>
        <v>9.2129621316694971E-6</v>
      </c>
      <c r="G130" s="40">
        <f>'Total Property Damage Expected'!G130/'Property Value'!G129</f>
        <v>2.1138548270818177E-5</v>
      </c>
      <c r="H130" s="41">
        <f>'Total Property Damage Expected'!H130/'Property Value'!B129</f>
        <v>2.3515146580915086E-6</v>
      </c>
      <c r="I130" s="41">
        <f>'Total Property Damage Expected'!I130/'Property Value'!C129</f>
        <v>4.1955646271542953E-6</v>
      </c>
      <c r="J130" s="41">
        <f>'Total Property Damage Expected'!J130/'Property Value'!D129</f>
        <v>2.39685239946894E-6</v>
      </c>
      <c r="K130" s="41">
        <f>'Total Property Damage Expected'!K130/'Property Value'!E129</f>
        <v>1.3122420426341587E-5</v>
      </c>
      <c r="L130" s="41">
        <f>'Total Property Damage Expected'!L130/'Property Value'!F129</f>
        <v>8.5454771100387771E-6</v>
      </c>
      <c r="M130" s="41">
        <f>'Total Property Damage Expected'!M130/'Property Value'!G129</f>
        <v>1.4017264953556772E-5</v>
      </c>
      <c r="N130" s="42">
        <f>'Total Property Damage Expected'!N130/'Property Value'!B129</f>
        <v>4.4225354505547982E-5</v>
      </c>
      <c r="O130" s="42">
        <f>'Total Property Damage Expected'!O130/'Property Value'!C129</f>
        <v>1.3228721507778715E-4</v>
      </c>
      <c r="P130" s="42">
        <f>'Total Property Damage Expected'!P130/'Property Value'!D129</f>
        <v>8.7641451887907569E-5</v>
      </c>
      <c r="Q130" s="42">
        <f>'Total Property Damage Expected'!Q130/'Property Value'!E129</f>
        <v>2.173562980814265E-4</v>
      </c>
      <c r="R130" s="42">
        <f>'Total Property Damage Expected'!R130/'Property Value'!F129</f>
        <v>1.1040511609232382E-4</v>
      </c>
      <c r="S130" s="42">
        <f>'Total Property Damage Expected'!S130/'Property Value'!G129</f>
        <v>2.4146539657823353E-4</v>
      </c>
    </row>
    <row r="131" spans="1:19" x14ac:dyDescent="0.35">
      <c r="A131">
        <v>2150</v>
      </c>
      <c r="B131" s="40">
        <f>'Total Property Damage Expected'!B131/'Property Value'!B130</f>
        <v>1.5261221274183657E-6</v>
      </c>
      <c r="C131" s="40">
        <f>'Total Property Damage Expected'!C131/'Property Value'!C130</f>
        <v>3.2853988991564837E-6</v>
      </c>
      <c r="D131" s="40">
        <f>'Total Property Damage Expected'!D131/'Property Value'!D130</f>
        <v>3.1364605708286734E-6</v>
      </c>
      <c r="E131" s="40">
        <f>'Total Property Damage Expected'!E131/'Property Value'!E130</f>
        <v>1.5345498995346375E-5</v>
      </c>
      <c r="F131" s="40">
        <f>'Total Property Damage Expected'!F131/'Property Value'!F130</f>
        <v>9.2672445254925611E-6</v>
      </c>
      <c r="G131" s="40">
        <f>'Total Property Damage Expected'!G131/'Property Value'!G130</f>
        <v>2.1263095727508575E-5</v>
      </c>
      <c r="H131" s="41">
        <f>'Total Property Damage Expected'!H131/'Property Value'!B130</f>
        <v>2.3477262933259819E-6</v>
      </c>
      <c r="I131" s="41">
        <f>'Total Property Damage Expected'!I131/'Property Value'!C130</f>
        <v>4.1888054393472754E-6</v>
      </c>
      <c r="J131" s="41">
        <f>'Total Property Damage Expected'!J131/'Property Value'!D130</f>
        <v>2.392990994162759E-6</v>
      </c>
      <c r="K131" s="41">
        <f>'Total Property Damage Expected'!K131/'Property Value'!E130</f>
        <v>1.3101279790449515E-5</v>
      </c>
      <c r="L131" s="41">
        <f>'Total Property Damage Expected'!L131/'Property Value'!F130</f>
        <v>8.5317100751292193E-6</v>
      </c>
      <c r="M131" s="41">
        <f>'Total Property Damage Expected'!M131/'Property Value'!G130</f>
        <v>1.3994682694723563E-5</v>
      </c>
      <c r="N131" s="42">
        <f>'Total Property Damage Expected'!N131/'Property Value'!B130</f>
        <v>4.413358916495881E-5</v>
      </c>
      <c r="O131" s="42">
        <f>'Total Property Damage Expected'!O131/'Property Value'!C130</f>
        <v>1.3201272589657135E-4</v>
      </c>
      <c r="P131" s="42">
        <f>'Total Property Damage Expected'!P131/'Property Value'!D130</f>
        <v>8.7459600373722095E-5</v>
      </c>
      <c r="Q131" s="42">
        <f>'Total Property Damage Expected'!Q131/'Property Value'!E130</f>
        <v>2.1690529491942491E-4</v>
      </c>
      <c r="R131" s="42">
        <f>'Total Property Damage Expected'!R131/'Property Value'!F130</f>
        <v>1.1017603114333312E-4</v>
      </c>
      <c r="S131" s="42">
        <f>'Total Property Damage Expected'!S131/'Property Value'!G130</f>
        <v>2.4096436827432879E-4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B195-0725-4DF8-AD50-713FA8D2470C}">
  <sheetPr>
    <tabColor theme="7" tint="0.79998168889431442"/>
  </sheetPr>
  <dimension ref="A1:O130"/>
  <sheetViews>
    <sheetView workbookViewId="0">
      <selection activeCell="J3" sqref="J3"/>
    </sheetView>
  </sheetViews>
  <sheetFormatPr defaultColWidth="8.81640625" defaultRowHeight="14.5" x14ac:dyDescent="0.35"/>
  <cols>
    <col min="2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  <col min="9" max="9" width="8.81640625" customWidth="1"/>
    <col min="10" max="12" width="14.54296875" bestFit="1" customWidth="1"/>
    <col min="13" max="13" width="13.54296875" bestFit="1" customWidth="1"/>
    <col min="14" max="14" width="14.54296875" bestFit="1" customWidth="1"/>
    <col min="15" max="15" width="13.54296875" bestFit="1" customWidth="1"/>
  </cols>
  <sheetData>
    <row r="1" spans="1:15" x14ac:dyDescent="0.35">
      <c r="A1" t="s">
        <v>111</v>
      </c>
      <c r="C1" s="91">
        <f>Assumptions!$C$32</f>
        <v>1.6E-2</v>
      </c>
      <c r="I1" t="s">
        <v>173</v>
      </c>
      <c r="K1" s="91">
        <f>Assumptions!$C$33</f>
        <v>1.6E-2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47">
        <f>Assumptions!C22*(1 + $C$1)</f>
        <v>6508504.1280000005</v>
      </c>
      <c r="C3" s="47">
        <f>Assumptions!D22*(1 + $C$1)</f>
        <v>4457139.1679999996</v>
      </c>
      <c r="D3" s="47">
        <f>Assumptions!E22*(1 + $C$1)</f>
        <v>5099998.9440000001</v>
      </c>
      <c r="E3" s="47">
        <f>Assumptions!F22*(1 + $C$1)</f>
        <v>1011472.704</v>
      </c>
      <c r="F3" s="47">
        <f>Assumptions!G22*(1 + $C$1)</f>
        <v>1277209.5360000001</v>
      </c>
      <c r="G3" s="47">
        <f>Assumptions!H22*(1 + $C$1)</f>
        <v>318857.37599999999</v>
      </c>
      <c r="I3">
        <v>2023</v>
      </c>
      <c r="J3" s="47">
        <f>'Demographic-Economic'!C26</f>
        <v>2376180</v>
      </c>
      <c r="K3" s="47">
        <f>'Demographic-Economic'!D26</f>
        <v>1634628</v>
      </c>
      <c r="L3" s="47">
        <f>'Demographic-Economic'!E26</f>
        <v>1865736</v>
      </c>
      <c r="M3" s="47">
        <f>'Demographic-Economic'!F26</f>
        <v>403548</v>
      </c>
      <c r="N3" s="47">
        <f>'Demographic-Economic'!G26</f>
        <v>500448</v>
      </c>
      <c r="O3" s="47">
        <f>'Demographic-Economic'!H26</f>
        <v>110052</v>
      </c>
    </row>
    <row r="4" spans="1:15" x14ac:dyDescent="0.35">
      <c r="A4">
        <v>2024</v>
      </c>
      <c r="B4" s="48">
        <f>B3*(1+$C$1)</f>
        <v>6612640.1940480005</v>
      </c>
      <c r="C4" s="48">
        <f t="shared" ref="C4:G4" si="0">C3*(1+$C$1)</f>
        <v>4528453.394688</v>
      </c>
      <c r="D4" s="48">
        <f t="shared" si="0"/>
        <v>5181598.927104</v>
      </c>
      <c r="E4" s="48">
        <f t="shared" si="0"/>
        <v>1027656.267264</v>
      </c>
      <c r="F4" s="48">
        <f t="shared" si="0"/>
        <v>1297644.888576</v>
      </c>
      <c r="G4" s="48">
        <f t="shared" si="0"/>
        <v>323959.09401599999</v>
      </c>
      <c r="I4">
        <v>2024</v>
      </c>
      <c r="J4" s="48">
        <f>J3*(1+$C$1)</f>
        <v>2414198.88</v>
      </c>
      <c r="K4" s="48">
        <f t="shared" ref="K4:O19" si="1">K3*(1+$C$1)</f>
        <v>1660782.048</v>
      </c>
      <c r="L4" s="48">
        <f t="shared" si="1"/>
        <v>1895587.7760000001</v>
      </c>
      <c r="M4" s="48">
        <f t="shared" si="1"/>
        <v>410004.76799999998</v>
      </c>
      <c r="N4" s="48">
        <f t="shared" si="1"/>
        <v>508455.16800000001</v>
      </c>
      <c r="O4" s="48">
        <f t="shared" si="1"/>
        <v>111812.83199999999</v>
      </c>
    </row>
    <row r="5" spans="1:15" x14ac:dyDescent="0.35">
      <c r="A5">
        <v>2025</v>
      </c>
      <c r="B5" s="48">
        <f t="shared" ref="B5:B68" si="2">B4*(1+$C$1)</f>
        <v>6718442.4371527685</v>
      </c>
      <c r="C5" s="48">
        <f t="shared" ref="C5:C68" si="3">C4*(1+$C$1)</f>
        <v>4600908.6490030084</v>
      </c>
      <c r="D5" s="48">
        <f t="shared" ref="D5:D68" si="4">D4*(1+$C$1)</f>
        <v>5264504.5099376645</v>
      </c>
      <c r="E5" s="48">
        <f t="shared" ref="E5:E68" si="5">E4*(1+$C$1)</f>
        <v>1044098.767540224</v>
      </c>
      <c r="F5" s="48">
        <f t="shared" ref="F5:F68" si="6">F4*(1+$C$1)</f>
        <v>1318407.2067932161</v>
      </c>
      <c r="G5" s="48">
        <f t="shared" ref="G5:G68" si="7">G4*(1+$C$1)</f>
        <v>329142.43952025601</v>
      </c>
      <c r="I5">
        <v>2025</v>
      </c>
      <c r="J5" s="48">
        <f t="shared" ref="J5:O20" si="8">J4*(1+$C$1)</f>
        <v>2452826.0620800001</v>
      </c>
      <c r="K5" s="48">
        <f t="shared" si="1"/>
        <v>1687354.5607680001</v>
      </c>
      <c r="L5" s="48">
        <f t="shared" si="1"/>
        <v>1925917.1804160001</v>
      </c>
      <c r="M5" s="48">
        <f t="shared" si="1"/>
        <v>416564.84428799996</v>
      </c>
      <c r="N5" s="48">
        <f t="shared" si="1"/>
        <v>516590.45068800001</v>
      </c>
      <c r="O5" s="48">
        <f t="shared" si="1"/>
        <v>113601.837312</v>
      </c>
    </row>
    <row r="6" spans="1:15" x14ac:dyDescent="0.35">
      <c r="A6">
        <v>2026</v>
      </c>
      <c r="B6" s="48">
        <f t="shared" si="2"/>
        <v>6825937.5161472131</v>
      </c>
      <c r="C6" s="48">
        <f t="shared" si="3"/>
        <v>4674523.1873870566</v>
      </c>
      <c r="D6" s="48">
        <f t="shared" si="4"/>
        <v>5348736.582096667</v>
      </c>
      <c r="E6" s="48">
        <f t="shared" si="5"/>
        <v>1060804.3478208676</v>
      </c>
      <c r="F6" s="48">
        <f t="shared" si="6"/>
        <v>1339501.7221019075</v>
      </c>
      <c r="G6" s="48">
        <f t="shared" si="7"/>
        <v>334408.7185525801</v>
      </c>
      <c r="I6">
        <v>2026</v>
      </c>
      <c r="J6" s="48">
        <f t="shared" si="8"/>
        <v>2492071.2790732803</v>
      </c>
      <c r="K6" s="48">
        <f t="shared" si="1"/>
        <v>1714352.2337402881</v>
      </c>
      <c r="L6" s="48">
        <f t="shared" si="1"/>
        <v>1956731.8553026561</v>
      </c>
      <c r="M6" s="48">
        <f t="shared" si="1"/>
        <v>423229.88179660798</v>
      </c>
      <c r="N6" s="48">
        <f t="shared" si="1"/>
        <v>524855.89789900801</v>
      </c>
      <c r="O6" s="48">
        <f t="shared" si="1"/>
        <v>115419.46670899201</v>
      </c>
    </row>
    <row r="7" spans="1:15" x14ac:dyDescent="0.35">
      <c r="A7">
        <v>2027</v>
      </c>
      <c r="B7" s="48">
        <f t="shared" si="2"/>
        <v>6935152.5164055685</v>
      </c>
      <c r="C7" s="48">
        <f t="shared" si="3"/>
        <v>4749315.5583852492</v>
      </c>
      <c r="D7" s="48">
        <f t="shared" si="4"/>
        <v>5434316.3674102137</v>
      </c>
      <c r="E7" s="48">
        <f t="shared" si="5"/>
        <v>1077777.2173860015</v>
      </c>
      <c r="F7" s="48">
        <f t="shared" si="6"/>
        <v>1360933.749655538</v>
      </c>
      <c r="G7" s="48">
        <f t="shared" si="7"/>
        <v>339759.25804942136</v>
      </c>
      <c r="I7">
        <v>2027</v>
      </c>
      <c r="J7" s="48">
        <f t="shared" si="8"/>
        <v>2531944.4195384528</v>
      </c>
      <c r="K7" s="48">
        <f t="shared" si="1"/>
        <v>1741781.8694801326</v>
      </c>
      <c r="L7" s="48">
        <f t="shared" si="1"/>
        <v>1988039.5649874986</v>
      </c>
      <c r="M7" s="48">
        <f t="shared" si="1"/>
        <v>430001.5599053537</v>
      </c>
      <c r="N7" s="48">
        <f t="shared" si="1"/>
        <v>533253.59226539219</v>
      </c>
      <c r="O7" s="48">
        <f t="shared" si="1"/>
        <v>117266.17817633589</v>
      </c>
    </row>
    <row r="8" spans="1:15" x14ac:dyDescent="0.35">
      <c r="A8">
        <v>2028</v>
      </c>
      <c r="B8" s="48">
        <f t="shared" si="2"/>
        <v>7046114.9566680575</v>
      </c>
      <c r="C8" s="48">
        <f t="shared" si="3"/>
        <v>4825304.6073194137</v>
      </c>
      <c r="D8" s="48">
        <f t="shared" si="4"/>
        <v>5521265.4292887775</v>
      </c>
      <c r="E8" s="48">
        <f t="shared" si="5"/>
        <v>1095021.6528641775</v>
      </c>
      <c r="F8" s="48">
        <f t="shared" si="6"/>
        <v>1382708.6896500266</v>
      </c>
      <c r="G8" s="48">
        <f t="shared" si="7"/>
        <v>345195.40617821208</v>
      </c>
      <c r="I8">
        <v>2028</v>
      </c>
      <c r="J8" s="48">
        <f t="shared" si="8"/>
        <v>2572455.5302510681</v>
      </c>
      <c r="K8" s="48">
        <f t="shared" si="1"/>
        <v>1769650.3793918148</v>
      </c>
      <c r="L8" s="48">
        <f t="shared" si="1"/>
        <v>2019848.1980272986</v>
      </c>
      <c r="M8" s="48">
        <f t="shared" si="1"/>
        <v>436881.58486383938</v>
      </c>
      <c r="N8" s="48">
        <f t="shared" si="1"/>
        <v>541785.64974163845</v>
      </c>
      <c r="O8" s="48">
        <f t="shared" si="1"/>
        <v>119142.43702715727</v>
      </c>
    </row>
    <row r="9" spans="1:15" x14ac:dyDescent="0.35">
      <c r="A9">
        <v>2029</v>
      </c>
      <c r="B9" s="48">
        <f t="shared" si="2"/>
        <v>7158852.7959747463</v>
      </c>
      <c r="C9" s="48">
        <f t="shared" si="3"/>
        <v>4902509.4810365243</v>
      </c>
      <c r="D9" s="48">
        <f t="shared" si="4"/>
        <v>5609605.6761573981</v>
      </c>
      <c r="E9" s="48">
        <f t="shared" si="5"/>
        <v>1112541.9993100043</v>
      </c>
      <c r="F9" s="48">
        <f t="shared" si="6"/>
        <v>1404832.028684427</v>
      </c>
      <c r="G9" s="48">
        <f t="shared" si="7"/>
        <v>350718.53267706349</v>
      </c>
      <c r="I9">
        <v>2029</v>
      </c>
      <c r="J9" s="48">
        <f t="shared" si="8"/>
        <v>2613614.818735085</v>
      </c>
      <c r="K9" s="48">
        <f t="shared" si="1"/>
        <v>1797964.7854620838</v>
      </c>
      <c r="L9" s="48">
        <f t="shared" si="1"/>
        <v>2052165.7691957355</v>
      </c>
      <c r="M9" s="48">
        <f t="shared" si="1"/>
        <v>443871.69022166083</v>
      </c>
      <c r="N9" s="48">
        <f t="shared" si="1"/>
        <v>550454.22013750463</v>
      </c>
      <c r="O9" s="48">
        <f t="shared" si="1"/>
        <v>121048.71601959178</v>
      </c>
    </row>
    <row r="10" spans="1:15" x14ac:dyDescent="0.35">
      <c r="A10">
        <v>2030</v>
      </c>
      <c r="B10" s="48">
        <f t="shared" si="2"/>
        <v>7273394.4407103425</v>
      </c>
      <c r="C10" s="48">
        <f t="shared" si="3"/>
        <v>4980949.6327331085</v>
      </c>
      <c r="D10" s="48">
        <f t="shared" si="4"/>
        <v>5699359.3669759165</v>
      </c>
      <c r="E10" s="48">
        <f t="shared" si="5"/>
        <v>1130342.6712989644</v>
      </c>
      <c r="F10" s="48">
        <f t="shared" si="6"/>
        <v>1427309.3411433778</v>
      </c>
      <c r="G10" s="48">
        <f t="shared" si="7"/>
        <v>356330.0291998965</v>
      </c>
      <c r="I10">
        <v>2030</v>
      </c>
      <c r="J10" s="48">
        <f t="shared" si="8"/>
        <v>2655432.6558348462</v>
      </c>
      <c r="K10" s="48">
        <f t="shared" si="1"/>
        <v>1826732.2220294771</v>
      </c>
      <c r="L10" s="48">
        <f t="shared" si="1"/>
        <v>2085000.4215028672</v>
      </c>
      <c r="M10" s="48">
        <f t="shared" si="1"/>
        <v>450973.63726520742</v>
      </c>
      <c r="N10" s="48">
        <f t="shared" si="1"/>
        <v>559261.48765970476</v>
      </c>
      <c r="O10" s="48">
        <f t="shared" si="1"/>
        <v>122985.49547590525</v>
      </c>
    </row>
    <row r="11" spans="1:15" x14ac:dyDescent="0.35">
      <c r="A11">
        <v>2031</v>
      </c>
      <c r="B11" s="48">
        <f t="shared" si="2"/>
        <v>7389768.7517617084</v>
      </c>
      <c r="C11" s="48">
        <f t="shared" si="3"/>
        <v>5060644.8268568385</v>
      </c>
      <c r="D11" s="48">
        <f t="shared" si="4"/>
        <v>5790549.1168475309</v>
      </c>
      <c r="E11" s="48">
        <f t="shared" si="5"/>
        <v>1148428.1540397478</v>
      </c>
      <c r="F11" s="48">
        <f t="shared" si="6"/>
        <v>1450146.2906016719</v>
      </c>
      <c r="G11" s="48">
        <f t="shared" si="7"/>
        <v>362031.30966709484</v>
      </c>
      <c r="I11">
        <v>2031</v>
      </c>
      <c r="J11" s="48">
        <f t="shared" si="8"/>
        <v>2697919.5783282039</v>
      </c>
      <c r="K11" s="48">
        <f t="shared" si="1"/>
        <v>1855959.9375819487</v>
      </c>
      <c r="L11" s="48">
        <f t="shared" si="1"/>
        <v>2118360.428246913</v>
      </c>
      <c r="M11" s="48">
        <f t="shared" si="1"/>
        <v>458189.21546145075</v>
      </c>
      <c r="N11" s="48">
        <f t="shared" si="1"/>
        <v>568209.67146226007</v>
      </c>
      <c r="O11" s="48">
        <f t="shared" si="1"/>
        <v>124953.26340351974</v>
      </c>
    </row>
    <row r="12" spans="1:15" x14ac:dyDescent="0.35">
      <c r="A12">
        <v>2032</v>
      </c>
      <c r="B12" s="48">
        <f t="shared" si="2"/>
        <v>7508005.0517898956</v>
      </c>
      <c r="C12" s="48">
        <f t="shared" si="3"/>
        <v>5141615.1440865481</v>
      </c>
      <c r="D12" s="48">
        <f t="shared" si="4"/>
        <v>5883197.9027170911</v>
      </c>
      <c r="E12" s="48">
        <f t="shared" si="5"/>
        <v>1166803.0045043838</v>
      </c>
      <c r="F12" s="48">
        <f t="shared" si="6"/>
        <v>1473348.6312512986</v>
      </c>
      <c r="G12" s="48">
        <f t="shared" si="7"/>
        <v>367823.81062176835</v>
      </c>
      <c r="I12">
        <v>2032</v>
      </c>
      <c r="J12" s="48">
        <f t="shared" si="8"/>
        <v>2741086.2915814552</v>
      </c>
      <c r="K12" s="48">
        <f t="shared" si="1"/>
        <v>1885655.2965832599</v>
      </c>
      <c r="L12" s="48">
        <f t="shared" si="1"/>
        <v>2152254.1950988634</v>
      </c>
      <c r="M12" s="48">
        <f t="shared" si="1"/>
        <v>465520.24290883396</v>
      </c>
      <c r="N12" s="48">
        <f t="shared" si="1"/>
        <v>577301.02620565624</v>
      </c>
      <c r="O12" s="48">
        <f t="shared" si="1"/>
        <v>126952.51561797605</v>
      </c>
    </row>
    <row r="13" spans="1:15" x14ac:dyDescent="0.35">
      <c r="A13">
        <v>2033</v>
      </c>
      <c r="B13" s="48">
        <f t="shared" si="2"/>
        <v>7628133.1326185344</v>
      </c>
      <c r="C13" s="48">
        <f t="shared" si="3"/>
        <v>5223880.9863919327</v>
      </c>
      <c r="D13" s="48">
        <f t="shared" si="4"/>
        <v>5977329.0691605648</v>
      </c>
      <c r="E13" s="48">
        <f t="shared" si="5"/>
        <v>1185471.8525764539</v>
      </c>
      <c r="F13" s="48">
        <f t="shared" si="6"/>
        <v>1496922.2093513194</v>
      </c>
      <c r="G13" s="48">
        <f t="shared" si="7"/>
        <v>373708.99159171665</v>
      </c>
      <c r="I13">
        <v>2033</v>
      </c>
      <c r="J13" s="48">
        <f t="shared" si="8"/>
        <v>2784943.6722467584</v>
      </c>
      <c r="K13" s="48">
        <f t="shared" si="1"/>
        <v>1915825.7813285922</v>
      </c>
      <c r="L13" s="48">
        <f t="shared" si="1"/>
        <v>2186690.2622204451</v>
      </c>
      <c r="M13" s="48">
        <f t="shared" si="1"/>
        <v>472968.56679537531</v>
      </c>
      <c r="N13" s="48">
        <f t="shared" si="1"/>
        <v>586537.84262494673</v>
      </c>
      <c r="O13" s="48">
        <f t="shared" si="1"/>
        <v>128983.75586786367</v>
      </c>
    </row>
    <row r="14" spans="1:15" x14ac:dyDescent="0.35">
      <c r="A14">
        <v>2034</v>
      </c>
      <c r="B14" s="48">
        <f t="shared" si="2"/>
        <v>7750183.2627404314</v>
      </c>
      <c r="C14" s="48">
        <f t="shared" si="3"/>
        <v>5307463.0821742034</v>
      </c>
      <c r="D14" s="48">
        <f t="shared" si="4"/>
        <v>6072966.3342671338</v>
      </c>
      <c r="E14" s="48">
        <f t="shared" si="5"/>
        <v>1204439.4022176773</v>
      </c>
      <c r="F14" s="48">
        <f t="shared" si="6"/>
        <v>1520872.9647009405</v>
      </c>
      <c r="G14" s="48">
        <f t="shared" si="7"/>
        <v>379688.33545718412</v>
      </c>
      <c r="I14">
        <v>2034</v>
      </c>
      <c r="J14" s="48">
        <f t="shared" si="8"/>
        <v>2829502.7710027066</v>
      </c>
      <c r="K14" s="48">
        <f t="shared" si="1"/>
        <v>1946478.9938298496</v>
      </c>
      <c r="L14" s="48">
        <f t="shared" si="1"/>
        <v>2221677.3064159723</v>
      </c>
      <c r="M14" s="48">
        <f t="shared" si="1"/>
        <v>480536.06386410131</v>
      </c>
      <c r="N14" s="48">
        <f t="shared" si="1"/>
        <v>595922.44810694584</v>
      </c>
      <c r="O14" s="48">
        <f t="shared" si="1"/>
        <v>131047.49596174949</v>
      </c>
    </row>
    <row r="15" spans="1:15" x14ac:dyDescent="0.35">
      <c r="A15">
        <v>2035</v>
      </c>
      <c r="B15" s="48">
        <f t="shared" si="2"/>
        <v>7874186.1949442783</v>
      </c>
      <c r="C15" s="48">
        <f t="shared" si="3"/>
        <v>5392382.4914889904</v>
      </c>
      <c r="D15" s="48">
        <f t="shared" si="4"/>
        <v>6170133.7956154076</v>
      </c>
      <c r="E15" s="48">
        <f t="shared" si="5"/>
        <v>1223710.4326531601</v>
      </c>
      <c r="F15" s="48">
        <f t="shared" si="6"/>
        <v>1545206.9321361557</v>
      </c>
      <c r="G15" s="48">
        <f t="shared" si="7"/>
        <v>385763.34882449906</v>
      </c>
      <c r="I15">
        <v>2035</v>
      </c>
      <c r="J15" s="48">
        <f t="shared" si="8"/>
        <v>2874774.8153387499</v>
      </c>
      <c r="K15" s="48">
        <f t="shared" si="1"/>
        <v>1977622.6577311272</v>
      </c>
      <c r="L15" s="48">
        <f t="shared" si="1"/>
        <v>2257224.143318628</v>
      </c>
      <c r="M15" s="48">
        <f t="shared" si="1"/>
        <v>488224.64088592696</v>
      </c>
      <c r="N15" s="48">
        <f t="shared" si="1"/>
        <v>605457.20727665699</v>
      </c>
      <c r="O15" s="48">
        <f t="shared" si="1"/>
        <v>133144.25589713748</v>
      </c>
    </row>
    <row r="16" spans="1:15" x14ac:dyDescent="0.35">
      <c r="A16">
        <v>2036</v>
      </c>
      <c r="B16" s="48">
        <f t="shared" si="2"/>
        <v>8000173.1740633873</v>
      </c>
      <c r="C16" s="48">
        <f t="shared" si="3"/>
        <v>5478660.6113528144</v>
      </c>
      <c r="D16" s="48">
        <f t="shared" si="4"/>
        <v>6268855.9363452541</v>
      </c>
      <c r="E16" s="48">
        <f t="shared" si="5"/>
        <v>1243289.7995756106</v>
      </c>
      <c r="F16" s="48">
        <f t="shared" si="6"/>
        <v>1569930.2430503343</v>
      </c>
      <c r="G16" s="48">
        <f t="shared" si="7"/>
        <v>391935.56240569107</v>
      </c>
      <c r="I16">
        <v>2036</v>
      </c>
      <c r="J16" s="48">
        <f t="shared" si="8"/>
        <v>2920771.2123841699</v>
      </c>
      <c r="K16" s="48">
        <f t="shared" si="1"/>
        <v>2009264.6202548253</v>
      </c>
      <c r="L16" s="48">
        <f t="shared" si="1"/>
        <v>2293339.729611726</v>
      </c>
      <c r="M16" s="48">
        <f t="shared" si="1"/>
        <v>496036.23514010181</v>
      </c>
      <c r="N16" s="48">
        <f t="shared" si="1"/>
        <v>615144.52259308356</v>
      </c>
      <c r="O16" s="48">
        <f t="shared" si="1"/>
        <v>135274.56399149168</v>
      </c>
    </row>
    <row r="17" spans="1:15" x14ac:dyDescent="0.35">
      <c r="A17">
        <v>2037</v>
      </c>
      <c r="B17" s="48">
        <f t="shared" si="2"/>
        <v>8128175.9448484015</v>
      </c>
      <c r="C17" s="48">
        <f t="shared" si="3"/>
        <v>5566319.1811344596</v>
      </c>
      <c r="D17" s="48">
        <f t="shared" si="4"/>
        <v>6369157.6313267779</v>
      </c>
      <c r="E17" s="48">
        <f t="shared" si="5"/>
        <v>1263182.4363688203</v>
      </c>
      <c r="F17" s="48">
        <f t="shared" si="6"/>
        <v>1595049.1269391396</v>
      </c>
      <c r="G17" s="48">
        <f t="shared" si="7"/>
        <v>398206.53140418214</v>
      </c>
      <c r="I17">
        <v>2037</v>
      </c>
      <c r="J17" s="48">
        <f t="shared" si="8"/>
        <v>2967503.5517823165</v>
      </c>
      <c r="K17" s="48">
        <f t="shared" si="1"/>
        <v>2041412.8541789025</v>
      </c>
      <c r="L17" s="48">
        <f t="shared" si="1"/>
        <v>2330033.1652855137</v>
      </c>
      <c r="M17" s="48">
        <f t="shared" si="1"/>
        <v>503972.81490234344</v>
      </c>
      <c r="N17" s="48">
        <f t="shared" si="1"/>
        <v>624986.83495457296</v>
      </c>
      <c r="O17" s="48">
        <f t="shared" si="1"/>
        <v>137438.95701535555</v>
      </c>
    </row>
    <row r="18" spans="1:15" x14ac:dyDescent="0.35">
      <c r="A18">
        <v>2038</v>
      </c>
      <c r="B18" s="48">
        <f t="shared" si="2"/>
        <v>8258226.7599659758</v>
      </c>
      <c r="C18" s="48">
        <f t="shared" si="3"/>
        <v>5655380.2880326109</v>
      </c>
      <c r="D18" s="48">
        <f t="shared" si="4"/>
        <v>6471064.153428006</v>
      </c>
      <c r="E18" s="48">
        <f t="shared" si="5"/>
        <v>1283393.3553507214</v>
      </c>
      <c r="F18" s="48">
        <f t="shared" si="6"/>
        <v>1620569.9129701657</v>
      </c>
      <c r="G18" s="48">
        <f t="shared" si="7"/>
        <v>404577.83590664907</v>
      </c>
      <c r="I18">
        <v>2038</v>
      </c>
      <c r="J18" s="48">
        <f t="shared" si="8"/>
        <v>3014983.6086108335</v>
      </c>
      <c r="K18" s="48">
        <f t="shared" si="1"/>
        <v>2074075.459845765</v>
      </c>
      <c r="L18" s="48">
        <f t="shared" si="1"/>
        <v>2367313.6959300819</v>
      </c>
      <c r="M18" s="48">
        <f t="shared" si="1"/>
        <v>512036.37994078093</v>
      </c>
      <c r="N18" s="48">
        <f t="shared" si="1"/>
        <v>634986.62431384611</v>
      </c>
      <c r="O18" s="48">
        <f t="shared" si="1"/>
        <v>139637.98032760125</v>
      </c>
    </row>
    <row r="19" spans="1:15" x14ac:dyDescent="0.35">
      <c r="A19">
        <v>2039</v>
      </c>
      <c r="B19" s="48">
        <f t="shared" si="2"/>
        <v>8390358.3881254308</v>
      </c>
      <c r="C19" s="48">
        <f t="shared" si="3"/>
        <v>5745866.3726411331</v>
      </c>
      <c r="D19" s="48">
        <f t="shared" si="4"/>
        <v>6574601.1798828542</v>
      </c>
      <c r="E19" s="48">
        <f t="shared" si="5"/>
        <v>1303927.649036333</v>
      </c>
      <c r="F19" s="48">
        <f t="shared" si="6"/>
        <v>1646499.0315776884</v>
      </c>
      <c r="G19" s="48">
        <f t="shared" si="7"/>
        <v>411051.08128115546</v>
      </c>
      <c r="I19">
        <v>2039</v>
      </c>
      <c r="J19" s="48">
        <f t="shared" si="8"/>
        <v>3063223.346348607</v>
      </c>
      <c r="K19" s="48">
        <f t="shared" si="1"/>
        <v>2107260.6672032974</v>
      </c>
      <c r="L19" s="48">
        <f t="shared" si="1"/>
        <v>2405190.7150649633</v>
      </c>
      <c r="M19" s="48">
        <f t="shared" si="1"/>
        <v>520228.96201983345</v>
      </c>
      <c r="N19" s="48">
        <f t="shared" si="1"/>
        <v>645146.41030286765</v>
      </c>
      <c r="O19" s="48">
        <f t="shared" si="1"/>
        <v>141872.18801284287</v>
      </c>
    </row>
    <row r="20" spans="1:15" x14ac:dyDescent="0.35">
      <c r="A20">
        <v>2040</v>
      </c>
      <c r="B20" s="48">
        <f t="shared" si="2"/>
        <v>8524604.1223354377</v>
      </c>
      <c r="C20" s="48">
        <f t="shared" si="3"/>
        <v>5837800.234603391</v>
      </c>
      <c r="D20" s="48">
        <f t="shared" si="4"/>
        <v>6679794.7987609804</v>
      </c>
      <c r="E20" s="48">
        <f t="shared" si="5"/>
        <v>1324790.4914209144</v>
      </c>
      <c r="F20" s="48">
        <f t="shared" si="6"/>
        <v>1672843.0160829315</v>
      </c>
      <c r="G20" s="48">
        <f t="shared" si="7"/>
        <v>417627.89858165395</v>
      </c>
      <c r="I20">
        <v>2040</v>
      </c>
      <c r="J20" s="48">
        <f t="shared" si="8"/>
        <v>3112234.9198901849</v>
      </c>
      <c r="K20" s="48">
        <f t="shared" si="8"/>
        <v>2140976.8378785499</v>
      </c>
      <c r="L20" s="48">
        <f t="shared" si="8"/>
        <v>2443673.7665060028</v>
      </c>
      <c r="M20" s="48">
        <f t="shared" si="8"/>
        <v>528552.62541215075</v>
      </c>
      <c r="N20" s="48">
        <f t="shared" si="8"/>
        <v>655468.75286771357</v>
      </c>
      <c r="O20" s="48">
        <f t="shared" si="8"/>
        <v>144142.14302104837</v>
      </c>
    </row>
    <row r="21" spans="1:15" x14ac:dyDescent="0.35">
      <c r="A21">
        <v>2041</v>
      </c>
      <c r="B21" s="48">
        <f t="shared" si="2"/>
        <v>8660997.7882928047</v>
      </c>
      <c r="C21" s="48">
        <f t="shared" si="3"/>
        <v>5931205.0383570455</v>
      </c>
      <c r="D21" s="48">
        <f t="shared" si="4"/>
        <v>6786671.5155411558</v>
      </c>
      <c r="E21" s="48">
        <f t="shared" si="5"/>
        <v>1345987.1392836492</v>
      </c>
      <c r="F21" s="48">
        <f t="shared" si="6"/>
        <v>1699608.5043402584</v>
      </c>
      <c r="G21" s="48">
        <f t="shared" si="7"/>
        <v>424309.9449589604</v>
      </c>
      <c r="I21">
        <v>2041</v>
      </c>
      <c r="J21" s="48">
        <f t="shared" ref="J21:O36" si="9">J20*(1+$C$1)</f>
        <v>3162030.6786084278</v>
      </c>
      <c r="K21" s="48">
        <f t="shared" si="9"/>
        <v>2175232.4672846068</v>
      </c>
      <c r="L21" s="48">
        <f t="shared" si="9"/>
        <v>2482772.5467700986</v>
      </c>
      <c r="M21" s="48">
        <f t="shared" si="9"/>
        <v>537009.46741874516</v>
      </c>
      <c r="N21" s="48">
        <f t="shared" si="9"/>
        <v>665956.25291359704</v>
      </c>
      <c r="O21" s="48">
        <f t="shared" si="9"/>
        <v>146448.41730938514</v>
      </c>
    </row>
    <row r="22" spans="1:15" x14ac:dyDescent="0.35">
      <c r="A22">
        <v>2042</v>
      </c>
      <c r="B22" s="48">
        <f t="shared" si="2"/>
        <v>8799573.7529054899</v>
      </c>
      <c r="C22" s="48">
        <f t="shared" si="3"/>
        <v>6026104.3189707585</v>
      </c>
      <c r="D22" s="48">
        <f t="shared" si="4"/>
        <v>6895258.2597898142</v>
      </c>
      <c r="E22" s="48">
        <f t="shared" si="5"/>
        <v>1367522.9335121876</v>
      </c>
      <c r="F22" s="48">
        <f t="shared" si="6"/>
        <v>1726802.2404097025</v>
      </c>
      <c r="G22" s="48">
        <f t="shared" si="7"/>
        <v>431098.90407830378</v>
      </c>
      <c r="I22">
        <v>2042</v>
      </c>
      <c r="J22" s="48">
        <f t="shared" si="9"/>
        <v>3212623.1694661626</v>
      </c>
      <c r="K22" s="48">
        <f t="shared" si="9"/>
        <v>2210036.1867611604</v>
      </c>
      <c r="L22" s="48">
        <f t="shared" si="9"/>
        <v>2522496.9075184204</v>
      </c>
      <c r="M22" s="48">
        <f t="shared" si="9"/>
        <v>545601.61889744503</v>
      </c>
      <c r="N22" s="48">
        <f t="shared" si="9"/>
        <v>676611.55296021455</v>
      </c>
      <c r="O22" s="48">
        <f t="shared" si="9"/>
        <v>148791.59198633532</v>
      </c>
    </row>
    <row r="23" spans="1:15" x14ac:dyDescent="0.35">
      <c r="A23">
        <v>2043</v>
      </c>
      <c r="B23" s="48">
        <f t="shared" si="2"/>
        <v>8940366.9329519775</v>
      </c>
      <c r="C23" s="48">
        <f t="shared" si="3"/>
        <v>6122521.9880742906</v>
      </c>
      <c r="D23" s="48">
        <f t="shared" si="4"/>
        <v>7005582.3919464517</v>
      </c>
      <c r="E23" s="48">
        <f t="shared" si="5"/>
        <v>1389403.3004483825</v>
      </c>
      <c r="F23" s="48">
        <f t="shared" si="6"/>
        <v>1754431.0762562577</v>
      </c>
      <c r="G23" s="48">
        <f t="shared" si="7"/>
        <v>437996.48654355662</v>
      </c>
      <c r="I23">
        <v>2043</v>
      </c>
      <c r="J23" s="48">
        <f t="shared" si="9"/>
        <v>3264025.140177621</v>
      </c>
      <c r="K23" s="48">
        <f t="shared" si="9"/>
        <v>2245396.765749339</v>
      </c>
      <c r="L23" s="48">
        <f t="shared" si="9"/>
        <v>2562856.8580387151</v>
      </c>
      <c r="M23" s="48">
        <f t="shared" si="9"/>
        <v>554331.24479980418</v>
      </c>
      <c r="N23" s="48">
        <f t="shared" si="9"/>
        <v>687437.33780757803</v>
      </c>
      <c r="O23" s="48">
        <f t="shared" si="9"/>
        <v>151172.25745811668</v>
      </c>
    </row>
    <row r="24" spans="1:15" x14ac:dyDescent="0.35">
      <c r="A24">
        <v>2044</v>
      </c>
      <c r="B24" s="48">
        <f t="shared" si="2"/>
        <v>9083412.8038792089</v>
      </c>
      <c r="C24" s="48">
        <f t="shared" si="3"/>
        <v>6220482.3398834793</v>
      </c>
      <c r="D24" s="48">
        <f t="shared" si="4"/>
        <v>7117671.7102175951</v>
      </c>
      <c r="E24" s="48">
        <f t="shared" si="5"/>
        <v>1411633.7532555566</v>
      </c>
      <c r="F24" s="48">
        <f t="shared" si="6"/>
        <v>1782501.9734763578</v>
      </c>
      <c r="G24" s="48">
        <f t="shared" si="7"/>
        <v>445004.43032825354</v>
      </c>
      <c r="I24">
        <v>2044</v>
      </c>
      <c r="J24" s="48">
        <f t="shared" si="9"/>
        <v>3316249.5424204632</v>
      </c>
      <c r="K24" s="48">
        <f t="shared" si="9"/>
        <v>2281323.1140013286</v>
      </c>
      <c r="L24" s="48">
        <f t="shared" si="9"/>
        <v>2603862.5677673346</v>
      </c>
      <c r="M24" s="48">
        <f t="shared" si="9"/>
        <v>563200.54471660103</v>
      </c>
      <c r="N24" s="48">
        <f t="shared" si="9"/>
        <v>698436.33521249925</v>
      </c>
      <c r="O24" s="48">
        <f t="shared" si="9"/>
        <v>153591.01357744655</v>
      </c>
    </row>
    <row r="25" spans="1:15" x14ac:dyDescent="0.35">
      <c r="A25">
        <v>2045</v>
      </c>
      <c r="B25" s="48">
        <f t="shared" si="2"/>
        <v>9228747.4087412767</v>
      </c>
      <c r="C25" s="48">
        <f t="shared" si="3"/>
        <v>6320010.0573216146</v>
      </c>
      <c r="D25" s="48">
        <f t="shared" si="4"/>
        <v>7231554.4575810768</v>
      </c>
      <c r="E25" s="48">
        <f t="shared" si="5"/>
        <v>1434219.8933076456</v>
      </c>
      <c r="F25" s="48">
        <f t="shared" si="6"/>
        <v>1811022.0050519796</v>
      </c>
      <c r="G25" s="48">
        <f t="shared" si="7"/>
        <v>452124.50121350563</v>
      </c>
      <c r="I25">
        <v>2045</v>
      </c>
      <c r="J25" s="48">
        <f t="shared" si="9"/>
        <v>3369309.5350991907</v>
      </c>
      <c r="K25" s="48">
        <f t="shared" si="9"/>
        <v>2317824.28382535</v>
      </c>
      <c r="L25" s="48">
        <f t="shared" si="9"/>
        <v>2645524.3688516119</v>
      </c>
      <c r="M25" s="48">
        <f t="shared" si="9"/>
        <v>572211.75343206665</v>
      </c>
      <c r="N25" s="48">
        <f t="shared" si="9"/>
        <v>709611.31657589925</v>
      </c>
      <c r="O25" s="48">
        <f t="shared" si="9"/>
        <v>156048.46979468569</v>
      </c>
    </row>
    <row r="26" spans="1:15" x14ac:dyDescent="0.35">
      <c r="A26">
        <v>2046</v>
      </c>
      <c r="B26" s="48">
        <f t="shared" si="2"/>
        <v>9376407.367281137</v>
      </c>
      <c r="C26" s="48">
        <f t="shared" si="3"/>
        <v>6421130.2182387607</v>
      </c>
      <c r="D26" s="48">
        <f t="shared" si="4"/>
        <v>7347259.328902374</v>
      </c>
      <c r="E26" s="48">
        <f t="shared" si="5"/>
        <v>1457167.4116005679</v>
      </c>
      <c r="F26" s="48">
        <f t="shared" si="6"/>
        <v>1839998.3571328113</v>
      </c>
      <c r="G26" s="48">
        <f t="shared" si="7"/>
        <v>459358.49323292176</v>
      </c>
      <c r="I26">
        <v>2046</v>
      </c>
      <c r="J26" s="48">
        <f t="shared" si="9"/>
        <v>3423218.4876607778</v>
      </c>
      <c r="K26" s="48">
        <f t="shared" si="9"/>
        <v>2354909.4723665556</v>
      </c>
      <c r="L26" s="48">
        <f t="shared" si="9"/>
        <v>2687852.7587532378</v>
      </c>
      <c r="M26" s="48">
        <f t="shared" si="9"/>
        <v>581367.14148697967</v>
      </c>
      <c r="N26" s="48">
        <f t="shared" si="9"/>
        <v>720965.09764111368</v>
      </c>
      <c r="O26" s="48">
        <f t="shared" si="9"/>
        <v>158545.24531140065</v>
      </c>
    </row>
    <row r="27" spans="1:15" x14ac:dyDescent="0.35">
      <c r="A27">
        <v>2047</v>
      </c>
      <c r="B27" s="48">
        <f t="shared" si="2"/>
        <v>9526429.8851576354</v>
      </c>
      <c r="C27" s="48">
        <f t="shared" si="3"/>
        <v>6523868.3017305806</v>
      </c>
      <c r="D27" s="48">
        <f t="shared" si="4"/>
        <v>7464815.4781648125</v>
      </c>
      <c r="E27" s="48">
        <f t="shared" si="5"/>
        <v>1480482.0901861771</v>
      </c>
      <c r="F27" s="48">
        <f t="shared" si="6"/>
        <v>1869438.3308469364</v>
      </c>
      <c r="G27" s="48">
        <f t="shared" si="7"/>
        <v>466708.2291246485</v>
      </c>
      <c r="I27">
        <v>2047</v>
      </c>
      <c r="J27" s="48">
        <f t="shared" si="9"/>
        <v>3477989.9834633502</v>
      </c>
      <c r="K27" s="48">
        <f t="shared" si="9"/>
        <v>2392588.0239244206</v>
      </c>
      <c r="L27" s="48">
        <f t="shared" si="9"/>
        <v>2730858.4028932895</v>
      </c>
      <c r="M27" s="48">
        <f t="shared" si="9"/>
        <v>590669.01575077139</v>
      </c>
      <c r="N27" s="48">
        <f t="shared" si="9"/>
        <v>732500.5392033715</v>
      </c>
      <c r="O27" s="48">
        <f t="shared" si="9"/>
        <v>161081.96923638307</v>
      </c>
    </row>
    <row r="28" spans="1:15" x14ac:dyDescent="0.35">
      <c r="A28">
        <v>2048</v>
      </c>
      <c r="B28" s="48">
        <f t="shared" si="2"/>
        <v>9678852.7633201573</v>
      </c>
      <c r="C28" s="48">
        <f t="shared" si="3"/>
        <v>6628250.1945582703</v>
      </c>
      <c r="D28" s="48">
        <f t="shared" si="4"/>
        <v>7584252.5258154497</v>
      </c>
      <c r="E28" s="48">
        <f t="shared" si="5"/>
        <v>1504169.803629156</v>
      </c>
      <c r="F28" s="48">
        <f t="shared" si="6"/>
        <v>1899349.3441404875</v>
      </c>
      <c r="G28" s="48">
        <f t="shared" si="7"/>
        <v>474175.56079064286</v>
      </c>
      <c r="I28">
        <v>2048</v>
      </c>
      <c r="J28" s="48">
        <f t="shared" si="9"/>
        <v>3533637.8231987637</v>
      </c>
      <c r="K28" s="48">
        <f t="shared" si="9"/>
        <v>2430869.4323072112</v>
      </c>
      <c r="L28" s="48">
        <f t="shared" si="9"/>
        <v>2774552.1373395822</v>
      </c>
      <c r="M28" s="48">
        <f t="shared" si="9"/>
        <v>600119.7200027837</v>
      </c>
      <c r="N28" s="48">
        <f t="shared" si="9"/>
        <v>744220.54783062544</v>
      </c>
      <c r="O28" s="48">
        <f t="shared" si="9"/>
        <v>163659.28074416521</v>
      </c>
    </row>
    <row r="29" spans="1:15" x14ac:dyDescent="0.35">
      <c r="A29">
        <v>2049</v>
      </c>
      <c r="B29" s="48">
        <f t="shared" si="2"/>
        <v>9833714.4075332806</v>
      </c>
      <c r="C29" s="48">
        <f t="shared" si="3"/>
        <v>6734302.1976712029</v>
      </c>
      <c r="D29" s="48">
        <f t="shared" si="4"/>
        <v>7705600.5662284968</v>
      </c>
      <c r="E29" s="48">
        <f t="shared" si="5"/>
        <v>1528236.5204872226</v>
      </c>
      <c r="F29" s="48">
        <f t="shared" si="6"/>
        <v>1929738.9336467353</v>
      </c>
      <c r="G29" s="48">
        <f t="shared" si="7"/>
        <v>481762.36976329313</v>
      </c>
      <c r="I29">
        <v>2049</v>
      </c>
      <c r="J29" s="48">
        <f t="shared" si="9"/>
        <v>3590176.0283699441</v>
      </c>
      <c r="K29" s="48">
        <f t="shared" si="9"/>
        <v>2469763.3432241268</v>
      </c>
      <c r="L29" s="48">
        <f t="shared" si="9"/>
        <v>2818944.9715370154</v>
      </c>
      <c r="M29" s="48">
        <f t="shared" si="9"/>
        <v>609721.6355228282</v>
      </c>
      <c r="N29" s="48">
        <f t="shared" si="9"/>
        <v>756128.07659591548</v>
      </c>
      <c r="O29" s="48">
        <f t="shared" si="9"/>
        <v>166277.82923607185</v>
      </c>
    </row>
    <row r="30" spans="1:15" x14ac:dyDescent="0.35">
      <c r="A30">
        <v>2050</v>
      </c>
      <c r="B30" s="48">
        <f t="shared" si="2"/>
        <v>9991053.8380538132</v>
      </c>
      <c r="C30" s="48">
        <f t="shared" si="3"/>
        <v>6842051.0328339422</v>
      </c>
      <c r="D30" s="48">
        <f t="shared" si="4"/>
        <v>7828890.1752881529</v>
      </c>
      <c r="E30" s="48">
        <f t="shared" si="5"/>
        <v>1552688.3048150181</v>
      </c>
      <c r="F30" s="48">
        <f t="shared" si="6"/>
        <v>1960614.756585083</v>
      </c>
      <c r="G30" s="48">
        <f t="shared" si="7"/>
        <v>489470.56767950585</v>
      </c>
      <c r="I30">
        <v>2050</v>
      </c>
      <c r="J30" s="48">
        <f t="shared" si="9"/>
        <v>3647618.8448238634</v>
      </c>
      <c r="K30" s="48">
        <f t="shared" si="9"/>
        <v>2509279.5567157129</v>
      </c>
      <c r="L30" s="48">
        <f t="shared" si="9"/>
        <v>2864048.0910816076</v>
      </c>
      <c r="M30" s="48">
        <f t="shared" si="9"/>
        <v>619477.18169119349</v>
      </c>
      <c r="N30" s="48">
        <f t="shared" si="9"/>
        <v>768226.12582145014</v>
      </c>
      <c r="O30" s="48">
        <f t="shared" si="9"/>
        <v>168938.27450384901</v>
      </c>
    </row>
    <row r="31" spans="1:15" x14ac:dyDescent="0.35">
      <c r="A31">
        <v>2051</v>
      </c>
      <c r="B31" s="48">
        <f t="shared" si="2"/>
        <v>10150910.699462675</v>
      </c>
      <c r="C31" s="48">
        <f t="shared" si="3"/>
        <v>6951523.8493592851</v>
      </c>
      <c r="D31" s="48">
        <f t="shared" si="4"/>
        <v>7954152.4180927631</v>
      </c>
      <c r="E31" s="48">
        <f t="shared" si="5"/>
        <v>1577531.3176920584</v>
      </c>
      <c r="F31" s="48">
        <f t="shared" si="6"/>
        <v>1991984.5926904443</v>
      </c>
      <c r="G31" s="48">
        <f t="shared" si="7"/>
        <v>497302.09676237794</v>
      </c>
      <c r="I31">
        <v>2051</v>
      </c>
      <c r="J31" s="48">
        <f t="shared" si="9"/>
        <v>3705980.746341045</v>
      </c>
      <c r="K31" s="48">
        <f t="shared" si="9"/>
        <v>2549428.0296231643</v>
      </c>
      <c r="L31" s="48">
        <f t="shared" si="9"/>
        <v>2909872.8605389134</v>
      </c>
      <c r="M31" s="48">
        <f t="shared" si="9"/>
        <v>629388.81659825263</v>
      </c>
      <c r="N31" s="48">
        <f t="shared" si="9"/>
        <v>780517.74383459333</v>
      </c>
      <c r="O31" s="48">
        <f t="shared" si="9"/>
        <v>171641.2868959106</v>
      </c>
    </row>
    <row r="32" spans="1:15" x14ac:dyDescent="0.35">
      <c r="A32">
        <v>2052</v>
      </c>
      <c r="B32" s="48">
        <f t="shared" si="2"/>
        <v>10313325.270654077</v>
      </c>
      <c r="C32" s="48">
        <f t="shared" si="3"/>
        <v>7062748.230949034</v>
      </c>
      <c r="D32" s="48">
        <f t="shared" si="4"/>
        <v>8081418.8567822473</v>
      </c>
      <c r="E32" s="48">
        <f t="shared" si="5"/>
        <v>1602771.8187751314</v>
      </c>
      <c r="F32" s="48">
        <f t="shared" si="6"/>
        <v>2023856.3461734916</v>
      </c>
      <c r="G32" s="48">
        <f t="shared" si="7"/>
        <v>505258.93031057599</v>
      </c>
      <c r="I32">
        <v>2052</v>
      </c>
      <c r="J32" s="48">
        <f t="shared" si="9"/>
        <v>3765276.4382825019</v>
      </c>
      <c r="K32" s="48">
        <f t="shared" si="9"/>
        <v>2590218.8780971351</v>
      </c>
      <c r="L32" s="48">
        <f t="shared" si="9"/>
        <v>2956430.8263075361</v>
      </c>
      <c r="M32" s="48">
        <f t="shared" si="9"/>
        <v>639459.03766382462</v>
      </c>
      <c r="N32" s="48">
        <f t="shared" si="9"/>
        <v>793006.02773594682</v>
      </c>
      <c r="O32" s="48">
        <f t="shared" si="9"/>
        <v>174387.54748624517</v>
      </c>
    </row>
    <row r="33" spans="1:15" x14ac:dyDescent="0.35">
      <c r="A33">
        <v>2053</v>
      </c>
      <c r="B33" s="48">
        <f t="shared" si="2"/>
        <v>10478338.474984542</v>
      </c>
      <c r="C33" s="48">
        <f t="shared" si="3"/>
        <v>7175752.2026442187</v>
      </c>
      <c r="D33" s="48">
        <f t="shared" si="4"/>
        <v>8210721.5584907634</v>
      </c>
      <c r="E33" s="48">
        <f t="shared" si="5"/>
        <v>1628416.1678755335</v>
      </c>
      <c r="F33" s="48">
        <f t="shared" si="6"/>
        <v>2056238.0477122674</v>
      </c>
      <c r="G33" s="48">
        <f t="shared" si="7"/>
        <v>513343.07319554524</v>
      </c>
      <c r="I33">
        <v>2053</v>
      </c>
      <c r="J33" s="48">
        <f t="shared" si="9"/>
        <v>3825520.8612950221</v>
      </c>
      <c r="K33" s="48">
        <f t="shared" si="9"/>
        <v>2631662.3801466892</v>
      </c>
      <c r="L33" s="48">
        <f t="shared" si="9"/>
        <v>3003733.7195284567</v>
      </c>
      <c r="M33" s="48">
        <f t="shared" si="9"/>
        <v>649690.38226644578</v>
      </c>
      <c r="N33" s="48">
        <f t="shared" si="9"/>
        <v>805694.12417972193</v>
      </c>
      <c r="O33" s="48">
        <f t="shared" si="9"/>
        <v>177177.74824602509</v>
      </c>
    </row>
    <row r="34" spans="1:15" x14ac:dyDescent="0.35">
      <c r="A34">
        <v>2054</v>
      </c>
      <c r="B34" s="48">
        <f t="shared" si="2"/>
        <v>10645991.890584294</v>
      </c>
      <c r="C34" s="48">
        <f t="shared" si="3"/>
        <v>7290564.2378865266</v>
      </c>
      <c r="D34" s="48">
        <f t="shared" si="4"/>
        <v>8342093.1034266157</v>
      </c>
      <c r="E34" s="48">
        <f t="shared" si="5"/>
        <v>1654470.826561542</v>
      </c>
      <c r="F34" s="48">
        <f t="shared" si="6"/>
        <v>2089137.8564756636</v>
      </c>
      <c r="G34" s="48">
        <f t="shared" si="7"/>
        <v>521556.56236667396</v>
      </c>
      <c r="I34">
        <v>2054</v>
      </c>
      <c r="J34" s="48">
        <f t="shared" si="9"/>
        <v>3886729.1950757424</v>
      </c>
      <c r="K34" s="48">
        <f t="shared" si="9"/>
        <v>2673768.9782290361</v>
      </c>
      <c r="L34" s="48">
        <f t="shared" si="9"/>
        <v>3051793.4590409119</v>
      </c>
      <c r="M34" s="48">
        <f t="shared" si="9"/>
        <v>660085.42838270892</v>
      </c>
      <c r="N34" s="48">
        <f t="shared" si="9"/>
        <v>818585.23016659752</v>
      </c>
      <c r="O34" s="48">
        <f t="shared" si="9"/>
        <v>180012.5922179615</v>
      </c>
    </row>
    <row r="35" spans="1:15" x14ac:dyDescent="0.35">
      <c r="A35">
        <v>2055</v>
      </c>
      <c r="B35" s="48">
        <f t="shared" si="2"/>
        <v>10816327.760833643</v>
      </c>
      <c r="C35" s="48">
        <f t="shared" si="3"/>
        <v>7407213.2656927109</v>
      </c>
      <c r="D35" s="48">
        <f t="shared" si="4"/>
        <v>8475566.5930814408</v>
      </c>
      <c r="E35" s="48">
        <f t="shared" si="5"/>
        <v>1680942.3597865268</v>
      </c>
      <c r="F35" s="48">
        <f t="shared" si="6"/>
        <v>2122564.0621792744</v>
      </c>
      <c r="G35" s="48">
        <f t="shared" si="7"/>
        <v>529901.46736454079</v>
      </c>
      <c r="I35">
        <v>2055</v>
      </c>
      <c r="J35" s="48">
        <f t="shared" si="9"/>
        <v>3948916.8621969544</v>
      </c>
      <c r="K35" s="48">
        <f t="shared" si="9"/>
        <v>2716549.2818807005</v>
      </c>
      <c r="L35" s="48">
        <f t="shared" si="9"/>
        <v>3100622.1543855667</v>
      </c>
      <c r="M35" s="48">
        <f t="shared" si="9"/>
        <v>670646.79523683223</v>
      </c>
      <c r="N35" s="48">
        <f t="shared" si="9"/>
        <v>831682.59384926315</v>
      </c>
      <c r="O35" s="48">
        <f t="shared" si="9"/>
        <v>182892.79369344888</v>
      </c>
    </row>
    <row r="36" spans="1:15" x14ac:dyDescent="0.35">
      <c r="A36">
        <v>2056</v>
      </c>
      <c r="B36" s="48">
        <f t="shared" si="2"/>
        <v>10989389.005006982</v>
      </c>
      <c r="C36" s="48">
        <f t="shared" si="3"/>
        <v>7525728.6779437941</v>
      </c>
      <c r="D36" s="48">
        <f t="shared" si="4"/>
        <v>8611175.6585707441</v>
      </c>
      <c r="E36" s="48">
        <f t="shared" si="5"/>
        <v>1707837.4375431112</v>
      </c>
      <c r="F36" s="48">
        <f t="shared" si="6"/>
        <v>2156525.0871741427</v>
      </c>
      <c r="G36" s="48">
        <f t="shared" si="7"/>
        <v>538379.89084237348</v>
      </c>
      <c r="I36">
        <v>2056</v>
      </c>
      <c r="J36" s="48">
        <f t="shared" si="9"/>
        <v>4012099.5319921058</v>
      </c>
      <c r="K36" s="48">
        <f t="shared" si="9"/>
        <v>2760014.0703907916</v>
      </c>
      <c r="L36" s="48">
        <f t="shared" si="9"/>
        <v>3150232.108855736</v>
      </c>
      <c r="M36" s="48">
        <f t="shared" si="9"/>
        <v>681377.14396062156</v>
      </c>
      <c r="N36" s="48">
        <f t="shared" si="9"/>
        <v>844989.51535085135</v>
      </c>
      <c r="O36" s="48">
        <f t="shared" si="9"/>
        <v>185819.07839254406</v>
      </c>
    </row>
    <row r="37" spans="1:15" x14ac:dyDescent="0.35">
      <c r="A37">
        <v>2057</v>
      </c>
      <c r="B37" s="48">
        <f t="shared" si="2"/>
        <v>11165219.229087094</v>
      </c>
      <c r="C37" s="48">
        <f t="shared" si="3"/>
        <v>7646140.3367908951</v>
      </c>
      <c r="D37" s="48">
        <f t="shared" si="4"/>
        <v>8748954.4691078756</v>
      </c>
      <c r="E37" s="48">
        <f t="shared" si="5"/>
        <v>1735162.836543801</v>
      </c>
      <c r="F37" s="48">
        <f t="shared" si="6"/>
        <v>2191029.488568929</v>
      </c>
      <c r="G37" s="48">
        <f t="shared" si="7"/>
        <v>546993.96909585141</v>
      </c>
      <c r="I37">
        <v>2057</v>
      </c>
      <c r="J37" s="48">
        <f t="shared" ref="J37:O52" si="10">J36*(1+$C$1)</f>
        <v>4076293.1245039795</v>
      </c>
      <c r="K37" s="48">
        <f t="shared" si="10"/>
        <v>2804174.2955170441</v>
      </c>
      <c r="L37" s="48">
        <f t="shared" si="10"/>
        <v>3200635.8225974278</v>
      </c>
      <c r="M37" s="48">
        <f t="shared" si="10"/>
        <v>692279.17826399149</v>
      </c>
      <c r="N37" s="48">
        <f t="shared" si="10"/>
        <v>858509.34759646503</v>
      </c>
      <c r="O37" s="48">
        <f t="shared" si="10"/>
        <v>188792.18364682476</v>
      </c>
    </row>
    <row r="38" spans="1:15" x14ac:dyDescent="0.35">
      <c r="A38">
        <v>2058</v>
      </c>
      <c r="B38" s="48">
        <f t="shared" si="2"/>
        <v>11343862.736752488</v>
      </c>
      <c r="C38" s="48">
        <f t="shared" si="3"/>
        <v>7768478.5821795492</v>
      </c>
      <c r="D38" s="48">
        <f t="shared" si="4"/>
        <v>8888937.7406136021</v>
      </c>
      <c r="E38" s="48">
        <f t="shared" si="5"/>
        <v>1762925.4419285019</v>
      </c>
      <c r="F38" s="48">
        <f t="shared" si="6"/>
        <v>2226085.9603860318</v>
      </c>
      <c r="G38" s="48">
        <f t="shared" si="7"/>
        <v>555745.872601385</v>
      </c>
      <c r="I38">
        <v>2058</v>
      </c>
      <c r="J38" s="48">
        <f t="shared" si="10"/>
        <v>4141513.8144960431</v>
      </c>
      <c r="K38" s="48">
        <f t="shared" si="10"/>
        <v>2849041.0842453167</v>
      </c>
      <c r="L38" s="48">
        <f t="shared" si="10"/>
        <v>3251845.9957589866</v>
      </c>
      <c r="M38" s="48">
        <f t="shared" si="10"/>
        <v>703355.64511621534</v>
      </c>
      <c r="N38" s="48">
        <f t="shared" si="10"/>
        <v>872245.49715800851</v>
      </c>
      <c r="O38" s="48">
        <f t="shared" si="10"/>
        <v>191812.85858517396</v>
      </c>
    </row>
    <row r="39" spans="1:15" x14ac:dyDescent="0.35">
      <c r="A39">
        <v>2059</v>
      </c>
      <c r="B39" s="48">
        <f t="shared" si="2"/>
        <v>11525364.540540528</v>
      </c>
      <c r="C39" s="48">
        <f t="shared" si="3"/>
        <v>7892774.2394944225</v>
      </c>
      <c r="D39" s="48">
        <f t="shared" si="4"/>
        <v>9031160.7444634195</v>
      </c>
      <c r="E39" s="48">
        <f t="shared" si="5"/>
        <v>1791132.2489993579</v>
      </c>
      <c r="F39" s="48">
        <f t="shared" si="6"/>
        <v>2261703.3357522083</v>
      </c>
      <c r="G39" s="48">
        <f t="shared" si="7"/>
        <v>564637.80656300718</v>
      </c>
      <c r="I39">
        <v>2059</v>
      </c>
      <c r="J39" s="48">
        <f t="shared" si="10"/>
        <v>4207778.03552798</v>
      </c>
      <c r="K39" s="48">
        <f t="shared" si="10"/>
        <v>2894625.7415932417</v>
      </c>
      <c r="L39" s="48">
        <f t="shared" si="10"/>
        <v>3303875.5316911303</v>
      </c>
      <c r="M39" s="48">
        <f t="shared" si="10"/>
        <v>714609.33543807478</v>
      </c>
      <c r="N39" s="48">
        <f t="shared" si="10"/>
        <v>886201.42511253664</v>
      </c>
      <c r="O39" s="48">
        <f t="shared" si="10"/>
        <v>194881.86432253674</v>
      </c>
    </row>
    <row r="40" spans="1:15" x14ac:dyDescent="0.35">
      <c r="A40">
        <v>2060</v>
      </c>
      <c r="B40" s="48">
        <f t="shared" si="2"/>
        <v>11709770.373189176</v>
      </c>
      <c r="C40" s="48">
        <f t="shared" si="3"/>
        <v>8019058.627326333</v>
      </c>
      <c r="D40" s="48">
        <f t="shared" si="4"/>
        <v>9175659.3163748346</v>
      </c>
      <c r="E40" s="48">
        <f t="shared" si="5"/>
        <v>1819790.3649833477</v>
      </c>
      <c r="F40" s="48">
        <f t="shared" si="6"/>
        <v>2297890.5891242437</v>
      </c>
      <c r="G40" s="48">
        <f t="shared" si="7"/>
        <v>573672.01146801526</v>
      </c>
      <c r="I40">
        <v>2060</v>
      </c>
      <c r="J40" s="48">
        <f t="shared" si="10"/>
        <v>4275102.4840964274</v>
      </c>
      <c r="K40" s="48">
        <f t="shared" si="10"/>
        <v>2940939.7534587337</v>
      </c>
      <c r="L40" s="48">
        <f t="shared" si="10"/>
        <v>3356737.5401981883</v>
      </c>
      <c r="M40" s="48">
        <f t="shared" si="10"/>
        <v>726043.08480508393</v>
      </c>
      <c r="N40" s="48">
        <f t="shared" si="10"/>
        <v>900380.64791433723</v>
      </c>
      <c r="O40" s="48">
        <f t="shared" si="10"/>
        <v>197999.97415169733</v>
      </c>
    </row>
    <row r="41" spans="1:15" x14ac:dyDescent="0.35">
      <c r="A41">
        <v>2061</v>
      </c>
      <c r="B41" s="48">
        <f t="shared" si="2"/>
        <v>11897126.699160203</v>
      </c>
      <c r="C41" s="48">
        <f t="shared" si="3"/>
        <v>8147363.5653635543</v>
      </c>
      <c r="D41" s="48">
        <f t="shared" si="4"/>
        <v>9322469.8654368315</v>
      </c>
      <c r="E41" s="48">
        <f t="shared" si="5"/>
        <v>1848907.0108230812</v>
      </c>
      <c r="F41" s="48">
        <f t="shared" si="6"/>
        <v>2334656.8385502314</v>
      </c>
      <c r="G41" s="48">
        <f t="shared" si="7"/>
        <v>582850.76365150348</v>
      </c>
      <c r="I41">
        <v>2061</v>
      </c>
      <c r="J41" s="48">
        <f t="shared" si="10"/>
        <v>4343504.1238419702</v>
      </c>
      <c r="K41" s="48">
        <f t="shared" si="10"/>
        <v>2987994.7895140736</v>
      </c>
      <c r="L41" s="48">
        <f t="shared" si="10"/>
        <v>3410445.3408413595</v>
      </c>
      <c r="M41" s="48">
        <f t="shared" si="10"/>
        <v>737659.77416196524</v>
      </c>
      <c r="N41" s="48">
        <f t="shared" si="10"/>
        <v>914786.73828096665</v>
      </c>
      <c r="O41" s="48">
        <f t="shared" si="10"/>
        <v>201167.97373812448</v>
      </c>
    </row>
    <row r="42" spans="1:15" x14ac:dyDescent="0.35">
      <c r="A42">
        <v>2062</v>
      </c>
      <c r="B42" s="48">
        <f t="shared" si="2"/>
        <v>12087480.726346767</v>
      </c>
      <c r="C42" s="48">
        <f t="shared" si="3"/>
        <v>8277721.3824093714</v>
      </c>
      <c r="D42" s="48">
        <f t="shared" si="4"/>
        <v>9471629.38328382</v>
      </c>
      <c r="E42" s="48">
        <f t="shared" si="5"/>
        <v>1878489.5229962505</v>
      </c>
      <c r="F42" s="48">
        <f t="shared" si="6"/>
        <v>2372011.3479670351</v>
      </c>
      <c r="G42" s="48">
        <f t="shared" si="7"/>
        <v>592176.37586992758</v>
      </c>
      <c r="I42">
        <v>2062</v>
      </c>
      <c r="J42" s="48">
        <f t="shared" si="10"/>
        <v>4413000.1898234421</v>
      </c>
      <c r="K42" s="48">
        <f t="shared" si="10"/>
        <v>3035802.7061462989</v>
      </c>
      <c r="L42" s="48">
        <f t="shared" si="10"/>
        <v>3465012.4662948214</v>
      </c>
      <c r="M42" s="48">
        <f t="shared" si="10"/>
        <v>749462.33054855664</v>
      </c>
      <c r="N42" s="48">
        <f t="shared" si="10"/>
        <v>929423.32609346218</v>
      </c>
      <c r="O42" s="48">
        <f t="shared" si="10"/>
        <v>204386.66131793449</v>
      </c>
    </row>
    <row r="43" spans="1:15" x14ac:dyDescent="0.35">
      <c r="A43">
        <v>2063</v>
      </c>
      <c r="B43" s="48">
        <f t="shared" si="2"/>
        <v>12280880.417968314</v>
      </c>
      <c r="C43" s="48">
        <f t="shared" si="3"/>
        <v>8410164.9245279208</v>
      </c>
      <c r="D43" s="48">
        <f t="shared" si="4"/>
        <v>9623175.4534163605</v>
      </c>
      <c r="E43" s="48">
        <f t="shared" si="5"/>
        <v>1908545.3553641906</v>
      </c>
      <c r="F43" s="48">
        <f t="shared" si="6"/>
        <v>2409963.5295345075</v>
      </c>
      <c r="G43" s="48">
        <f t="shared" si="7"/>
        <v>601651.19788384647</v>
      </c>
      <c r="I43">
        <v>2063</v>
      </c>
      <c r="J43" s="48">
        <f t="shared" si="10"/>
        <v>4483608.1928606173</v>
      </c>
      <c r="K43" s="48">
        <f t="shared" si="10"/>
        <v>3084375.5494446396</v>
      </c>
      <c r="L43" s="48">
        <f t="shared" si="10"/>
        <v>3520452.6657555387</v>
      </c>
      <c r="M43" s="48">
        <f t="shared" si="10"/>
        <v>761453.72783733357</v>
      </c>
      <c r="N43" s="48">
        <f t="shared" si="10"/>
        <v>944294.09931095759</v>
      </c>
      <c r="O43" s="48">
        <f t="shared" si="10"/>
        <v>207656.84789902144</v>
      </c>
    </row>
    <row r="44" spans="1:15" x14ac:dyDescent="0.35">
      <c r="A44">
        <v>2064</v>
      </c>
      <c r="B44" s="48">
        <f t="shared" si="2"/>
        <v>12477374.504655808</v>
      </c>
      <c r="C44" s="48">
        <f t="shared" si="3"/>
        <v>8544727.5633203685</v>
      </c>
      <c r="D44" s="48">
        <f t="shared" si="4"/>
        <v>9777146.2606710233</v>
      </c>
      <c r="E44" s="48">
        <f t="shared" si="5"/>
        <v>1939082.0810500176</v>
      </c>
      <c r="F44" s="48">
        <f t="shared" si="6"/>
        <v>2448522.9460070599</v>
      </c>
      <c r="G44" s="48">
        <f t="shared" si="7"/>
        <v>611277.61704998801</v>
      </c>
      <c r="I44">
        <v>2064</v>
      </c>
      <c r="J44" s="48">
        <f t="shared" si="10"/>
        <v>4555345.9239463871</v>
      </c>
      <c r="K44" s="48">
        <f t="shared" si="10"/>
        <v>3133725.5582357538</v>
      </c>
      <c r="L44" s="48">
        <f t="shared" si="10"/>
        <v>3576779.9084076276</v>
      </c>
      <c r="M44" s="48">
        <f t="shared" si="10"/>
        <v>773636.98748273088</v>
      </c>
      <c r="N44" s="48">
        <f t="shared" si="10"/>
        <v>959402.80489993293</v>
      </c>
      <c r="O44" s="48">
        <f t="shared" si="10"/>
        <v>210979.35746540577</v>
      </c>
    </row>
    <row r="45" spans="1:15" x14ac:dyDescent="0.35">
      <c r="A45">
        <v>2065</v>
      </c>
      <c r="B45" s="48">
        <f t="shared" si="2"/>
        <v>12677012.496730302</v>
      </c>
      <c r="C45" s="48">
        <f t="shared" si="3"/>
        <v>8681443.2043334953</v>
      </c>
      <c r="D45" s="48">
        <f t="shared" si="4"/>
        <v>9933580.6008417606</v>
      </c>
      <c r="E45" s="48">
        <f t="shared" si="5"/>
        <v>1970107.3943468179</v>
      </c>
      <c r="F45" s="48">
        <f t="shared" si="6"/>
        <v>2487699.3131431728</v>
      </c>
      <c r="G45" s="48">
        <f t="shared" si="7"/>
        <v>621058.05892278778</v>
      </c>
      <c r="I45">
        <v>2065</v>
      </c>
      <c r="J45" s="48">
        <f t="shared" si="10"/>
        <v>4628231.4587295298</v>
      </c>
      <c r="K45" s="48">
        <f t="shared" si="10"/>
        <v>3183865.1671675257</v>
      </c>
      <c r="L45" s="48">
        <f t="shared" si="10"/>
        <v>3634008.3869421496</v>
      </c>
      <c r="M45" s="48">
        <f t="shared" si="10"/>
        <v>786015.17928245454</v>
      </c>
      <c r="N45" s="48">
        <f t="shared" si="10"/>
        <v>974753.24977833184</v>
      </c>
      <c r="O45" s="48">
        <f t="shared" si="10"/>
        <v>214355.02718485228</v>
      </c>
    </row>
    <row r="46" spans="1:15" x14ac:dyDescent="0.35">
      <c r="A46">
        <v>2066</v>
      </c>
      <c r="B46" s="48">
        <f t="shared" si="2"/>
        <v>12879844.696677987</v>
      </c>
      <c r="C46" s="48">
        <f t="shared" si="3"/>
        <v>8820346.295602832</v>
      </c>
      <c r="D46" s="48">
        <f t="shared" si="4"/>
        <v>10092517.890455229</v>
      </c>
      <c r="E46" s="48">
        <f t="shared" si="5"/>
        <v>2001629.112656367</v>
      </c>
      <c r="F46" s="48">
        <f t="shared" si="6"/>
        <v>2527502.5021534637</v>
      </c>
      <c r="G46" s="48">
        <f t="shared" si="7"/>
        <v>630994.98786555242</v>
      </c>
      <c r="I46">
        <v>2066</v>
      </c>
      <c r="J46" s="48">
        <f t="shared" si="10"/>
        <v>4702283.1620692024</v>
      </c>
      <c r="K46" s="48">
        <f t="shared" si="10"/>
        <v>3234807.0098422063</v>
      </c>
      <c r="L46" s="48">
        <f t="shared" si="10"/>
        <v>3692152.521133224</v>
      </c>
      <c r="M46" s="48">
        <f t="shared" si="10"/>
        <v>798591.42215097381</v>
      </c>
      <c r="N46" s="48">
        <f t="shared" si="10"/>
        <v>990349.30177478516</v>
      </c>
      <c r="O46" s="48">
        <f t="shared" si="10"/>
        <v>217784.70761980992</v>
      </c>
    </row>
    <row r="47" spans="1:15" x14ac:dyDescent="0.35">
      <c r="A47">
        <v>2067</v>
      </c>
      <c r="B47" s="48">
        <f t="shared" si="2"/>
        <v>13085922.211824834</v>
      </c>
      <c r="C47" s="48">
        <f t="shared" si="3"/>
        <v>8961471.8363324776</v>
      </c>
      <c r="D47" s="48">
        <f t="shared" si="4"/>
        <v>10253998.176702512</v>
      </c>
      <c r="E47" s="48">
        <f t="shared" si="5"/>
        <v>2033655.178458869</v>
      </c>
      <c r="F47" s="48">
        <f t="shared" si="6"/>
        <v>2567942.5421879189</v>
      </c>
      <c r="G47" s="48">
        <f t="shared" si="7"/>
        <v>641090.90767140128</v>
      </c>
      <c r="I47">
        <v>2067</v>
      </c>
      <c r="J47" s="48">
        <f t="shared" si="10"/>
        <v>4777519.6926623099</v>
      </c>
      <c r="K47" s="48">
        <f t="shared" si="10"/>
        <v>3286563.9219996817</v>
      </c>
      <c r="L47" s="48">
        <f t="shared" si="10"/>
        <v>3751226.9614713555</v>
      </c>
      <c r="M47" s="48">
        <f t="shared" si="10"/>
        <v>811368.88490538939</v>
      </c>
      <c r="N47" s="48">
        <f t="shared" si="10"/>
        <v>1006194.8906031818</v>
      </c>
      <c r="O47" s="48">
        <f t="shared" si="10"/>
        <v>221269.26294172689</v>
      </c>
    </row>
    <row r="48" spans="1:15" x14ac:dyDescent="0.35">
      <c r="A48">
        <v>2068</v>
      </c>
      <c r="B48" s="48">
        <f t="shared" si="2"/>
        <v>13295296.967214031</v>
      </c>
      <c r="C48" s="48">
        <f t="shared" si="3"/>
        <v>9104855.3857137971</v>
      </c>
      <c r="D48" s="48">
        <f t="shared" si="4"/>
        <v>10418062.147529753</v>
      </c>
      <c r="E48" s="48">
        <f t="shared" si="5"/>
        <v>2066193.6613142109</v>
      </c>
      <c r="F48" s="48">
        <f t="shared" si="6"/>
        <v>2609029.6228629258</v>
      </c>
      <c r="G48" s="48">
        <f t="shared" si="7"/>
        <v>651348.3621941437</v>
      </c>
      <c r="I48">
        <v>2068</v>
      </c>
      <c r="J48" s="48">
        <f t="shared" si="10"/>
        <v>4853960.0077449065</v>
      </c>
      <c r="K48" s="48">
        <f t="shared" si="10"/>
        <v>3339148.9447516766</v>
      </c>
      <c r="L48" s="48">
        <f t="shared" si="10"/>
        <v>3811246.5928548975</v>
      </c>
      <c r="M48" s="48">
        <f t="shared" si="10"/>
        <v>824350.78706387558</v>
      </c>
      <c r="N48" s="48">
        <f t="shared" si="10"/>
        <v>1022294.0088528327</v>
      </c>
      <c r="O48" s="48">
        <f t="shared" si="10"/>
        <v>224809.57114879452</v>
      </c>
    </row>
    <row r="49" spans="1:15" x14ac:dyDescent="0.35">
      <c r="A49">
        <v>2069</v>
      </c>
      <c r="B49" s="48">
        <f t="shared" si="2"/>
        <v>13508021.718689457</v>
      </c>
      <c r="C49" s="48">
        <f t="shared" si="3"/>
        <v>9250533.0718852188</v>
      </c>
      <c r="D49" s="48">
        <f t="shared" si="4"/>
        <v>10584751.14189023</v>
      </c>
      <c r="E49" s="48">
        <f t="shared" si="5"/>
        <v>2099252.7598952381</v>
      </c>
      <c r="F49" s="48">
        <f t="shared" si="6"/>
        <v>2650774.0968287326</v>
      </c>
      <c r="G49" s="48">
        <f t="shared" si="7"/>
        <v>661769.93598924996</v>
      </c>
      <c r="I49">
        <v>2069</v>
      </c>
      <c r="J49" s="48">
        <f t="shared" si="10"/>
        <v>4931623.3678688249</v>
      </c>
      <c r="K49" s="48">
        <f t="shared" si="10"/>
        <v>3392575.3278677035</v>
      </c>
      <c r="L49" s="48">
        <f t="shared" si="10"/>
        <v>3872226.538340576</v>
      </c>
      <c r="M49" s="48">
        <f t="shared" si="10"/>
        <v>837540.39965689764</v>
      </c>
      <c r="N49" s="48">
        <f t="shared" si="10"/>
        <v>1038650.7129944781</v>
      </c>
      <c r="O49" s="48">
        <f t="shared" si="10"/>
        <v>228406.52428717524</v>
      </c>
    </row>
    <row r="50" spans="1:15" x14ac:dyDescent="0.35">
      <c r="A50">
        <v>2070</v>
      </c>
      <c r="B50" s="48">
        <f t="shared" si="2"/>
        <v>13724150.066188488</v>
      </c>
      <c r="C50" s="48">
        <f t="shared" si="3"/>
        <v>9398541.6010353826</v>
      </c>
      <c r="D50" s="48">
        <f t="shared" si="4"/>
        <v>10754107.160160473</v>
      </c>
      <c r="E50" s="48">
        <f t="shared" si="5"/>
        <v>2132840.8040535618</v>
      </c>
      <c r="F50" s="48">
        <f t="shared" si="6"/>
        <v>2693186.4823779925</v>
      </c>
      <c r="G50" s="48">
        <f t="shared" si="7"/>
        <v>672358.25496507797</v>
      </c>
      <c r="I50">
        <v>2070</v>
      </c>
      <c r="J50" s="48">
        <f t="shared" si="10"/>
        <v>5010529.3417547261</v>
      </c>
      <c r="K50" s="48">
        <f t="shared" si="10"/>
        <v>3446856.5331135867</v>
      </c>
      <c r="L50" s="48">
        <f t="shared" si="10"/>
        <v>3934182.1629540254</v>
      </c>
      <c r="M50" s="48">
        <f t="shared" si="10"/>
        <v>850941.04605140805</v>
      </c>
      <c r="N50" s="48">
        <f t="shared" si="10"/>
        <v>1055269.1244023896</v>
      </c>
      <c r="O50" s="48">
        <f t="shared" si="10"/>
        <v>232061.02867577004</v>
      </c>
    </row>
    <row r="51" spans="1:15" x14ac:dyDescent="0.35">
      <c r="A51">
        <v>2071</v>
      </c>
      <c r="B51" s="48">
        <f t="shared" si="2"/>
        <v>13943736.467247505</v>
      </c>
      <c r="C51" s="48">
        <f t="shared" si="3"/>
        <v>9548918.2666519489</v>
      </c>
      <c r="D51" s="48">
        <f t="shared" si="4"/>
        <v>10926172.87472304</v>
      </c>
      <c r="E51" s="48">
        <f t="shared" si="5"/>
        <v>2166966.2569184187</v>
      </c>
      <c r="F51" s="48">
        <f t="shared" si="6"/>
        <v>2736277.4660960403</v>
      </c>
      <c r="G51" s="48">
        <f t="shared" si="7"/>
        <v>683115.98704451928</v>
      </c>
      <c r="I51">
        <v>2071</v>
      </c>
      <c r="J51" s="48">
        <f t="shared" si="10"/>
        <v>5090697.8112228019</v>
      </c>
      <c r="K51" s="48">
        <f t="shared" si="10"/>
        <v>3502006.2376434039</v>
      </c>
      <c r="L51" s="48">
        <f t="shared" si="10"/>
        <v>3997129.07756129</v>
      </c>
      <c r="M51" s="48">
        <f t="shared" si="10"/>
        <v>864556.10278823064</v>
      </c>
      <c r="N51" s="48">
        <f t="shared" si="10"/>
        <v>1072153.4303928278</v>
      </c>
      <c r="O51" s="48">
        <f t="shared" si="10"/>
        <v>235774.00513458237</v>
      </c>
    </row>
    <row r="52" spans="1:15" x14ac:dyDescent="0.35">
      <c r="A52">
        <v>2072</v>
      </c>
      <c r="B52" s="48">
        <f t="shared" si="2"/>
        <v>14166836.250723464</v>
      </c>
      <c r="C52" s="48">
        <f t="shared" si="3"/>
        <v>9701700.9589183796</v>
      </c>
      <c r="D52" s="48">
        <f t="shared" si="4"/>
        <v>11100991.640718609</v>
      </c>
      <c r="E52" s="48">
        <f t="shared" si="5"/>
        <v>2201637.7170291133</v>
      </c>
      <c r="F52" s="48">
        <f t="shared" si="6"/>
        <v>2780057.905553577</v>
      </c>
      <c r="G52" s="48">
        <f t="shared" si="7"/>
        <v>694045.84283723158</v>
      </c>
      <c r="I52">
        <v>2072</v>
      </c>
      <c r="J52" s="48">
        <f t="shared" si="10"/>
        <v>5172148.9762023669</v>
      </c>
      <c r="K52" s="48">
        <f t="shared" si="10"/>
        <v>3558038.3374456982</v>
      </c>
      <c r="L52" s="48">
        <f t="shared" si="10"/>
        <v>4061083.1428022706</v>
      </c>
      <c r="M52" s="48">
        <f t="shared" si="10"/>
        <v>878389.00043284229</v>
      </c>
      <c r="N52" s="48">
        <f t="shared" si="10"/>
        <v>1089307.8852791132</v>
      </c>
      <c r="O52" s="48">
        <f t="shared" si="10"/>
        <v>239546.3892167357</v>
      </c>
    </row>
    <row r="53" spans="1:15" x14ac:dyDescent="0.35">
      <c r="A53">
        <v>2073</v>
      </c>
      <c r="B53" s="48">
        <f t="shared" si="2"/>
        <v>14393505.63073504</v>
      </c>
      <c r="C53" s="48">
        <f t="shared" si="3"/>
        <v>9856928.1742610745</v>
      </c>
      <c r="D53" s="48">
        <f t="shared" si="4"/>
        <v>11278607.506970108</v>
      </c>
      <c r="E53" s="48">
        <f t="shared" si="5"/>
        <v>2236863.9205015791</v>
      </c>
      <c r="F53" s="48">
        <f t="shared" si="6"/>
        <v>2824538.8320424343</v>
      </c>
      <c r="G53" s="48">
        <f t="shared" si="7"/>
        <v>705150.57632262725</v>
      </c>
      <c r="I53">
        <v>2073</v>
      </c>
      <c r="J53" s="48">
        <f t="shared" ref="J53:O68" si="11">J52*(1+$C$1)</f>
        <v>5254903.3598216046</v>
      </c>
      <c r="K53" s="48">
        <f t="shared" si="11"/>
        <v>3614966.9508448294</v>
      </c>
      <c r="L53" s="48">
        <f t="shared" si="11"/>
        <v>4126060.4730871068</v>
      </c>
      <c r="M53" s="48">
        <f t="shared" si="11"/>
        <v>892443.22443976777</v>
      </c>
      <c r="N53" s="48">
        <f t="shared" si="11"/>
        <v>1106736.8114435789</v>
      </c>
      <c r="O53" s="48">
        <f t="shared" si="11"/>
        <v>243379.13144420346</v>
      </c>
    </row>
    <row r="54" spans="1:15" x14ac:dyDescent="0.35">
      <c r="A54">
        <v>2074</v>
      </c>
      <c r="B54" s="48">
        <f t="shared" si="2"/>
        <v>14623801.720826801</v>
      </c>
      <c r="C54" s="48">
        <f t="shared" si="3"/>
        <v>10014639.025049252</v>
      </c>
      <c r="D54" s="48">
        <f t="shared" si="4"/>
        <v>11459065.227081629</v>
      </c>
      <c r="E54" s="48">
        <f t="shared" si="5"/>
        <v>2272653.7432296043</v>
      </c>
      <c r="F54" s="48">
        <f t="shared" si="6"/>
        <v>2869731.453355113</v>
      </c>
      <c r="G54" s="48">
        <f t="shared" si="7"/>
        <v>716432.98554378934</v>
      </c>
      <c r="I54">
        <v>2074</v>
      </c>
      <c r="J54" s="48">
        <f t="shared" si="11"/>
        <v>5338981.81357875</v>
      </c>
      <c r="K54" s="48">
        <f t="shared" si="11"/>
        <v>3672806.4220583467</v>
      </c>
      <c r="L54" s="48">
        <f t="shared" si="11"/>
        <v>4192077.4406565004</v>
      </c>
      <c r="M54" s="48">
        <f t="shared" si="11"/>
        <v>906722.31603080407</v>
      </c>
      <c r="N54" s="48">
        <f t="shared" si="11"/>
        <v>1124444.6004266762</v>
      </c>
      <c r="O54" s="48">
        <f t="shared" si="11"/>
        <v>247273.19754731073</v>
      </c>
    </row>
    <row r="55" spans="1:15" x14ac:dyDescent="0.35">
      <c r="A55">
        <v>2075</v>
      </c>
      <c r="B55" s="48">
        <f t="shared" si="2"/>
        <v>14857782.548360029</v>
      </c>
      <c r="C55" s="48">
        <f t="shared" si="3"/>
        <v>10174873.249450041</v>
      </c>
      <c r="D55" s="48">
        <f t="shared" si="4"/>
        <v>11642410.270714935</v>
      </c>
      <c r="E55" s="48">
        <f t="shared" si="5"/>
        <v>2309016.203121278</v>
      </c>
      <c r="F55" s="48">
        <f t="shared" si="6"/>
        <v>2915647.1566087948</v>
      </c>
      <c r="G55" s="48">
        <f t="shared" si="7"/>
        <v>727895.91331248998</v>
      </c>
      <c r="I55">
        <v>2075</v>
      </c>
      <c r="J55" s="48">
        <f t="shared" si="11"/>
        <v>5424405.52259601</v>
      </c>
      <c r="K55" s="48">
        <f t="shared" si="11"/>
        <v>3731571.3248112802</v>
      </c>
      <c r="L55" s="48">
        <f t="shared" si="11"/>
        <v>4259150.6797070047</v>
      </c>
      <c r="M55" s="48">
        <f t="shared" si="11"/>
        <v>921229.87308729696</v>
      </c>
      <c r="N55" s="48">
        <f t="shared" si="11"/>
        <v>1142435.7140335031</v>
      </c>
      <c r="O55" s="48">
        <f t="shared" si="11"/>
        <v>251229.5687080677</v>
      </c>
    </row>
    <row r="56" spans="1:15" x14ac:dyDescent="0.35">
      <c r="A56">
        <v>2076</v>
      </c>
      <c r="B56" s="48">
        <f t="shared" si="2"/>
        <v>15095507.06913379</v>
      </c>
      <c r="C56" s="48">
        <f t="shared" si="3"/>
        <v>10337671.221441241</v>
      </c>
      <c r="D56" s="48">
        <f t="shared" si="4"/>
        <v>11828688.835046373</v>
      </c>
      <c r="E56" s="48">
        <f t="shared" si="5"/>
        <v>2345960.4623712185</v>
      </c>
      <c r="F56" s="48">
        <f t="shared" si="6"/>
        <v>2962297.5111145354</v>
      </c>
      <c r="G56" s="48">
        <f t="shared" si="7"/>
        <v>739542.24792548979</v>
      </c>
      <c r="I56">
        <v>2076</v>
      </c>
      <c r="J56" s="48">
        <f t="shared" si="11"/>
        <v>5511196.0109575465</v>
      </c>
      <c r="K56" s="48">
        <f t="shared" si="11"/>
        <v>3791276.4660082608</v>
      </c>
      <c r="L56" s="48">
        <f t="shared" si="11"/>
        <v>4327297.0905823167</v>
      </c>
      <c r="M56" s="48">
        <f t="shared" si="11"/>
        <v>935969.55105669377</v>
      </c>
      <c r="N56" s="48">
        <f t="shared" si="11"/>
        <v>1160714.6854580392</v>
      </c>
      <c r="O56" s="48">
        <f t="shared" si="11"/>
        <v>255249.24180739679</v>
      </c>
    </row>
    <row r="57" spans="1:15" x14ac:dyDescent="0.35">
      <c r="A57">
        <v>2077</v>
      </c>
      <c r="B57" s="48">
        <f t="shared" si="2"/>
        <v>15337035.182239931</v>
      </c>
      <c r="C57" s="48">
        <f t="shared" si="3"/>
        <v>10503073.960984301</v>
      </c>
      <c r="D57" s="48">
        <f t="shared" si="4"/>
        <v>12017947.856407115</v>
      </c>
      <c r="E57" s="48">
        <f t="shared" si="5"/>
        <v>2383495.8297691578</v>
      </c>
      <c r="F57" s="48">
        <f t="shared" si="6"/>
        <v>3009694.271292368</v>
      </c>
      <c r="G57" s="48">
        <f t="shared" si="7"/>
        <v>751374.92389229767</v>
      </c>
      <c r="I57">
        <v>2077</v>
      </c>
      <c r="J57" s="48">
        <f t="shared" si="11"/>
        <v>5599375.147132867</v>
      </c>
      <c r="K57" s="48">
        <f t="shared" si="11"/>
        <v>3851936.8894643933</v>
      </c>
      <c r="L57" s="48">
        <f t="shared" si="11"/>
        <v>4396533.8440316338</v>
      </c>
      <c r="M57" s="48">
        <f t="shared" si="11"/>
        <v>950945.06387360091</v>
      </c>
      <c r="N57" s="48">
        <f t="shared" si="11"/>
        <v>1179286.1204253677</v>
      </c>
      <c r="O57" s="48">
        <f t="shared" si="11"/>
        <v>259333.22967631512</v>
      </c>
    </row>
    <row r="58" spans="1:15" x14ac:dyDescent="0.35">
      <c r="A58">
        <v>2078</v>
      </c>
      <c r="B58" s="48">
        <f t="shared" si="2"/>
        <v>15582427.74515577</v>
      </c>
      <c r="C58" s="48">
        <f t="shared" si="3"/>
        <v>10671123.144360051</v>
      </c>
      <c r="D58" s="48">
        <f t="shared" si="4"/>
        <v>12210235.02210963</v>
      </c>
      <c r="E58" s="48">
        <f t="shared" si="5"/>
        <v>2421631.7630454642</v>
      </c>
      <c r="F58" s="48">
        <f t="shared" si="6"/>
        <v>3057849.3796330458</v>
      </c>
      <c r="G58" s="48">
        <f t="shared" si="7"/>
        <v>763396.92267457442</v>
      </c>
      <c r="I58">
        <v>2078</v>
      </c>
      <c r="J58" s="48">
        <f t="shared" si="11"/>
        <v>5688965.1494869925</v>
      </c>
      <c r="K58" s="48">
        <f t="shared" si="11"/>
        <v>3913567.8796958234</v>
      </c>
      <c r="L58" s="48">
        <f t="shared" si="11"/>
        <v>4466878.3855361398</v>
      </c>
      <c r="M58" s="48">
        <f t="shared" si="11"/>
        <v>966160.18489557854</v>
      </c>
      <c r="N58" s="48">
        <f t="shared" si="11"/>
        <v>1198154.6983521737</v>
      </c>
      <c r="O58" s="48">
        <f t="shared" si="11"/>
        <v>263482.56135113619</v>
      </c>
    </row>
    <row r="59" spans="1:15" x14ac:dyDescent="0.35">
      <c r="A59">
        <v>2079</v>
      </c>
      <c r="B59" s="48">
        <f t="shared" si="2"/>
        <v>15831746.589078262</v>
      </c>
      <c r="C59" s="48">
        <f t="shared" si="3"/>
        <v>10841861.114669811</v>
      </c>
      <c r="D59" s="48">
        <f t="shared" si="4"/>
        <v>12405598.782463383</v>
      </c>
      <c r="E59" s="48">
        <f t="shared" si="5"/>
        <v>2460377.8712541917</v>
      </c>
      <c r="F59" s="48">
        <f t="shared" si="6"/>
        <v>3106774.9697071747</v>
      </c>
      <c r="G59" s="48">
        <f t="shared" si="7"/>
        <v>775611.27343736764</v>
      </c>
      <c r="I59">
        <v>2079</v>
      </c>
      <c r="J59" s="48">
        <f t="shared" si="11"/>
        <v>5779988.5918787848</v>
      </c>
      <c r="K59" s="48">
        <f t="shared" si="11"/>
        <v>3976184.9657709566</v>
      </c>
      <c r="L59" s="48">
        <f t="shared" si="11"/>
        <v>4538348.4397047181</v>
      </c>
      <c r="M59" s="48">
        <f t="shared" si="11"/>
        <v>981618.74785390776</v>
      </c>
      <c r="N59" s="48">
        <f t="shared" si="11"/>
        <v>1217325.1735258084</v>
      </c>
      <c r="O59" s="48">
        <f t="shared" si="11"/>
        <v>267698.28233275434</v>
      </c>
    </row>
    <row r="60" spans="1:15" x14ac:dyDescent="0.35">
      <c r="A60">
        <v>2080</v>
      </c>
      <c r="B60" s="48">
        <f t="shared" si="2"/>
        <v>16085054.534503514</v>
      </c>
      <c r="C60" s="48">
        <f t="shared" si="3"/>
        <v>11015330.892504528</v>
      </c>
      <c r="D60" s="48">
        <f t="shared" si="4"/>
        <v>12604088.362982797</v>
      </c>
      <c r="E60" s="48">
        <f t="shared" si="5"/>
        <v>2499743.9171942589</v>
      </c>
      <c r="F60" s="48">
        <f t="shared" si="6"/>
        <v>3156483.3692224897</v>
      </c>
      <c r="G60" s="48">
        <f t="shared" si="7"/>
        <v>788021.05381236551</v>
      </c>
      <c r="I60">
        <v>2080</v>
      </c>
      <c r="J60" s="48">
        <f t="shared" si="11"/>
        <v>5872468.4093488455</v>
      </c>
      <c r="K60" s="48">
        <f t="shared" si="11"/>
        <v>4039803.9252232919</v>
      </c>
      <c r="L60" s="48">
        <f t="shared" si="11"/>
        <v>4610962.014739994</v>
      </c>
      <c r="M60" s="48">
        <f t="shared" si="11"/>
        <v>997324.64781957027</v>
      </c>
      <c r="N60" s="48">
        <f t="shared" si="11"/>
        <v>1236802.3763022213</v>
      </c>
      <c r="O60" s="48">
        <f t="shared" si="11"/>
        <v>271981.45485007844</v>
      </c>
    </row>
    <row r="61" spans="1:15" x14ac:dyDescent="0.35">
      <c r="A61">
        <v>2081</v>
      </c>
      <c r="B61" s="48">
        <f t="shared" si="2"/>
        <v>16342415.40705557</v>
      </c>
      <c r="C61" s="48">
        <f t="shared" si="3"/>
        <v>11191576.186784601</v>
      </c>
      <c r="D61" s="48">
        <f t="shared" si="4"/>
        <v>12805753.776790522</v>
      </c>
      <c r="E61" s="48">
        <f t="shared" si="5"/>
        <v>2539739.8198693669</v>
      </c>
      <c r="F61" s="48">
        <f t="shared" si="6"/>
        <v>3206987.1031300495</v>
      </c>
      <c r="G61" s="48">
        <f t="shared" si="7"/>
        <v>800629.39067336335</v>
      </c>
      <c r="I61">
        <v>2081</v>
      </c>
      <c r="J61" s="48">
        <f t="shared" si="11"/>
        <v>5966427.9038984273</v>
      </c>
      <c r="K61" s="48">
        <f t="shared" si="11"/>
        <v>4104440.7880268646</v>
      </c>
      <c r="L61" s="48">
        <f t="shared" si="11"/>
        <v>4684737.4069758337</v>
      </c>
      <c r="M61" s="48">
        <f t="shared" si="11"/>
        <v>1013281.8421846834</v>
      </c>
      <c r="N61" s="48">
        <f t="shared" si="11"/>
        <v>1256591.2143230569</v>
      </c>
      <c r="O61" s="48">
        <f t="shared" si="11"/>
        <v>276333.15812767972</v>
      </c>
    </row>
    <row r="62" spans="1:15" x14ac:dyDescent="0.35">
      <c r="A62">
        <v>2082</v>
      </c>
      <c r="B62" s="48">
        <f t="shared" si="2"/>
        <v>16603894.05356846</v>
      </c>
      <c r="C62" s="48">
        <f t="shared" si="3"/>
        <v>11370641.405773155</v>
      </c>
      <c r="D62" s="48">
        <f t="shared" si="4"/>
        <v>13010645.837219171</v>
      </c>
      <c r="E62" s="48">
        <f t="shared" si="5"/>
        <v>2580375.6569872769</v>
      </c>
      <c r="F62" s="48">
        <f t="shared" si="6"/>
        <v>3258298.8967801305</v>
      </c>
      <c r="G62" s="48">
        <f t="shared" si="7"/>
        <v>813439.46092413715</v>
      </c>
      <c r="I62">
        <v>2082</v>
      </c>
      <c r="J62" s="48">
        <f t="shared" si="11"/>
        <v>6061890.7503608018</v>
      </c>
      <c r="K62" s="48">
        <f t="shared" si="11"/>
        <v>4170111.8406352946</v>
      </c>
      <c r="L62" s="48">
        <f t="shared" si="11"/>
        <v>4759693.2054874469</v>
      </c>
      <c r="M62" s="48">
        <f t="shared" si="11"/>
        <v>1029494.3516596383</v>
      </c>
      <c r="N62" s="48">
        <f t="shared" si="11"/>
        <v>1276696.6737522257</v>
      </c>
      <c r="O62" s="48">
        <f t="shared" si="11"/>
        <v>280754.4886577226</v>
      </c>
    </row>
    <row r="63" spans="1:15" x14ac:dyDescent="0.35">
      <c r="A63">
        <v>2083</v>
      </c>
      <c r="B63" s="48">
        <f t="shared" si="2"/>
        <v>16869556.358425554</v>
      </c>
      <c r="C63" s="48">
        <f t="shared" si="3"/>
        <v>11552571.668265525</v>
      </c>
      <c r="D63" s="48">
        <f t="shared" si="4"/>
        <v>13218816.170614678</v>
      </c>
      <c r="E63" s="48">
        <f t="shared" si="5"/>
        <v>2621661.6674990733</v>
      </c>
      <c r="F63" s="48">
        <f t="shared" si="6"/>
        <v>3310431.6791286124</v>
      </c>
      <c r="G63" s="48">
        <f t="shared" si="7"/>
        <v>826454.49229892332</v>
      </c>
      <c r="I63">
        <v>2083</v>
      </c>
      <c r="J63" s="48">
        <f t="shared" si="11"/>
        <v>6158881.0023665745</v>
      </c>
      <c r="K63" s="48">
        <f t="shared" si="11"/>
        <v>4236833.630085459</v>
      </c>
      <c r="L63" s="48">
        <f t="shared" si="11"/>
        <v>4835848.296775246</v>
      </c>
      <c r="M63" s="48">
        <f t="shared" si="11"/>
        <v>1045966.2612861926</v>
      </c>
      <c r="N63" s="48">
        <f t="shared" si="11"/>
        <v>1297123.8205322614</v>
      </c>
      <c r="O63" s="48">
        <f t="shared" si="11"/>
        <v>285246.56047624617</v>
      </c>
    </row>
    <row r="64" spans="1:15" x14ac:dyDescent="0.35">
      <c r="A64">
        <v>2084</v>
      </c>
      <c r="B64" s="48">
        <f t="shared" si="2"/>
        <v>17139469.260160364</v>
      </c>
      <c r="C64" s="48">
        <f t="shared" si="3"/>
        <v>11737412.814957773</v>
      </c>
      <c r="D64" s="48">
        <f t="shared" si="4"/>
        <v>13430317.229344513</v>
      </c>
      <c r="E64" s="48">
        <f t="shared" si="5"/>
        <v>2663608.2541790586</v>
      </c>
      <c r="F64" s="48">
        <f t="shared" si="6"/>
        <v>3363398.5859946702</v>
      </c>
      <c r="G64" s="48">
        <f t="shared" si="7"/>
        <v>839677.76417570608</v>
      </c>
      <c r="I64">
        <v>2084</v>
      </c>
      <c r="J64" s="48">
        <f t="shared" si="11"/>
        <v>6257423.0984044401</v>
      </c>
      <c r="K64" s="48">
        <f t="shared" si="11"/>
        <v>4304622.9681668263</v>
      </c>
      <c r="L64" s="48">
        <f t="shared" si="11"/>
        <v>4913221.86952365</v>
      </c>
      <c r="M64" s="48">
        <f t="shared" si="11"/>
        <v>1062701.7214667716</v>
      </c>
      <c r="N64" s="48">
        <f t="shared" si="11"/>
        <v>1317877.8016607775</v>
      </c>
      <c r="O64" s="48">
        <f t="shared" si="11"/>
        <v>289810.50544386613</v>
      </c>
    </row>
    <row r="65" spans="1:15" x14ac:dyDescent="0.35">
      <c r="A65">
        <v>2085</v>
      </c>
      <c r="B65" s="48">
        <f t="shared" si="2"/>
        <v>17413700.76832293</v>
      </c>
      <c r="C65" s="48">
        <f t="shared" si="3"/>
        <v>11925211.419997098</v>
      </c>
      <c r="D65" s="48">
        <f t="shared" si="4"/>
        <v>13645202.305014025</v>
      </c>
      <c r="E65" s="48">
        <f t="shared" si="5"/>
        <v>2706225.9862459237</v>
      </c>
      <c r="F65" s="48">
        <f t="shared" si="6"/>
        <v>3417212.9633705849</v>
      </c>
      <c r="G65" s="48">
        <f t="shared" si="7"/>
        <v>853112.60840251739</v>
      </c>
      <c r="I65">
        <v>2085</v>
      </c>
      <c r="J65" s="48">
        <f t="shared" si="11"/>
        <v>6357541.8679789109</v>
      </c>
      <c r="K65" s="48">
        <f t="shared" si="11"/>
        <v>4373496.9356574956</v>
      </c>
      <c r="L65" s="48">
        <f t="shared" si="11"/>
        <v>4991833.4194360282</v>
      </c>
      <c r="M65" s="48">
        <f t="shared" si="11"/>
        <v>1079704.9490102399</v>
      </c>
      <c r="N65" s="48">
        <f t="shared" si="11"/>
        <v>1338963.8464873501</v>
      </c>
      <c r="O65" s="48">
        <f t="shared" si="11"/>
        <v>294447.47353096801</v>
      </c>
    </row>
    <row r="66" spans="1:15" x14ac:dyDescent="0.35">
      <c r="A66">
        <v>2086</v>
      </c>
      <c r="B66" s="48">
        <f t="shared" si="2"/>
        <v>17692319.980616096</v>
      </c>
      <c r="C66" s="48">
        <f t="shared" si="3"/>
        <v>12116014.802717052</v>
      </c>
      <c r="D66" s="48">
        <f t="shared" si="4"/>
        <v>13863525.54189425</v>
      </c>
      <c r="E66" s="48">
        <f t="shared" si="5"/>
        <v>2749525.6020258586</v>
      </c>
      <c r="F66" s="48">
        <f t="shared" si="6"/>
        <v>3471888.3707845141</v>
      </c>
      <c r="G66" s="48">
        <f t="shared" si="7"/>
        <v>866762.41013695765</v>
      </c>
      <c r="I66">
        <v>2086</v>
      </c>
      <c r="J66" s="48">
        <f t="shared" si="11"/>
        <v>6459262.5378665738</v>
      </c>
      <c r="K66" s="48">
        <f t="shared" si="11"/>
        <v>4443472.8866280159</v>
      </c>
      <c r="L66" s="48">
        <f t="shared" si="11"/>
        <v>5071702.7541470043</v>
      </c>
      <c r="M66" s="48">
        <f t="shared" si="11"/>
        <v>1096980.2281944037</v>
      </c>
      <c r="N66" s="48">
        <f t="shared" si="11"/>
        <v>1360387.2680311478</v>
      </c>
      <c r="O66" s="48">
        <f t="shared" si="11"/>
        <v>299158.63310746348</v>
      </c>
    </row>
    <row r="67" spans="1:15" x14ac:dyDescent="0.35">
      <c r="A67">
        <v>2087</v>
      </c>
      <c r="B67" s="48">
        <f t="shared" si="2"/>
        <v>17975397.100305956</v>
      </c>
      <c r="C67" s="48">
        <f t="shared" si="3"/>
        <v>12309871.039560525</v>
      </c>
      <c r="D67" s="48">
        <f t="shared" si="4"/>
        <v>14085341.950564558</v>
      </c>
      <c r="E67" s="48">
        <f t="shared" si="5"/>
        <v>2793518.0116582722</v>
      </c>
      <c r="F67" s="48">
        <f t="shared" si="6"/>
        <v>3527438.5847170665</v>
      </c>
      <c r="G67" s="48">
        <f t="shared" si="7"/>
        <v>880630.60869914899</v>
      </c>
      <c r="I67">
        <v>2087</v>
      </c>
      <c r="J67" s="48">
        <f t="shared" si="11"/>
        <v>6562610.7384724393</v>
      </c>
      <c r="K67" s="48">
        <f t="shared" si="11"/>
        <v>4514568.452814064</v>
      </c>
      <c r="L67" s="48">
        <f t="shared" si="11"/>
        <v>5152849.9982133564</v>
      </c>
      <c r="M67" s="48">
        <f t="shared" si="11"/>
        <v>1114531.9118455141</v>
      </c>
      <c r="N67" s="48">
        <f t="shared" si="11"/>
        <v>1382153.4643196461</v>
      </c>
      <c r="O67" s="48">
        <f t="shared" si="11"/>
        <v>303945.17123718292</v>
      </c>
    </row>
    <row r="68" spans="1:15" x14ac:dyDescent="0.35">
      <c r="A68">
        <v>2088</v>
      </c>
      <c r="B68" s="48">
        <f t="shared" si="2"/>
        <v>18263003.45391085</v>
      </c>
      <c r="C68" s="48">
        <f t="shared" si="3"/>
        <v>12506828.976193493</v>
      </c>
      <c r="D68" s="48">
        <f t="shared" si="4"/>
        <v>14310707.42177359</v>
      </c>
      <c r="E68" s="48">
        <f t="shared" si="5"/>
        <v>2838214.2998448047</v>
      </c>
      <c r="F68" s="48">
        <f t="shared" si="6"/>
        <v>3583877.6020725397</v>
      </c>
      <c r="G68" s="48">
        <f t="shared" si="7"/>
        <v>894720.69843833533</v>
      </c>
      <c r="I68">
        <v>2088</v>
      </c>
      <c r="J68" s="48">
        <f t="shared" si="11"/>
        <v>6667612.5102879982</v>
      </c>
      <c r="K68" s="48">
        <f t="shared" si="11"/>
        <v>4586801.5480590891</v>
      </c>
      <c r="L68" s="48">
        <f t="shared" si="11"/>
        <v>5235295.59818477</v>
      </c>
      <c r="M68" s="48">
        <f t="shared" si="11"/>
        <v>1132364.4224350422</v>
      </c>
      <c r="N68" s="48">
        <f t="shared" si="11"/>
        <v>1404267.9197487605</v>
      </c>
      <c r="O68" s="48">
        <f t="shared" si="11"/>
        <v>308808.29397697787</v>
      </c>
    </row>
    <row r="69" spans="1:15" x14ac:dyDescent="0.35">
      <c r="A69">
        <v>2089</v>
      </c>
      <c r="B69" s="48">
        <f t="shared" ref="B69:B130" si="12">B68*(1+$C$1)</f>
        <v>18555211.509173423</v>
      </c>
      <c r="C69" s="48">
        <f t="shared" ref="C69:C130" si="13">C68*(1+$C$1)</f>
        <v>12706938.23981259</v>
      </c>
      <c r="D69" s="48">
        <f t="shared" ref="D69:D130" si="14">D68*(1+$C$1)</f>
        <v>14539678.740521967</v>
      </c>
      <c r="E69" s="48">
        <f t="shared" ref="E69:E130" si="15">E68*(1+$C$1)</f>
        <v>2883625.7286423217</v>
      </c>
      <c r="F69" s="48">
        <f t="shared" ref="F69:F130" si="16">F68*(1+$C$1)</f>
        <v>3641219.6437057005</v>
      </c>
      <c r="G69" s="48">
        <f t="shared" ref="G69:G130" si="17">G68*(1+$C$1)</f>
        <v>909036.22961334873</v>
      </c>
      <c r="I69">
        <v>2089</v>
      </c>
      <c r="J69" s="48">
        <f t="shared" ref="J69:O84" si="18">J68*(1+$C$1)</f>
        <v>6774294.3104526065</v>
      </c>
      <c r="K69" s="48">
        <f t="shared" si="18"/>
        <v>4660190.3728280347</v>
      </c>
      <c r="L69" s="48">
        <f t="shared" si="18"/>
        <v>5319060.3277557259</v>
      </c>
      <c r="M69" s="48">
        <f t="shared" si="18"/>
        <v>1150482.2531940029</v>
      </c>
      <c r="N69" s="48">
        <f t="shared" si="18"/>
        <v>1426736.2064647407</v>
      </c>
      <c r="O69" s="48">
        <f t="shared" si="18"/>
        <v>313749.22668060951</v>
      </c>
    </row>
    <row r="70" spans="1:15" x14ac:dyDescent="0.35">
      <c r="A70">
        <v>2090</v>
      </c>
      <c r="B70" s="48">
        <f t="shared" si="12"/>
        <v>18852094.893320199</v>
      </c>
      <c r="C70" s="48">
        <f t="shared" si="13"/>
        <v>12910249.251649592</v>
      </c>
      <c r="D70" s="48">
        <f t="shared" si="14"/>
        <v>14772313.60037032</v>
      </c>
      <c r="E70" s="48">
        <f t="shared" si="15"/>
        <v>2929763.740300599</v>
      </c>
      <c r="F70" s="48">
        <f t="shared" si="16"/>
        <v>3699479.1580049917</v>
      </c>
      <c r="G70" s="48">
        <f t="shared" si="17"/>
        <v>923580.80928716226</v>
      </c>
      <c r="I70">
        <v>2090</v>
      </c>
      <c r="J70" s="48">
        <f t="shared" si="18"/>
        <v>6882683.019419848</v>
      </c>
      <c r="K70" s="48">
        <f t="shared" si="18"/>
        <v>4734753.4187932834</v>
      </c>
      <c r="L70" s="48">
        <f t="shared" si="18"/>
        <v>5404165.292999818</v>
      </c>
      <c r="M70" s="48">
        <f t="shared" si="18"/>
        <v>1168889.9692451069</v>
      </c>
      <c r="N70" s="48">
        <f t="shared" si="18"/>
        <v>1449563.9857681766</v>
      </c>
      <c r="O70" s="48">
        <f t="shared" si="18"/>
        <v>318769.21430749929</v>
      </c>
    </row>
    <row r="71" spans="1:15" x14ac:dyDescent="0.35">
      <c r="A71">
        <v>2091</v>
      </c>
      <c r="B71" s="48">
        <f t="shared" si="12"/>
        <v>19153728.411613323</v>
      </c>
      <c r="C71" s="48">
        <f t="shared" si="13"/>
        <v>13116813.239675986</v>
      </c>
      <c r="D71" s="48">
        <f t="shared" si="14"/>
        <v>15008670.617976245</v>
      </c>
      <c r="E71" s="48">
        <f t="shared" si="15"/>
        <v>2976639.9601454088</v>
      </c>
      <c r="F71" s="48">
        <f t="shared" si="16"/>
        <v>3758670.8245330718</v>
      </c>
      <c r="G71" s="48">
        <f t="shared" si="17"/>
        <v>938358.10223575693</v>
      </c>
      <c r="I71">
        <v>2091</v>
      </c>
      <c r="J71" s="48">
        <f t="shared" si="18"/>
        <v>6992805.9477305654</v>
      </c>
      <c r="K71" s="48">
        <f t="shared" si="18"/>
        <v>4810509.4734939756</v>
      </c>
      <c r="L71" s="48">
        <f t="shared" si="18"/>
        <v>5490631.9376878152</v>
      </c>
      <c r="M71" s="48">
        <f t="shared" si="18"/>
        <v>1187592.2087530287</v>
      </c>
      <c r="N71" s="48">
        <f t="shared" si="18"/>
        <v>1472757.0095404675</v>
      </c>
      <c r="O71" s="48">
        <f t="shared" si="18"/>
        <v>323869.52173641929</v>
      </c>
    </row>
    <row r="72" spans="1:15" x14ac:dyDescent="0.35">
      <c r="A72">
        <v>2092</v>
      </c>
      <c r="B72" s="48">
        <f t="shared" si="12"/>
        <v>19460188.066199135</v>
      </c>
      <c r="C72" s="48">
        <f t="shared" si="13"/>
        <v>13326682.251510801</v>
      </c>
      <c r="D72" s="48">
        <f t="shared" si="14"/>
        <v>15248809.347863864</v>
      </c>
      <c r="E72" s="48">
        <f t="shared" si="15"/>
        <v>3024266.1995077352</v>
      </c>
      <c r="F72" s="48">
        <f t="shared" si="16"/>
        <v>3818809.5577256009</v>
      </c>
      <c r="G72" s="48">
        <f t="shared" si="17"/>
        <v>953371.83187152911</v>
      </c>
      <c r="I72">
        <v>2092</v>
      </c>
      <c r="J72" s="48">
        <f t="shared" si="18"/>
        <v>7104690.8428942543</v>
      </c>
      <c r="K72" s="48">
        <f t="shared" si="18"/>
        <v>4887477.625069879</v>
      </c>
      <c r="L72" s="48">
        <f t="shared" si="18"/>
        <v>5578482.0486908201</v>
      </c>
      <c r="M72" s="48">
        <f t="shared" si="18"/>
        <v>1206593.6840930772</v>
      </c>
      <c r="N72" s="48">
        <f t="shared" si="18"/>
        <v>1496321.121693115</v>
      </c>
      <c r="O72" s="48">
        <f t="shared" si="18"/>
        <v>329051.43408420199</v>
      </c>
    </row>
    <row r="73" spans="1:15" x14ac:dyDescent="0.35">
      <c r="A73">
        <v>2093</v>
      </c>
      <c r="B73" s="48">
        <f t="shared" si="12"/>
        <v>19771551.075258322</v>
      </c>
      <c r="C73" s="48">
        <f t="shared" si="13"/>
        <v>13539909.167534973</v>
      </c>
      <c r="D73" s="48">
        <f t="shared" si="14"/>
        <v>15492790.297429686</v>
      </c>
      <c r="E73" s="48">
        <f t="shared" si="15"/>
        <v>3072654.4586998592</v>
      </c>
      <c r="F73" s="48">
        <f t="shared" si="16"/>
        <v>3879910.5106492108</v>
      </c>
      <c r="G73" s="48">
        <f t="shared" si="17"/>
        <v>968625.78118147363</v>
      </c>
      <c r="I73">
        <v>2093</v>
      </c>
      <c r="J73" s="48">
        <f t="shared" si="18"/>
        <v>7218365.8963805623</v>
      </c>
      <c r="K73" s="48">
        <f t="shared" si="18"/>
        <v>4965677.2670709975</v>
      </c>
      <c r="L73" s="48">
        <f t="shared" si="18"/>
        <v>5667737.7614698736</v>
      </c>
      <c r="M73" s="48">
        <f t="shared" si="18"/>
        <v>1225899.1830385665</v>
      </c>
      <c r="N73" s="48">
        <f t="shared" si="18"/>
        <v>1520262.259640205</v>
      </c>
      <c r="O73" s="48">
        <f t="shared" si="18"/>
        <v>334316.25702954922</v>
      </c>
    </row>
    <row r="74" spans="1:15" x14ac:dyDescent="0.35">
      <c r="A74">
        <v>2094</v>
      </c>
      <c r="B74" s="48">
        <f t="shared" si="12"/>
        <v>20087895.892462455</v>
      </c>
      <c r="C74" s="48">
        <f t="shared" si="13"/>
        <v>13756547.714215534</v>
      </c>
      <c r="D74" s="48">
        <f t="shared" si="14"/>
        <v>15740674.942188561</v>
      </c>
      <c r="E74" s="48">
        <f t="shared" si="15"/>
        <v>3121816.930039057</v>
      </c>
      <c r="F74" s="48">
        <f t="shared" si="16"/>
        <v>3941989.0788195981</v>
      </c>
      <c r="G74" s="48">
        <f t="shared" si="17"/>
        <v>984123.79368037719</v>
      </c>
      <c r="I74">
        <v>2094</v>
      </c>
      <c r="J74" s="48">
        <f t="shared" si="18"/>
        <v>7333859.7507226514</v>
      </c>
      <c r="K74" s="48">
        <f t="shared" si="18"/>
        <v>5045128.1033441331</v>
      </c>
      <c r="L74" s="48">
        <f t="shared" si="18"/>
        <v>5758421.5656533921</v>
      </c>
      <c r="M74" s="48">
        <f t="shared" si="18"/>
        <v>1245513.5699671835</v>
      </c>
      <c r="N74" s="48">
        <f t="shared" si="18"/>
        <v>1544586.4557944483</v>
      </c>
      <c r="O74" s="48">
        <f t="shared" si="18"/>
        <v>339665.31714202202</v>
      </c>
    </row>
    <row r="75" spans="1:15" x14ac:dyDescent="0.35">
      <c r="A75">
        <v>2095</v>
      </c>
      <c r="B75" s="48">
        <f t="shared" si="12"/>
        <v>20409302.226741854</v>
      </c>
      <c r="C75" s="48">
        <f t="shared" si="13"/>
        <v>13976652.477642983</v>
      </c>
      <c r="D75" s="48">
        <f t="shared" si="14"/>
        <v>15992525.741263578</v>
      </c>
      <c r="E75" s="48">
        <f t="shared" si="15"/>
        <v>3171766.000919682</v>
      </c>
      <c r="F75" s="48">
        <f t="shared" si="16"/>
        <v>4005060.9040807118</v>
      </c>
      <c r="G75" s="48">
        <f t="shared" si="17"/>
        <v>999869.77437926328</v>
      </c>
      <c r="I75">
        <v>2095</v>
      </c>
      <c r="J75" s="48">
        <f t="shared" si="18"/>
        <v>7451201.5067342138</v>
      </c>
      <c r="K75" s="48">
        <f t="shared" si="18"/>
        <v>5125850.152997639</v>
      </c>
      <c r="L75" s="48">
        <f t="shared" si="18"/>
        <v>5850556.3107038466</v>
      </c>
      <c r="M75" s="48">
        <f t="shared" si="18"/>
        <v>1265441.7870866584</v>
      </c>
      <c r="N75" s="48">
        <f t="shared" si="18"/>
        <v>1569299.8390871594</v>
      </c>
      <c r="O75" s="48">
        <f t="shared" si="18"/>
        <v>345099.96221629437</v>
      </c>
    </row>
    <row r="76" spans="1:15" x14ac:dyDescent="0.35">
      <c r="A76">
        <v>2096</v>
      </c>
      <c r="B76" s="48">
        <f t="shared" si="12"/>
        <v>20735851.062369723</v>
      </c>
      <c r="C76" s="48">
        <f t="shared" si="13"/>
        <v>14200278.917285271</v>
      </c>
      <c r="D76" s="48">
        <f t="shared" si="14"/>
        <v>16248406.153123796</v>
      </c>
      <c r="E76" s="48">
        <f t="shared" si="15"/>
        <v>3222514.2569343969</v>
      </c>
      <c r="F76" s="48">
        <f t="shared" si="16"/>
        <v>4069141.8785460033</v>
      </c>
      <c r="G76" s="48">
        <f t="shared" si="17"/>
        <v>1015867.6907693315</v>
      </c>
      <c r="I76">
        <v>2096</v>
      </c>
      <c r="J76" s="48">
        <f t="shared" si="18"/>
        <v>7570420.7308419617</v>
      </c>
      <c r="K76" s="48">
        <f t="shared" si="18"/>
        <v>5207863.7554456014</v>
      </c>
      <c r="L76" s="48">
        <f t="shared" si="18"/>
        <v>5944165.2116751084</v>
      </c>
      <c r="M76" s="48">
        <f t="shared" si="18"/>
        <v>1285688.855680045</v>
      </c>
      <c r="N76" s="48">
        <f t="shared" si="18"/>
        <v>1594408.636512554</v>
      </c>
      <c r="O76" s="48">
        <f t="shared" si="18"/>
        <v>350621.56161175511</v>
      </c>
    </row>
    <row r="77" spans="1:15" x14ac:dyDescent="0.35">
      <c r="A77">
        <v>2097</v>
      </c>
      <c r="B77" s="48">
        <f t="shared" si="12"/>
        <v>21067624.679367639</v>
      </c>
      <c r="C77" s="48">
        <f t="shared" si="13"/>
        <v>14427483.379961835</v>
      </c>
      <c r="D77" s="48">
        <f t="shared" si="14"/>
        <v>16508380.651573777</v>
      </c>
      <c r="E77" s="48">
        <f t="shared" si="15"/>
        <v>3274074.4850453474</v>
      </c>
      <c r="F77" s="48">
        <f t="shared" si="16"/>
        <v>4134248.1486027394</v>
      </c>
      <c r="G77" s="48">
        <f t="shared" si="17"/>
        <v>1032121.5738216408</v>
      </c>
      <c r="I77">
        <v>2097</v>
      </c>
      <c r="J77" s="48">
        <f t="shared" si="18"/>
        <v>7691547.4625354335</v>
      </c>
      <c r="K77" s="48">
        <f t="shared" si="18"/>
        <v>5291189.5755327307</v>
      </c>
      <c r="L77" s="48">
        <f t="shared" si="18"/>
        <v>6039271.8550619101</v>
      </c>
      <c r="M77" s="48">
        <f t="shared" si="18"/>
        <v>1306259.8773709256</v>
      </c>
      <c r="N77" s="48">
        <f t="shared" si="18"/>
        <v>1619919.1746967549</v>
      </c>
      <c r="O77" s="48">
        <f t="shared" si="18"/>
        <v>356231.50659754319</v>
      </c>
    </row>
    <row r="78" spans="1:15" x14ac:dyDescent="0.35">
      <c r="A78">
        <v>2098</v>
      </c>
      <c r="B78" s="48">
        <f t="shared" si="12"/>
        <v>21404706.674237523</v>
      </c>
      <c r="C78" s="48">
        <f t="shared" si="13"/>
        <v>14658323.114041224</v>
      </c>
      <c r="D78" s="48">
        <f t="shared" si="14"/>
        <v>16772514.741998957</v>
      </c>
      <c r="E78" s="48">
        <f t="shared" si="15"/>
        <v>3326459.6768060732</v>
      </c>
      <c r="F78" s="48">
        <f t="shared" si="16"/>
        <v>4200396.1189803835</v>
      </c>
      <c r="G78" s="48">
        <f t="shared" si="17"/>
        <v>1048635.5190027871</v>
      </c>
      <c r="I78">
        <v>2098</v>
      </c>
      <c r="J78" s="48">
        <f t="shared" si="18"/>
        <v>7814612.2219360005</v>
      </c>
      <c r="K78" s="48">
        <f t="shared" si="18"/>
        <v>5375848.6087412545</v>
      </c>
      <c r="L78" s="48">
        <f t="shared" si="18"/>
        <v>6135900.204742901</v>
      </c>
      <c r="M78" s="48">
        <f t="shared" si="18"/>
        <v>1327160.0354088605</v>
      </c>
      <c r="N78" s="48">
        <f t="shared" si="18"/>
        <v>1645837.881491903</v>
      </c>
      <c r="O78" s="48">
        <f t="shared" si="18"/>
        <v>361931.21070310386</v>
      </c>
    </row>
    <row r="79" spans="1:15" x14ac:dyDescent="0.35">
      <c r="A79">
        <v>2099</v>
      </c>
      <c r="B79" s="48">
        <f t="shared" si="12"/>
        <v>21747181.981025323</v>
      </c>
      <c r="C79" s="48">
        <f t="shared" si="13"/>
        <v>14892856.283865884</v>
      </c>
      <c r="D79" s="48">
        <f t="shared" si="14"/>
        <v>17040874.977870941</v>
      </c>
      <c r="E79" s="48">
        <f t="shared" si="15"/>
        <v>3379683.0316349706</v>
      </c>
      <c r="F79" s="48">
        <f t="shared" si="16"/>
        <v>4267602.4568840694</v>
      </c>
      <c r="G79" s="48">
        <f t="shared" si="17"/>
        <v>1065413.6873068316</v>
      </c>
      <c r="I79">
        <v>2099</v>
      </c>
      <c r="J79" s="48">
        <f t="shared" si="18"/>
        <v>7939646.0174869765</v>
      </c>
      <c r="K79" s="48">
        <f t="shared" si="18"/>
        <v>5461862.1864811145</v>
      </c>
      <c r="L79" s="48">
        <f t="shared" si="18"/>
        <v>6234074.6080187876</v>
      </c>
      <c r="M79" s="48">
        <f t="shared" si="18"/>
        <v>1348394.5959754023</v>
      </c>
      <c r="N79" s="48">
        <f t="shared" si="18"/>
        <v>1672171.2875957733</v>
      </c>
      <c r="O79" s="48">
        <f t="shared" si="18"/>
        <v>367722.11007435352</v>
      </c>
    </row>
    <row r="80" spans="1:15" x14ac:dyDescent="0.35">
      <c r="A80">
        <v>2100</v>
      </c>
      <c r="B80" s="48">
        <f t="shared" si="12"/>
        <v>22095136.892721727</v>
      </c>
      <c r="C80" s="48">
        <f t="shared" si="13"/>
        <v>15131141.984407738</v>
      </c>
      <c r="D80" s="48">
        <f t="shared" si="14"/>
        <v>17313528.977516875</v>
      </c>
      <c r="E80" s="48">
        <f t="shared" si="15"/>
        <v>3433757.9601411303</v>
      </c>
      <c r="F80" s="48">
        <f t="shared" si="16"/>
        <v>4335884.0961942142</v>
      </c>
      <c r="G80" s="48">
        <f t="shared" si="17"/>
        <v>1082460.3063037409</v>
      </c>
      <c r="I80">
        <v>2100</v>
      </c>
      <c r="J80" s="48">
        <f t="shared" si="18"/>
        <v>8066680.3537667682</v>
      </c>
      <c r="K80" s="48">
        <f t="shared" si="18"/>
        <v>5549251.9814648125</v>
      </c>
      <c r="L80" s="48">
        <f t="shared" si="18"/>
        <v>6333819.8017470883</v>
      </c>
      <c r="M80" s="48">
        <f t="shared" si="18"/>
        <v>1369968.9095110088</v>
      </c>
      <c r="N80" s="48">
        <f t="shared" si="18"/>
        <v>1698926.0281973057</v>
      </c>
      <c r="O80" s="48">
        <f t="shared" si="18"/>
        <v>373605.66383554321</v>
      </c>
    </row>
    <row r="81" spans="1:15" x14ac:dyDescent="0.35">
      <c r="A81">
        <v>2101</v>
      </c>
      <c r="B81" s="48">
        <f t="shared" si="12"/>
        <v>22448659.083005276</v>
      </c>
      <c r="C81" s="48">
        <f t="shared" si="13"/>
        <v>15373240.256158262</v>
      </c>
      <c r="D81" s="48">
        <f t="shared" si="14"/>
        <v>17590545.441157144</v>
      </c>
      <c r="E81" s="48">
        <f t="shared" si="15"/>
        <v>3488698.0875033885</v>
      </c>
      <c r="F81" s="48">
        <f t="shared" si="16"/>
        <v>4405258.2417333219</v>
      </c>
      <c r="G81" s="48">
        <f t="shared" si="17"/>
        <v>1099779.6712046007</v>
      </c>
      <c r="I81">
        <v>2101</v>
      </c>
      <c r="J81" s="48">
        <f t="shared" si="18"/>
        <v>8195747.2394270366</v>
      </c>
      <c r="K81" s="48">
        <f t="shared" si="18"/>
        <v>5638040.0131682493</v>
      </c>
      <c r="L81" s="48">
        <f t="shared" si="18"/>
        <v>6435160.9185750419</v>
      </c>
      <c r="M81" s="48">
        <f t="shared" si="18"/>
        <v>1391888.4120631849</v>
      </c>
      <c r="N81" s="48">
        <f t="shared" si="18"/>
        <v>1726108.8446484627</v>
      </c>
      <c r="O81" s="48">
        <f t="shared" si="18"/>
        <v>379583.35445691191</v>
      </c>
    </row>
    <row r="82" spans="1:15" x14ac:dyDescent="0.35">
      <c r="A82">
        <v>2102</v>
      </c>
      <c r="B82" s="48">
        <f t="shared" si="12"/>
        <v>22807837.62833336</v>
      </c>
      <c r="C82" s="48">
        <f t="shared" si="13"/>
        <v>15619212.100256795</v>
      </c>
      <c r="D82" s="48">
        <f t="shared" si="14"/>
        <v>17871994.168215659</v>
      </c>
      <c r="E82" s="48">
        <f t="shared" si="15"/>
        <v>3544517.256903443</v>
      </c>
      <c r="F82" s="48">
        <f t="shared" si="16"/>
        <v>4475742.3736010548</v>
      </c>
      <c r="G82" s="48">
        <f t="shared" si="17"/>
        <v>1117376.1459438743</v>
      </c>
      <c r="I82">
        <v>2102</v>
      </c>
      <c r="J82" s="48">
        <f t="shared" si="18"/>
        <v>8326879.1952578695</v>
      </c>
      <c r="K82" s="48">
        <f t="shared" si="18"/>
        <v>5728248.6533789411</v>
      </c>
      <c r="L82" s="48">
        <f t="shared" si="18"/>
        <v>6538123.4932722431</v>
      </c>
      <c r="M82" s="48">
        <f t="shared" si="18"/>
        <v>1414158.6266561958</v>
      </c>
      <c r="N82" s="48">
        <f t="shared" si="18"/>
        <v>1753726.5861628382</v>
      </c>
      <c r="O82" s="48">
        <f t="shared" si="18"/>
        <v>385656.68812822248</v>
      </c>
    </row>
    <row r="83" spans="1:15" x14ac:dyDescent="0.35">
      <c r="A83">
        <v>2103</v>
      </c>
      <c r="B83" s="48">
        <f t="shared" si="12"/>
        <v>23172763.030386694</v>
      </c>
      <c r="C83" s="48">
        <f t="shared" si="13"/>
        <v>15869119.493860904</v>
      </c>
      <c r="D83" s="48">
        <f t="shared" si="14"/>
        <v>18157946.074907109</v>
      </c>
      <c r="E83" s="48">
        <f t="shared" si="15"/>
        <v>3601229.5330138979</v>
      </c>
      <c r="F83" s="48">
        <f t="shared" si="16"/>
        <v>4547354.2515786719</v>
      </c>
      <c r="G83" s="48">
        <f t="shared" si="17"/>
        <v>1135254.1642789762</v>
      </c>
      <c r="I83">
        <v>2103</v>
      </c>
      <c r="J83" s="48">
        <f t="shared" si="18"/>
        <v>8460109.2623819951</v>
      </c>
      <c r="K83" s="48">
        <f t="shared" si="18"/>
        <v>5819900.6318330038</v>
      </c>
      <c r="L83" s="48">
        <f t="shared" si="18"/>
        <v>6642733.4691645987</v>
      </c>
      <c r="M83" s="48">
        <f t="shared" si="18"/>
        <v>1436785.1646826949</v>
      </c>
      <c r="N83" s="48">
        <f t="shared" si="18"/>
        <v>1781786.2115414436</v>
      </c>
      <c r="O83" s="48">
        <f t="shared" si="18"/>
        <v>391827.19513827405</v>
      </c>
    </row>
    <row r="84" spans="1:15" x14ac:dyDescent="0.35">
      <c r="A84">
        <v>2104</v>
      </c>
      <c r="B84" s="48">
        <f t="shared" si="12"/>
        <v>23543527.238872882</v>
      </c>
      <c r="C84" s="48">
        <f t="shared" si="13"/>
        <v>16123025.405762678</v>
      </c>
      <c r="D84" s="48">
        <f t="shared" si="14"/>
        <v>18448473.212105624</v>
      </c>
      <c r="E84" s="48">
        <f t="shared" si="15"/>
        <v>3658849.2055421202</v>
      </c>
      <c r="F84" s="48">
        <f t="shared" si="16"/>
        <v>4620111.9196039308</v>
      </c>
      <c r="G84" s="48">
        <f t="shared" si="17"/>
        <v>1153418.2309074397</v>
      </c>
      <c r="I84">
        <v>2104</v>
      </c>
      <c r="J84" s="48">
        <f t="shared" si="18"/>
        <v>8595471.0105801076</v>
      </c>
      <c r="K84" s="48">
        <f t="shared" si="18"/>
        <v>5913019.0419423319</v>
      </c>
      <c r="L84" s="48">
        <f t="shared" si="18"/>
        <v>6749017.204671232</v>
      </c>
      <c r="M84" s="48">
        <f t="shared" si="18"/>
        <v>1459773.727317618</v>
      </c>
      <c r="N84" s="48">
        <f t="shared" si="18"/>
        <v>1810294.7909261067</v>
      </c>
      <c r="O84" s="48">
        <f t="shared" si="18"/>
        <v>398096.43026048644</v>
      </c>
    </row>
    <row r="85" spans="1:15" x14ac:dyDescent="0.35">
      <c r="A85">
        <v>2105</v>
      </c>
      <c r="B85" s="48">
        <f t="shared" si="12"/>
        <v>23920223.674694847</v>
      </c>
      <c r="C85" s="48">
        <f t="shared" si="13"/>
        <v>16380993.812254881</v>
      </c>
      <c r="D85" s="48">
        <f t="shared" si="14"/>
        <v>18743648.783499315</v>
      </c>
      <c r="E85" s="48">
        <f t="shared" si="15"/>
        <v>3717390.7928307941</v>
      </c>
      <c r="F85" s="48">
        <f t="shared" si="16"/>
        <v>4694033.710317594</v>
      </c>
      <c r="G85" s="48">
        <f t="shared" si="17"/>
        <v>1171872.9226019587</v>
      </c>
      <c r="I85">
        <v>2105</v>
      </c>
      <c r="J85" s="48">
        <f t="shared" ref="J85:O100" si="19">J84*(1+$C$1)</f>
        <v>8732998.5467493888</v>
      </c>
      <c r="K85" s="48">
        <f t="shared" si="19"/>
        <v>6007627.346613409</v>
      </c>
      <c r="L85" s="48">
        <f t="shared" si="19"/>
        <v>6857001.4799459716</v>
      </c>
      <c r="M85" s="48">
        <f t="shared" si="19"/>
        <v>1483130.1069546998</v>
      </c>
      <c r="N85" s="48">
        <f t="shared" si="19"/>
        <v>1839259.5075809245</v>
      </c>
      <c r="O85" s="48">
        <f t="shared" si="19"/>
        <v>404465.97314465424</v>
      </c>
    </row>
    <row r="86" spans="1:15" x14ac:dyDescent="0.35">
      <c r="A86">
        <v>2106</v>
      </c>
      <c r="B86" s="48">
        <f t="shared" si="12"/>
        <v>24302947.253489964</v>
      </c>
      <c r="C86" s="48">
        <f t="shared" si="13"/>
        <v>16643089.713250959</v>
      </c>
      <c r="D86" s="48">
        <f t="shared" si="14"/>
        <v>19043547.164035305</v>
      </c>
      <c r="E86" s="48">
        <f t="shared" si="15"/>
        <v>3776869.0455160867</v>
      </c>
      <c r="F86" s="48">
        <f t="shared" si="16"/>
        <v>4769138.2496826751</v>
      </c>
      <c r="G86" s="48">
        <f t="shared" si="17"/>
        <v>1190622.8893635902</v>
      </c>
      <c r="I86">
        <v>2106</v>
      </c>
      <c r="J86" s="48">
        <f t="shared" si="19"/>
        <v>8872726.5234973785</v>
      </c>
      <c r="K86" s="48">
        <f t="shared" si="19"/>
        <v>6103749.3841592232</v>
      </c>
      <c r="L86" s="48">
        <f t="shared" si="19"/>
        <v>6966713.503625107</v>
      </c>
      <c r="M86" s="48">
        <f t="shared" si="19"/>
        <v>1506860.1886659751</v>
      </c>
      <c r="N86" s="48">
        <f t="shared" si="19"/>
        <v>1868687.6597022193</v>
      </c>
      <c r="O86" s="48">
        <f t="shared" si="19"/>
        <v>410937.42871496873</v>
      </c>
    </row>
    <row r="87" spans="1:15" x14ac:dyDescent="0.35">
      <c r="A87">
        <v>2107</v>
      </c>
      <c r="B87" s="48">
        <f t="shared" si="12"/>
        <v>24691794.409545805</v>
      </c>
      <c r="C87" s="48">
        <f t="shared" si="13"/>
        <v>16909379.148662973</v>
      </c>
      <c r="D87" s="48">
        <f t="shared" si="14"/>
        <v>19348243.91865987</v>
      </c>
      <c r="E87" s="48">
        <f t="shared" si="15"/>
        <v>3837298.9502443443</v>
      </c>
      <c r="F87" s="48">
        <f t="shared" si="16"/>
        <v>4845444.4616775978</v>
      </c>
      <c r="G87" s="48">
        <f t="shared" si="17"/>
        <v>1209672.8555934075</v>
      </c>
      <c r="I87">
        <v>2107</v>
      </c>
      <c r="J87" s="48">
        <f t="shared" si="19"/>
        <v>9014690.1478733364</v>
      </c>
      <c r="K87" s="48">
        <f t="shared" si="19"/>
        <v>6201409.3743057707</v>
      </c>
      <c r="L87" s="48">
        <f t="shared" si="19"/>
        <v>7078180.919683109</v>
      </c>
      <c r="M87" s="48">
        <f t="shared" si="19"/>
        <v>1530969.9516846307</v>
      </c>
      <c r="N87" s="48">
        <f t="shared" si="19"/>
        <v>1898586.6622574548</v>
      </c>
      <c r="O87" s="48">
        <f t="shared" si="19"/>
        <v>417512.42757440824</v>
      </c>
    </row>
    <row r="88" spans="1:15" x14ac:dyDescent="0.35">
      <c r="A88">
        <v>2108</v>
      </c>
      <c r="B88" s="48">
        <f t="shared" si="12"/>
        <v>25086863.120098539</v>
      </c>
      <c r="C88" s="48">
        <f t="shared" si="13"/>
        <v>17179929.215041582</v>
      </c>
      <c r="D88" s="48">
        <f t="shared" si="14"/>
        <v>19657815.821358427</v>
      </c>
      <c r="E88" s="48">
        <f t="shared" si="15"/>
        <v>3898695.7334482539</v>
      </c>
      <c r="F88" s="48">
        <f t="shared" si="16"/>
        <v>4922971.5730644399</v>
      </c>
      <c r="G88" s="48">
        <f t="shared" si="17"/>
        <v>1229027.6212829021</v>
      </c>
      <c r="I88">
        <v>2108</v>
      </c>
      <c r="J88" s="48">
        <f t="shared" si="19"/>
        <v>9158925.1902393103</v>
      </c>
      <c r="K88" s="48">
        <f t="shared" si="19"/>
        <v>6300631.9242946636</v>
      </c>
      <c r="L88" s="48">
        <f t="shared" si="19"/>
        <v>7191431.8143980391</v>
      </c>
      <c r="M88" s="48">
        <f t="shared" si="19"/>
        <v>1555465.4709115848</v>
      </c>
      <c r="N88" s="48">
        <f t="shared" si="19"/>
        <v>1928964.0488535741</v>
      </c>
      <c r="O88" s="48">
        <f t="shared" si="19"/>
        <v>424192.62641559879</v>
      </c>
    </row>
    <row r="89" spans="1:15" x14ac:dyDescent="0.35">
      <c r="A89">
        <v>2109</v>
      </c>
      <c r="B89" s="48">
        <f t="shared" si="12"/>
        <v>25488252.930020116</v>
      </c>
      <c r="C89" s="48">
        <f t="shared" si="13"/>
        <v>17454808.082482249</v>
      </c>
      <c r="D89" s="48">
        <f t="shared" si="14"/>
        <v>19972340.874500163</v>
      </c>
      <c r="E89" s="48">
        <f t="shared" si="15"/>
        <v>3961074.8651834261</v>
      </c>
      <c r="F89" s="48">
        <f t="shared" si="16"/>
        <v>5001739.1182334712</v>
      </c>
      <c r="G89" s="48">
        <f t="shared" si="17"/>
        <v>1248692.0632234286</v>
      </c>
      <c r="I89">
        <v>2109</v>
      </c>
      <c r="J89" s="48">
        <f t="shared" si="19"/>
        <v>9305467.9932831395</v>
      </c>
      <c r="K89" s="48">
        <f t="shared" si="19"/>
        <v>6401442.0350833787</v>
      </c>
      <c r="L89" s="48">
        <f t="shared" si="19"/>
        <v>7306494.7234284077</v>
      </c>
      <c r="M89" s="48">
        <f t="shared" si="19"/>
        <v>1580352.9184461702</v>
      </c>
      <c r="N89" s="48">
        <f t="shared" si="19"/>
        <v>1959827.4736352314</v>
      </c>
      <c r="O89" s="48">
        <f t="shared" si="19"/>
        <v>430979.70843824837</v>
      </c>
    </row>
    <row r="90" spans="1:15" x14ac:dyDescent="0.35">
      <c r="A90">
        <v>2110</v>
      </c>
      <c r="B90" s="48">
        <f t="shared" si="12"/>
        <v>25896064.97690044</v>
      </c>
      <c r="C90" s="48">
        <f t="shared" si="13"/>
        <v>17734085.011801966</v>
      </c>
      <c r="D90" s="48">
        <f t="shared" si="14"/>
        <v>20291898.328492165</v>
      </c>
      <c r="E90" s="48">
        <f t="shared" si="15"/>
        <v>4024452.0630263612</v>
      </c>
      <c r="F90" s="48">
        <f t="shared" si="16"/>
        <v>5081766.9441252071</v>
      </c>
      <c r="G90" s="48">
        <f t="shared" si="17"/>
        <v>1268671.1362350034</v>
      </c>
      <c r="I90">
        <v>2110</v>
      </c>
      <c r="J90" s="48">
        <f t="shared" si="19"/>
        <v>9454355.4811756704</v>
      </c>
      <c r="K90" s="48">
        <f t="shared" si="19"/>
        <v>6503865.1076447126</v>
      </c>
      <c r="L90" s="48">
        <f t="shared" si="19"/>
        <v>7423398.6390032619</v>
      </c>
      <c r="M90" s="48">
        <f t="shared" si="19"/>
        <v>1605638.5651413088</v>
      </c>
      <c r="N90" s="48">
        <f t="shared" si="19"/>
        <v>1991184.7132133951</v>
      </c>
      <c r="O90" s="48">
        <f t="shared" si="19"/>
        <v>437875.38377326034</v>
      </c>
    </row>
    <row r="91" spans="1:15" x14ac:dyDescent="0.35">
      <c r="A91">
        <v>2111</v>
      </c>
      <c r="B91" s="48">
        <f t="shared" si="12"/>
        <v>26310402.016530845</v>
      </c>
      <c r="C91" s="48">
        <f t="shared" si="13"/>
        <v>18017830.371990796</v>
      </c>
      <c r="D91" s="48">
        <f t="shared" si="14"/>
        <v>20616568.70174804</v>
      </c>
      <c r="E91" s="48">
        <f t="shared" si="15"/>
        <v>4088843.2960347831</v>
      </c>
      <c r="F91" s="48">
        <f t="shared" si="16"/>
        <v>5163075.2152312109</v>
      </c>
      <c r="G91" s="48">
        <f t="shared" si="17"/>
        <v>1288969.8744147634</v>
      </c>
      <c r="I91">
        <v>2111</v>
      </c>
      <c r="J91" s="48">
        <f t="shared" si="19"/>
        <v>9605625.1688744817</v>
      </c>
      <c r="K91" s="48">
        <f t="shared" si="19"/>
        <v>6607926.9493670277</v>
      </c>
      <c r="L91" s="48">
        <f t="shared" si="19"/>
        <v>7542173.0172273144</v>
      </c>
      <c r="M91" s="48">
        <f t="shared" si="19"/>
        <v>1631328.7821835699</v>
      </c>
      <c r="N91" s="48">
        <f t="shared" si="19"/>
        <v>2023043.6686248095</v>
      </c>
      <c r="O91" s="48">
        <f t="shared" si="19"/>
        <v>444881.38991363253</v>
      </c>
    </row>
    <row r="92" spans="1:15" x14ac:dyDescent="0.35">
      <c r="A92">
        <v>2112</v>
      </c>
      <c r="B92" s="48">
        <f t="shared" si="12"/>
        <v>26731368.448795341</v>
      </c>
      <c r="C92" s="48">
        <f t="shared" si="13"/>
        <v>18306115.657942649</v>
      </c>
      <c r="D92" s="48">
        <f t="shared" si="14"/>
        <v>20946433.800976008</v>
      </c>
      <c r="E92" s="48">
        <f t="shared" si="15"/>
        <v>4154264.7887713397</v>
      </c>
      <c r="F92" s="48">
        <f t="shared" si="16"/>
        <v>5245684.4186749104</v>
      </c>
      <c r="G92" s="48">
        <f t="shared" si="17"/>
        <v>1309593.3924053996</v>
      </c>
      <c r="I92">
        <v>2112</v>
      </c>
      <c r="J92" s="48">
        <f t="shared" si="19"/>
        <v>9759315.1715764739</v>
      </c>
      <c r="K92" s="48">
        <f t="shared" si="19"/>
        <v>6713653.7805569004</v>
      </c>
      <c r="L92" s="48">
        <f t="shared" si="19"/>
        <v>7662847.7855029516</v>
      </c>
      <c r="M92" s="48">
        <f t="shared" si="19"/>
        <v>1657430.042698507</v>
      </c>
      <c r="N92" s="48">
        <f t="shared" si="19"/>
        <v>2055412.3673228065</v>
      </c>
      <c r="O92" s="48">
        <f t="shared" si="19"/>
        <v>451999.49215225066</v>
      </c>
    </row>
    <row r="93" spans="1:15" x14ac:dyDescent="0.35">
      <c r="A93">
        <v>2113</v>
      </c>
      <c r="B93" s="48">
        <f t="shared" si="12"/>
        <v>27159070.343976066</v>
      </c>
      <c r="C93" s="48">
        <f t="shared" si="13"/>
        <v>18599013.508469731</v>
      </c>
      <c r="D93" s="48">
        <f t="shared" si="14"/>
        <v>21281576.741791625</v>
      </c>
      <c r="E93" s="48">
        <f t="shared" si="15"/>
        <v>4220733.0253916811</v>
      </c>
      <c r="F93" s="48">
        <f t="shared" si="16"/>
        <v>5329615.369373709</v>
      </c>
      <c r="G93" s="48">
        <f t="shared" si="17"/>
        <v>1330546.8866838859</v>
      </c>
      <c r="I93">
        <v>2113</v>
      </c>
      <c r="J93" s="48">
        <f t="shared" si="19"/>
        <v>9915464.2143216971</v>
      </c>
      <c r="K93" s="48">
        <f t="shared" si="19"/>
        <v>6821072.2410458112</v>
      </c>
      <c r="L93" s="48">
        <f t="shared" si="19"/>
        <v>7785453.350070999</v>
      </c>
      <c r="M93" s="48">
        <f t="shared" si="19"/>
        <v>1683948.9233816832</v>
      </c>
      <c r="N93" s="48">
        <f t="shared" si="19"/>
        <v>2088298.9651999713</v>
      </c>
      <c r="O93" s="48">
        <f t="shared" si="19"/>
        <v>459231.4840266867</v>
      </c>
    </row>
    <row r="94" spans="1:15" x14ac:dyDescent="0.35">
      <c r="A94">
        <v>2114</v>
      </c>
      <c r="B94" s="48">
        <f t="shared" si="12"/>
        <v>27593615.469479684</v>
      </c>
      <c r="C94" s="48">
        <f t="shared" si="13"/>
        <v>18896597.724605247</v>
      </c>
      <c r="D94" s="48">
        <f t="shared" si="14"/>
        <v>21622081.96966029</v>
      </c>
      <c r="E94" s="48">
        <f t="shared" si="15"/>
        <v>4288264.7537979484</v>
      </c>
      <c r="F94" s="48">
        <f t="shared" si="16"/>
        <v>5414889.2152836882</v>
      </c>
      <c r="G94" s="48">
        <f t="shared" si="17"/>
        <v>1351835.6368708282</v>
      </c>
      <c r="I94">
        <v>2114</v>
      </c>
      <c r="J94" s="48">
        <f t="shared" si="19"/>
        <v>10074111.641750844</v>
      </c>
      <c r="K94" s="48">
        <f t="shared" si="19"/>
        <v>6930209.3969025444</v>
      </c>
      <c r="L94" s="48">
        <f t="shared" si="19"/>
        <v>7910020.6036721347</v>
      </c>
      <c r="M94" s="48">
        <f t="shared" si="19"/>
        <v>1710892.1061557902</v>
      </c>
      <c r="N94" s="48">
        <f t="shared" si="19"/>
        <v>2121711.748643171</v>
      </c>
      <c r="O94" s="48">
        <f t="shared" si="19"/>
        <v>466579.18777111371</v>
      </c>
    </row>
    <row r="95" spans="1:15" x14ac:dyDescent="0.35">
      <c r="A95">
        <v>2115</v>
      </c>
      <c r="B95" s="48">
        <f t="shared" si="12"/>
        <v>28035113.316991359</v>
      </c>
      <c r="C95" s="48">
        <f t="shared" si="13"/>
        <v>19198943.288198933</v>
      </c>
      <c r="D95" s="48">
        <f t="shared" si="14"/>
        <v>21968035.281174853</v>
      </c>
      <c r="E95" s="48">
        <f t="shared" si="15"/>
        <v>4356876.9898587158</v>
      </c>
      <c r="F95" s="48">
        <f t="shared" si="16"/>
        <v>5501527.442728227</v>
      </c>
      <c r="G95" s="48">
        <f t="shared" si="17"/>
        <v>1373465.0070607616</v>
      </c>
      <c r="I95">
        <v>2115</v>
      </c>
      <c r="J95" s="48">
        <f t="shared" si="19"/>
        <v>10235297.428018859</v>
      </c>
      <c r="K95" s="48">
        <f t="shared" si="19"/>
        <v>7041092.7472529849</v>
      </c>
      <c r="L95" s="48">
        <f t="shared" si="19"/>
        <v>8036580.9333308889</v>
      </c>
      <c r="M95" s="48">
        <f t="shared" si="19"/>
        <v>1738266.3798542828</v>
      </c>
      <c r="N95" s="48">
        <f t="shared" si="19"/>
        <v>2155659.1366214617</v>
      </c>
      <c r="O95" s="48">
        <f t="shared" si="19"/>
        <v>474044.45477545151</v>
      </c>
    </row>
    <row r="96" spans="1:15" x14ac:dyDescent="0.35">
      <c r="A96">
        <v>2116</v>
      </c>
      <c r="B96" s="48">
        <f t="shared" si="12"/>
        <v>28483675.130063221</v>
      </c>
      <c r="C96" s="48">
        <f t="shared" si="13"/>
        <v>19506126.380810115</v>
      </c>
      <c r="D96" s="48">
        <f t="shared" si="14"/>
        <v>22319523.845673651</v>
      </c>
      <c r="E96" s="48">
        <f t="shared" si="15"/>
        <v>4426587.0216964548</v>
      </c>
      <c r="F96" s="48">
        <f t="shared" si="16"/>
        <v>5589551.8818118786</v>
      </c>
      <c r="G96" s="48">
        <f t="shared" si="17"/>
        <v>1395440.4471737337</v>
      </c>
      <c r="I96">
        <v>2116</v>
      </c>
      <c r="J96" s="48">
        <f t="shared" si="19"/>
        <v>10399062.186867161</v>
      </c>
      <c r="K96" s="48">
        <f t="shared" si="19"/>
        <v>7153750.2312090332</v>
      </c>
      <c r="L96" s="48">
        <f t="shared" si="19"/>
        <v>8165166.2282641828</v>
      </c>
      <c r="M96" s="48">
        <f t="shared" si="19"/>
        <v>1766078.6419319513</v>
      </c>
      <c r="N96" s="48">
        <f t="shared" si="19"/>
        <v>2190149.682807405</v>
      </c>
      <c r="O96" s="48">
        <f t="shared" si="19"/>
        <v>481629.16605185875</v>
      </c>
    </row>
    <row r="97" spans="1:15" x14ac:dyDescent="0.35">
      <c r="A97">
        <v>2117</v>
      </c>
      <c r="B97" s="48">
        <f t="shared" si="12"/>
        <v>28939413.932144232</v>
      </c>
      <c r="C97" s="48">
        <f t="shared" si="13"/>
        <v>19818224.402903076</v>
      </c>
      <c r="D97" s="48">
        <f t="shared" si="14"/>
        <v>22676636.227204431</v>
      </c>
      <c r="E97" s="48">
        <f t="shared" si="15"/>
        <v>4497412.4140435979</v>
      </c>
      <c r="F97" s="48">
        <f t="shared" si="16"/>
        <v>5678984.7119208686</v>
      </c>
      <c r="G97" s="48">
        <f t="shared" si="17"/>
        <v>1417767.4943285135</v>
      </c>
      <c r="I97">
        <v>2117</v>
      </c>
      <c r="J97" s="48">
        <f t="shared" si="19"/>
        <v>10565447.181857035</v>
      </c>
      <c r="K97" s="48">
        <f t="shared" si="19"/>
        <v>7268210.2349083778</v>
      </c>
      <c r="L97" s="48">
        <f t="shared" si="19"/>
        <v>8295808.8879164094</v>
      </c>
      <c r="M97" s="48">
        <f t="shared" si="19"/>
        <v>1794335.9002028625</v>
      </c>
      <c r="N97" s="48">
        <f t="shared" si="19"/>
        <v>2225192.0777323237</v>
      </c>
      <c r="O97" s="48">
        <f t="shared" si="19"/>
        <v>489335.23270868848</v>
      </c>
    </row>
    <row r="98" spans="1:15" x14ac:dyDescent="0.35">
      <c r="A98">
        <v>2118</v>
      </c>
      <c r="B98" s="48">
        <f t="shared" si="12"/>
        <v>29402444.555058539</v>
      </c>
      <c r="C98" s="48">
        <f t="shared" si="13"/>
        <v>20135315.993349526</v>
      </c>
      <c r="D98" s="48">
        <f t="shared" si="14"/>
        <v>23039462.406839702</v>
      </c>
      <c r="E98" s="48">
        <f t="shared" si="15"/>
        <v>4569371.0126682958</v>
      </c>
      <c r="F98" s="48">
        <f t="shared" si="16"/>
        <v>5769848.467311603</v>
      </c>
      <c r="G98" s="48">
        <f t="shared" si="17"/>
        <v>1440451.7742377697</v>
      </c>
      <c r="I98">
        <v>2118</v>
      </c>
      <c r="J98" s="48">
        <f t="shared" si="19"/>
        <v>10734494.336766748</v>
      </c>
      <c r="K98" s="48">
        <f t="shared" si="19"/>
        <v>7384501.5986669119</v>
      </c>
      <c r="L98" s="48">
        <f t="shared" si="19"/>
        <v>8428541.8301230725</v>
      </c>
      <c r="M98" s="48">
        <f t="shared" si="19"/>
        <v>1823045.2746061082</v>
      </c>
      <c r="N98" s="48">
        <f t="shared" si="19"/>
        <v>2260795.1509760409</v>
      </c>
      <c r="O98" s="48">
        <f t="shared" si="19"/>
        <v>497164.59643202752</v>
      </c>
    </row>
    <row r="99" spans="1:15" x14ac:dyDescent="0.35">
      <c r="A99">
        <v>2119</v>
      </c>
      <c r="B99" s="48">
        <f t="shared" si="12"/>
        <v>29872883.667939477</v>
      </c>
      <c r="C99" s="48">
        <f t="shared" si="13"/>
        <v>20457481.049243119</v>
      </c>
      <c r="D99" s="48">
        <f t="shared" si="14"/>
        <v>23408093.805349138</v>
      </c>
      <c r="E99" s="48">
        <f t="shared" si="15"/>
        <v>4642480.9488709886</v>
      </c>
      <c r="F99" s="48">
        <f t="shared" si="16"/>
        <v>5862166.0427885884</v>
      </c>
      <c r="G99" s="48">
        <f t="shared" si="17"/>
        <v>1463499.0026255739</v>
      </c>
      <c r="I99">
        <v>2119</v>
      </c>
      <c r="J99" s="48">
        <f t="shared" si="19"/>
        <v>10906246.246155016</v>
      </c>
      <c r="K99" s="48">
        <f t="shared" si="19"/>
        <v>7502653.6242455831</v>
      </c>
      <c r="L99" s="48">
        <f t="shared" si="19"/>
        <v>8563398.4994050413</v>
      </c>
      <c r="M99" s="48">
        <f t="shared" si="19"/>
        <v>1852213.9989998059</v>
      </c>
      <c r="N99" s="48">
        <f t="shared" si="19"/>
        <v>2296967.8733916576</v>
      </c>
      <c r="O99" s="48">
        <f t="shared" si="19"/>
        <v>505119.22997493995</v>
      </c>
    </row>
    <row r="100" spans="1:15" x14ac:dyDescent="0.35">
      <c r="A100">
        <v>2120</v>
      </c>
      <c r="B100" s="48">
        <f t="shared" si="12"/>
        <v>30350849.80662651</v>
      </c>
      <c r="C100" s="48">
        <f t="shared" si="13"/>
        <v>20784800.746031009</v>
      </c>
      <c r="D100" s="48">
        <f t="shared" si="14"/>
        <v>23782623.306234725</v>
      </c>
      <c r="E100" s="48">
        <f t="shared" si="15"/>
        <v>4716760.6440529246</v>
      </c>
      <c r="F100" s="48">
        <f t="shared" si="16"/>
        <v>5955960.699473206</v>
      </c>
      <c r="G100" s="48">
        <f t="shared" si="17"/>
        <v>1486914.986667583</v>
      </c>
      <c r="I100">
        <v>2120</v>
      </c>
      <c r="J100" s="48">
        <f t="shared" si="19"/>
        <v>11080746.186093496</v>
      </c>
      <c r="K100" s="48">
        <f t="shared" si="19"/>
        <v>7622696.0822335128</v>
      </c>
      <c r="L100" s="48">
        <f t="shared" si="19"/>
        <v>8700412.8753955215</v>
      </c>
      <c r="M100" s="48">
        <f t="shared" si="19"/>
        <v>1881849.4229838029</v>
      </c>
      <c r="N100" s="48">
        <f t="shared" si="19"/>
        <v>2333719.3593659243</v>
      </c>
      <c r="O100" s="48">
        <f t="shared" si="19"/>
        <v>513201.13765453902</v>
      </c>
    </row>
    <row r="101" spans="1:15" x14ac:dyDescent="0.35">
      <c r="A101">
        <v>2121</v>
      </c>
      <c r="B101" s="48">
        <f t="shared" si="12"/>
        <v>30836463.403532535</v>
      </c>
      <c r="C101" s="48">
        <f t="shared" si="13"/>
        <v>21117357.557967506</v>
      </c>
      <c r="D101" s="48">
        <f t="shared" si="14"/>
        <v>24163145.279134482</v>
      </c>
      <c r="E101" s="48">
        <f t="shared" si="15"/>
        <v>4792228.8143577715</v>
      </c>
      <c r="F101" s="48">
        <f t="shared" si="16"/>
        <v>6051256.0706647774</v>
      </c>
      <c r="G101" s="48">
        <f t="shared" si="17"/>
        <v>1510705.6264542644</v>
      </c>
      <c r="I101">
        <v>2121</v>
      </c>
      <c r="J101" s="48">
        <f t="shared" ref="J101:O116" si="20">J100*(1+$C$1)</f>
        <v>11258038.125070993</v>
      </c>
      <c r="K101" s="48">
        <f t="shared" si="20"/>
        <v>7744659.2195492489</v>
      </c>
      <c r="L101" s="48">
        <f t="shared" si="20"/>
        <v>8839619.4814018495</v>
      </c>
      <c r="M101" s="48">
        <f t="shared" si="20"/>
        <v>1911959.0137515438</v>
      </c>
      <c r="N101" s="48">
        <f t="shared" si="20"/>
        <v>2371058.8691157792</v>
      </c>
      <c r="O101" s="48">
        <f t="shared" si="20"/>
        <v>521412.35585701163</v>
      </c>
    </row>
    <row r="102" spans="1:15" x14ac:dyDescent="0.35">
      <c r="A102">
        <v>2122</v>
      </c>
      <c r="B102" s="48">
        <f t="shared" si="12"/>
        <v>31329846.817989055</v>
      </c>
      <c r="C102" s="48">
        <f t="shared" si="13"/>
        <v>21455235.278894987</v>
      </c>
      <c r="D102" s="48">
        <f t="shared" si="14"/>
        <v>24549755.603600632</v>
      </c>
      <c r="E102" s="48">
        <f t="shared" si="15"/>
        <v>4868904.4753874959</v>
      </c>
      <c r="F102" s="48">
        <f t="shared" si="16"/>
        <v>6148076.1677954141</v>
      </c>
      <c r="G102" s="48">
        <f t="shared" si="17"/>
        <v>1534876.9164775326</v>
      </c>
      <c r="I102">
        <v>2122</v>
      </c>
      <c r="J102" s="48">
        <f t="shared" si="20"/>
        <v>11438166.735072128</v>
      </c>
      <c r="K102" s="48">
        <f t="shared" si="20"/>
        <v>7868573.7670620373</v>
      </c>
      <c r="L102" s="48">
        <f t="shared" si="20"/>
        <v>8981053.3931042794</v>
      </c>
      <c r="M102" s="48">
        <f t="shared" si="20"/>
        <v>1942550.3579715686</v>
      </c>
      <c r="N102" s="48">
        <f t="shared" si="20"/>
        <v>2408995.8110216316</v>
      </c>
      <c r="O102" s="48">
        <f t="shared" si="20"/>
        <v>529754.95355072385</v>
      </c>
    </row>
    <row r="103" spans="1:15" x14ac:dyDescent="0.35">
      <c r="A103">
        <v>2123</v>
      </c>
      <c r="B103" s="48">
        <f t="shared" si="12"/>
        <v>31831124.367076881</v>
      </c>
      <c r="C103" s="48">
        <f t="shared" si="13"/>
        <v>21798519.043357305</v>
      </c>
      <c r="D103" s="48">
        <f t="shared" si="14"/>
        <v>24942551.693258245</v>
      </c>
      <c r="E103" s="48">
        <f t="shared" si="15"/>
        <v>4946806.9469936956</v>
      </c>
      <c r="F103" s="48">
        <f t="shared" si="16"/>
        <v>6246445.3864801405</v>
      </c>
      <c r="G103" s="48">
        <f t="shared" si="17"/>
        <v>1559434.9471411731</v>
      </c>
      <c r="I103">
        <v>2123</v>
      </c>
      <c r="J103" s="48">
        <f t="shared" si="20"/>
        <v>11621177.402833283</v>
      </c>
      <c r="K103" s="48">
        <f t="shared" si="20"/>
        <v>7994470.94733503</v>
      </c>
      <c r="L103" s="48">
        <f t="shared" si="20"/>
        <v>9124750.2473939471</v>
      </c>
      <c r="M103" s="48">
        <f t="shared" si="20"/>
        <v>1973631.1636991138</v>
      </c>
      <c r="N103" s="48">
        <f t="shared" si="20"/>
        <v>2447539.7439979776</v>
      </c>
      <c r="O103" s="48">
        <f t="shared" si="20"/>
        <v>538231.03280753549</v>
      </c>
    </row>
    <row r="104" spans="1:15" x14ac:dyDescent="0.35">
      <c r="A104">
        <v>2124</v>
      </c>
      <c r="B104" s="48">
        <f t="shared" si="12"/>
        <v>32340422.356950112</v>
      </c>
      <c r="C104" s="48">
        <f t="shared" si="13"/>
        <v>22147295.348051023</v>
      </c>
      <c r="D104" s="48">
        <f t="shared" si="14"/>
        <v>25341632.520350378</v>
      </c>
      <c r="E104" s="48">
        <f t="shared" si="15"/>
        <v>5025955.8581455946</v>
      </c>
      <c r="F104" s="48">
        <f t="shared" si="16"/>
        <v>6346388.5126638226</v>
      </c>
      <c r="G104" s="48">
        <f t="shared" si="17"/>
        <v>1584385.9062954318</v>
      </c>
      <c r="I104">
        <v>2124</v>
      </c>
      <c r="J104" s="48">
        <f t="shared" si="20"/>
        <v>11807116.241278615</v>
      </c>
      <c r="K104" s="48">
        <f t="shared" si="20"/>
        <v>8122382.4824923901</v>
      </c>
      <c r="L104" s="48">
        <f t="shared" si="20"/>
        <v>9270746.2513522506</v>
      </c>
      <c r="M104" s="48">
        <f t="shared" si="20"/>
        <v>2005209.2623182996</v>
      </c>
      <c r="N104" s="48">
        <f t="shared" si="20"/>
        <v>2486700.3799019451</v>
      </c>
      <c r="O104" s="48">
        <f t="shared" si="20"/>
        <v>546842.72933245602</v>
      </c>
    </row>
    <row r="105" spans="1:15" x14ac:dyDescent="0.35">
      <c r="A105">
        <v>2125</v>
      </c>
      <c r="B105" s="48">
        <f t="shared" si="12"/>
        <v>32857869.114661314</v>
      </c>
      <c r="C105" s="48">
        <f t="shared" si="13"/>
        <v>22501652.073619839</v>
      </c>
      <c r="D105" s="48">
        <f t="shared" si="14"/>
        <v>25747098.640675984</v>
      </c>
      <c r="E105" s="48">
        <f t="shared" si="15"/>
        <v>5106371.1518759243</v>
      </c>
      <c r="F105" s="48">
        <f t="shared" si="16"/>
        <v>6447930.728866444</v>
      </c>
      <c r="G105" s="48">
        <f t="shared" si="17"/>
        <v>1609736.0807961586</v>
      </c>
      <c r="I105">
        <v>2125</v>
      </c>
      <c r="J105" s="48">
        <f t="shared" si="20"/>
        <v>11996030.101139072</v>
      </c>
      <c r="K105" s="48">
        <f t="shared" si="20"/>
        <v>8252340.6022122689</v>
      </c>
      <c r="L105" s="48">
        <f t="shared" si="20"/>
        <v>9419078.1913738865</v>
      </c>
      <c r="M105" s="48">
        <f t="shared" si="20"/>
        <v>2037292.6105153924</v>
      </c>
      <c r="N105" s="48">
        <f t="shared" si="20"/>
        <v>2526487.5859803762</v>
      </c>
      <c r="O105" s="48">
        <f t="shared" si="20"/>
        <v>555592.21300177532</v>
      </c>
    </row>
    <row r="106" spans="1:15" x14ac:dyDescent="0.35">
      <c r="A106">
        <v>2126</v>
      </c>
      <c r="B106" s="48">
        <f t="shared" si="12"/>
        <v>33383595.020495895</v>
      </c>
      <c r="C106" s="48">
        <f t="shared" si="13"/>
        <v>22861678.506797757</v>
      </c>
      <c r="D106" s="48">
        <f t="shared" si="14"/>
        <v>26159052.218926802</v>
      </c>
      <c r="E106" s="48">
        <f t="shared" si="15"/>
        <v>5188073.0903059393</v>
      </c>
      <c r="F106" s="48">
        <f t="shared" si="16"/>
        <v>6551097.6205283068</v>
      </c>
      <c r="G106" s="48">
        <f t="shared" si="17"/>
        <v>1635491.8580888973</v>
      </c>
      <c r="I106">
        <v>2126</v>
      </c>
      <c r="J106" s="48">
        <f t="shared" si="20"/>
        <v>12187966.582757298</v>
      </c>
      <c r="K106" s="48">
        <f t="shared" si="20"/>
        <v>8384378.0518476656</v>
      </c>
      <c r="L106" s="48">
        <f t="shared" si="20"/>
        <v>9569783.4424358681</v>
      </c>
      <c r="M106" s="48">
        <f t="shared" si="20"/>
        <v>2069889.2922836386</v>
      </c>
      <c r="N106" s="48">
        <f t="shared" si="20"/>
        <v>2566911.3873560624</v>
      </c>
      <c r="O106" s="48">
        <f t="shared" si="20"/>
        <v>564481.68840980378</v>
      </c>
    </row>
    <row r="107" spans="1:15" x14ac:dyDescent="0.35">
      <c r="A107">
        <v>2127</v>
      </c>
      <c r="B107" s="48">
        <f t="shared" si="12"/>
        <v>33917732.540823832</v>
      </c>
      <c r="C107" s="48">
        <f t="shared" si="13"/>
        <v>23227465.362906523</v>
      </c>
      <c r="D107" s="48">
        <f t="shared" si="14"/>
        <v>26577597.054429632</v>
      </c>
      <c r="E107" s="48">
        <f t="shared" si="15"/>
        <v>5271082.2597508347</v>
      </c>
      <c r="F107" s="48">
        <f t="shared" si="16"/>
        <v>6655915.1824567597</v>
      </c>
      <c r="G107" s="48">
        <f t="shared" si="17"/>
        <v>1661659.7278183196</v>
      </c>
      <c r="I107">
        <v>2127</v>
      </c>
      <c r="J107" s="48">
        <f t="shared" si="20"/>
        <v>12382974.048081415</v>
      </c>
      <c r="K107" s="48">
        <f t="shared" si="20"/>
        <v>8518528.1006772276</v>
      </c>
      <c r="L107" s="48">
        <f t="shared" si="20"/>
        <v>9722899.9775148425</v>
      </c>
      <c r="M107" s="48">
        <f t="shared" si="20"/>
        <v>2103007.5209601768</v>
      </c>
      <c r="N107" s="48">
        <f t="shared" si="20"/>
        <v>2607981.9695537593</v>
      </c>
      <c r="O107" s="48">
        <f t="shared" si="20"/>
        <v>573513.39542436064</v>
      </c>
    </row>
    <row r="108" spans="1:15" x14ac:dyDescent="0.35">
      <c r="A108">
        <v>2128</v>
      </c>
      <c r="B108" s="48">
        <f t="shared" si="12"/>
        <v>34460416.261477016</v>
      </c>
      <c r="C108" s="48">
        <f t="shared" si="13"/>
        <v>23599104.808713026</v>
      </c>
      <c r="D108" s="48">
        <f t="shared" si="14"/>
        <v>27002838.607300505</v>
      </c>
      <c r="E108" s="48">
        <f t="shared" si="15"/>
        <v>5355419.5759068485</v>
      </c>
      <c r="F108" s="48">
        <f t="shared" si="16"/>
        <v>6762409.8253760682</v>
      </c>
      <c r="G108" s="48">
        <f t="shared" si="17"/>
        <v>1688246.2834634127</v>
      </c>
      <c r="I108">
        <v>2128</v>
      </c>
      <c r="J108" s="48">
        <f t="shared" si="20"/>
        <v>12581101.632850718</v>
      </c>
      <c r="K108" s="48">
        <f t="shared" si="20"/>
        <v>8654824.5502880625</v>
      </c>
      <c r="L108" s="48">
        <f t="shared" si="20"/>
        <v>9878466.3771550804</v>
      </c>
      <c r="M108" s="48">
        <f t="shared" si="20"/>
        <v>2136655.6412955397</v>
      </c>
      <c r="N108" s="48">
        <f t="shared" si="20"/>
        <v>2649709.6810666197</v>
      </c>
      <c r="O108" s="48">
        <f t="shared" si="20"/>
        <v>582689.60975115048</v>
      </c>
    </row>
    <row r="109" spans="1:15" x14ac:dyDescent="0.35">
      <c r="A109">
        <v>2129</v>
      </c>
      <c r="B109" s="48">
        <f t="shared" si="12"/>
        <v>35011782.921660647</v>
      </c>
      <c r="C109" s="48">
        <f t="shared" si="13"/>
        <v>23976690.485652436</v>
      </c>
      <c r="D109" s="48">
        <f t="shared" si="14"/>
        <v>27434884.025017314</v>
      </c>
      <c r="E109" s="48">
        <f t="shared" si="15"/>
        <v>5441106.2891213577</v>
      </c>
      <c r="F109" s="48">
        <f t="shared" si="16"/>
        <v>6870608.3825820852</v>
      </c>
      <c r="G109" s="48">
        <f t="shared" si="17"/>
        <v>1715258.2239988274</v>
      </c>
      <c r="I109">
        <v>2129</v>
      </c>
      <c r="J109" s="48">
        <f t="shared" si="20"/>
        <v>12782399.258976329</v>
      </c>
      <c r="K109" s="48">
        <f t="shared" si="20"/>
        <v>8793301.743092671</v>
      </c>
      <c r="L109" s="48">
        <f t="shared" si="20"/>
        <v>10036521.839189561</v>
      </c>
      <c r="M109" s="48">
        <f t="shared" si="20"/>
        <v>2170842.1315562683</v>
      </c>
      <c r="N109" s="48">
        <f t="shared" si="20"/>
        <v>2692105.0359636857</v>
      </c>
      <c r="O109" s="48">
        <f t="shared" si="20"/>
        <v>592012.64350716886</v>
      </c>
    </row>
    <row r="110" spans="1:15" x14ac:dyDescent="0.35">
      <c r="A110">
        <v>2130</v>
      </c>
      <c r="B110" s="48">
        <f t="shared" si="12"/>
        <v>35571971.448407218</v>
      </c>
      <c r="C110" s="48">
        <f t="shared" si="13"/>
        <v>24360317.533422876</v>
      </c>
      <c r="D110" s="48">
        <f t="shared" si="14"/>
        <v>27873842.16941759</v>
      </c>
      <c r="E110" s="48">
        <f t="shared" si="15"/>
        <v>5528163.9897472998</v>
      </c>
      <c r="F110" s="48">
        <f t="shared" si="16"/>
        <v>6980538.1167033985</v>
      </c>
      <c r="G110" s="48">
        <f t="shared" si="17"/>
        <v>1742702.3555828086</v>
      </c>
      <c r="I110">
        <v>2130</v>
      </c>
      <c r="J110" s="48">
        <f t="shared" si="20"/>
        <v>12986917.647119951</v>
      </c>
      <c r="K110" s="48">
        <f t="shared" si="20"/>
        <v>8933994.5709821545</v>
      </c>
      <c r="L110" s="48">
        <f t="shared" si="20"/>
        <v>10197106.188616594</v>
      </c>
      <c r="M110" s="48">
        <f t="shared" si="20"/>
        <v>2205575.6056611687</v>
      </c>
      <c r="N110" s="48">
        <f t="shared" si="20"/>
        <v>2735178.7165391049</v>
      </c>
      <c r="O110" s="48">
        <f t="shared" si="20"/>
        <v>601484.84580328362</v>
      </c>
    </row>
    <row r="111" spans="1:15" x14ac:dyDescent="0.35">
      <c r="A111">
        <v>2131</v>
      </c>
      <c r="B111" s="48">
        <f t="shared" si="12"/>
        <v>36141122.991581731</v>
      </c>
      <c r="C111" s="48">
        <f t="shared" si="13"/>
        <v>24750082.613957644</v>
      </c>
      <c r="D111" s="48">
        <f t="shared" si="14"/>
        <v>28319823.64412827</v>
      </c>
      <c r="E111" s="48">
        <f t="shared" si="15"/>
        <v>5616614.6135832565</v>
      </c>
      <c r="F111" s="48">
        <f t="shared" si="16"/>
        <v>7092226.7265706528</v>
      </c>
      <c r="G111" s="48">
        <f t="shared" si="17"/>
        <v>1770585.5932721335</v>
      </c>
      <c r="I111">
        <v>2131</v>
      </c>
      <c r="J111" s="48">
        <f t="shared" si="20"/>
        <v>13194708.32947387</v>
      </c>
      <c r="K111" s="48">
        <f t="shared" si="20"/>
        <v>9076938.4841178693</v>
      </c>
      <c r="L111" s="48">
        <f t="shared" si="20"/>
        <v>10360259.88763446</v>
      </c>
      <c r="M111" s="48">
        <f t="shared" si="20"/>
        <v>2240864.8153517474</v>
      </c>
      <c r="N111" s="48">
        <f t="shared" si="20"/>
        <v>2778941.5760037308</v>
      </c>
      <c r="O111" s="48">
        <f t="shared" si="20"/>
        <v>611108.60333613621</v>
      </c>
    </row>
    <row r="112" spans="1:15" x14ac:dyDescent="0.35">
      <c r="A112">
        <v>2132</v>
      </c>
      <c r="B112" s="48">
        <f t="shared" si="12"/>
        <v>36719380.959447041</v>
      </c>
      <c r="C112" s="48">
        <f t="shared" si="13"/>
        <v>25146083.935780965</v>
      </c>
      <c r="D112" s="48">
        <f t="shared" si="14"/>
        <v>28772940.822434325</v>
      </c>
      <c r="E112" s="48">
        <f t="shared" si="15"/>
        <v>5706480.4474005885</v>
      </c>
      <c r="F112" s="48">
        <f t="shared" si="16"/>
        <v>7205702.3541957829</v>
      </c>
      <c r="G112" s="48">
        <f t="shared" si="17"/>
        <v>1798914.9627644876</v>
      </c>
      <c r="I112">
        <v>2132</v>
      </c>
      <c r="J112" s="48">
        <f t="shared" si="20"/>
        <v>13405823.662745452</v>
      </c>
      <c r="K112" s="48">
        <f t="shared" si="20"/>
        <v>9222169.499863755</v>
      </c>
      <c r="L112" s="48">
        <f t="shared" si="20"/>
        <v>10526024.045836611</v>
      </c>
      <c r="M112" s="48">
        <f t="shared" si="20"/>
        <v>2276718.6523973756</v>
      </c>
      <c r="N112" s="48">
        <f t="shared" si="20"/>
        <v>2823404.6412197906</v>
      </c>
      <c r="O112" s="48">
        <f t="shared" si="20"/>
        <v>620886.34098951437</v>
      </c>
    </row>
    <row r="113" spans="1:15" x14ac:dyDescent="0.35">
      <c r="A113">
        <v>2133</v>
      </c>
      <c r="B113" s="48">
        <f t="shared" si="12"/>
        <v>37306891.054798193</v>
      </c>
      <c r="C113" s="48">
        <f t="shared" si="13"/>
        <v>25548421.278753459</v>
      </c>
      <c r="D113" s="48">
        <f t="shared" si="14"/>
        <v>29233307.875593275</v>
      </c>
      <c r="E113" s="48">
        <f t="shared" si="15"/>
        <v>5797784.134558998</v>
      </c>
      <c r="F113" s="48">
        <f t="shared" si="16"/>
        <v>7320993.5918629151</v>
      </c>
      <c r="G113" s="48">
        <f t="shared" si="17"/>
        <v>1827697.6021687195</v>
      </c>
      <c r="I113">
        <v>2133</v>
      </c>
      <c r="J113" s="48">
        <f t="shared" si="20"/>
        <v>13620316.841349378</v>
      </c>
      <c r="K113" s="48">
        <f t="shared" si="20"/>
        <v>9369724.211861575</v>
      </c>
      <c r="L113" s="48">
        <f t="shared" si="20"/>
        <v>10694440.430569997</v>
      </c>
      <c r="M113" s="48">
        <f t="shared" si="20"/>
        <v>2313146.1508357334</v>
      </c>
      <c r="N113" s="48">
        <f t="shared" si="20"/>
        <v>2868579.1154793072</v>
      </c>
      <c r="O113" s="48">
        <f t="shared" si="20"/>
        <v>630820.52244534658</v>
      </c>
    </row>
    <row r="114" spans="1:15" x14ac:dyDescent="0.35">
      <c r="A114">
        <v>2134</v>
      </c>
      <c r="B114" s="48">
        <f t="shared" si="12"/>
        <v>37903801.311674967</v>
      </c>
      <c r="C114" s="48">
        <f t="shared" si="13"/>
        <v>25957196.019213516</v>
      </c>
      <c r="D114" s="48">
        <f t="shared" si="14"/>
        <v>29701040.801602766</v>
      </c>
      <c r="E114" s="48">
        <f t="shared" si="15"/>
        <v>5890548.6807119418</v>
      </c>
      <c r="F114" s="48">
        <f t="shared" si="16"/>
        <v>7438129.4893327216</v>
      </c>
      <c r="G114" s="48">
        <f t="shared" si="17"/>
        <v>1856940.763803419</v>
      </c>
      <c r="I114">
        <v>2134</v>
      </c>
      <c r="J114" s="48">
        <f t="shared" si="20"/>
        <v>13838241.910810968</v>
      </c>
      <c r="K114" s="48">
        <f t="shared" si="20"/>
        <v>9519639.7992513608</v>
      </c>
      <c r="L114" s="48">
        <f t="shared" si="20"/>
        <v>10865551.477459118</v>
      </c>
      <c r="M114" s="48">
        <f t="shared" si="20"/>
        <v>2350156.4892491051</v>
      </c>
      <c r="N114" s="48">
        <f t="shared" si="20"/>
        <v>2914476.3813269762</v>
      </c>
      <c r="O114" s="48">
        <f t="shared" si="20"/>
        <v>640913.65080447216</v>
      </c>
    </row>
    <row r="115" spans="1:15" x14ac:dyDescent="0.35">
      <c r="A115">
        <v>2135</v>
      </c>
      <c r="B115" s="48">
        <f t="shared" si="12"/>
        <v>38510262.132661767</v>
      </c>
      <c r="C115" s="48">
        <f t="shared" si="13"/>
        <v>26372511.155520935</v>
      </c>
      <c r="D115" s="48">
        <f t="shared" si="14"/>
        <v>30176257.454428412</v>
      </c>
      <c r="E115" s="48">
        <f t="shared" si="15"/>
        <v>5984797.4596033329</v>
      </c>
      <c r="F115" s="48">
        <f t="shared" si="16"/>
        <v>7557139.5611620452</v>
      </c>
      <c r="G115" s="48">
        <f t="shared" si="17"/>
        <v>1886651.8160242736</v>
      </c>
      <c r="I115">
        <v>2135</v>
      </c>
      <c r="J115" s="48">
        <f t="shared" si="20"/>
        <v>14059653.781383943</v>
      </c>
      <c r="K115" s="48">
        <f t="shared" si="20"/>
        <v>9671954.0360393822</v>
      </c>
      <c r="L115" s="48">
        <f t="shared" si="20"/>
        <v>11039400.301098464</v>
      </c>
      <c r="M115" s="48">
        <f t="shared" si="20"/>
        <v>2387758.9930770909</v>
      </c>
      <c r="N115" s="48">
        <f t="shared" si="20"/>
        <v>2961108.0034282077</v>
      </c>
      <c r="O115" s="48">
        <f t="shared" si="20"/>
        <v>651168.26921734377</v>
      </c>
    </row>
    <row r="116" spans="1:15" x14ac:dyDescent="0.35">
      <c r="A116">
        <v>2136</v>
      </c>
      <c r="B116" s="48">
        <f t="shared" si="12"/>
        <v>39126426.326784357</v>
      </c>
      <c r="C116" s="48">
        <f t="shared" si="13"/>
        <v>26794471.334009271</v>
      </c>
      <c r="D116" s="48">
        <f t="shared" si="14"/>
        <v>30659077.573699266</v>
      </c>
      <c r="E116" s="48">
        <f t="shared" si="15"/>
        <v>6080554.2189569864</v>
      </c>
      <c r="F116" s="48">
        <f t="shared" si="16"/>
        <v>7678053.7941406379</v>
      </c>
      <c r="G116" s="48">
        <f t="shared" si="17"/>
        <v>1916838.245080662</v>
      </c>
      <c r="I116">
        <v>2136</v>
      </c>
      <c r="J116" s="48">
        <f t="shared" si="20"/>
        <v>14284608.241886087</v>
      </c>
      <c r="K116" s="48">
        <f t="shared" si="20"/>
        <v>9826705.3006160129</v>
      </c>
      <c r="L116" s="48">
        <f t="shared" si="20"/>
        <v>11216030.70591604</v>
      </c>
      <c r="M116" s="48">
        <f t="shared" si="20"/>
        <v>2425963.1369663244</v>
      </c>
      <c r="N116" s="48">
        <f t="shared" si="20"/>
        <v>3008485.731483059</v>
      </c>
      <c r="O116" s="48">
        <f t="shared" si="20"/>
        <v>661586.96152482124</v>
      </c>
    </row>
    <row r="117" spans="1:15" x14ac:dyDescent="0.35">
      <c r="A117">
        <v>2137</v>
      </c>
      <c r="B117" s="48">
        <f t="shared" si="12"/>
        <v>39752449.148012906</v>
      </c>
      <c r="C117" s="48">
        <f t="shared" si="13"/>
        <v>27223182.875353418</v>
      </c>
      <c r="D117" s="48">
        <f t="shared" si="14"/>
        <v>31149622.814878453</v>
      </c>
      <c r="E117" s="48">
        <f t="shared" si="15"/>
        <v>6177843.0864602979</v>
      </c>
      <c r="F117" s="48">
        <f t="shared" si="16"/>
        <v>7800902.654846888</v>
      </c>
      <c r="G117" s="48">
        <f t="shared" si="17"/>
        <v>1947507.6570019526</v>
      </c>
      <c r="I117">
        <v>2137</v>
      </c>
      <c r="J117" s="48">
        <f t="shared" ref="J117:O130" si="21">J116*(1+$C$1)</f>
        <v>14513161.973756265</v>
      </c>
      <c r="K117" s="48">
        <f t="shared" si="21"/>
        <v>9983932.5854258686</v>
      </c>
      <c r="L117" s="48">
        <f t="shared" si="21"/>
        <v>11395487.197210696</v>
      </c>
      <c r="M117" s="48">
        <f t="shared" si="21"/>
        <v>2464778.5471577859</v>
      </c>
      <c r="N117" s="48">
        <f t="shared" si="21"/>
        <v>3056621.5031867879</v>
      </c>
      <c r="O117" s="48">
        <f t="shared" si="21"/>
        <v>672172.3529092184</v>
      </c>
    </row>
    <row r="118" spans="1:15" x14ac:dyDescent="0.35">
      <c r="A118">
        <v>2138</v>
      </c>
      <c r="B118" s="48">
        <f t="shared" si="12"/>
        <v>40388488.334381111</v>
      </c>
      <c r="C118" s="48">
        <f t="shared" si="13"/>
        <v>27658753.801359072</v>
      </c>
      <c r="D118" s="48">
        <f t="shared" si="14"/>
        <v>31648016.77991651</v>
      </c>
      <c r="E118" s="48">
        <f t="shared" si="15"/>
        <v>6276688.575843663</v>
      </c>
      <c r="F118" s="48">
        <f t="shared" si="16"/>
        <v>7925717.0973244384</v>
      </c>
      <c r="G118" s="48">
        <f t="shared" si="17"/>
        <v>1978667.779513984</v>
      </c>
      <c r="I118">
        <v>2138</v>
      </c>
      <c r="J118" s="48">
        <f t="shared" si="21"/>
        <v>14745372.565336365</v>
      </c>
      <c r="K118" s="48">
        <f t="shared" si="21"/>
        <v>10143675.506792683</v>
      </c>
      <c r="L118" s="48">
        <f t="shared" si="21"/>
        <v>11577814.992366066</v>
      </c>
      <c r="M118" s="48">
        <f t="shared" si="21"/>
        <v>2504215.0039123106</v>
      </c>
      <c r="N118" s="48">
        <f t="shared" si="21"/>
        <v>3105527.4472377766</v>
      </c>
      <c r="O118" s="48">
        <f t="shared" si="21"/>
        <v>682927.11055576592</v>
      </c>
    </row>
    <row r="119" spans="1:15" x14ac:dyDescent="0.35">
      <c r="A119">
        <v>2139</v>
      </c>
      <c r="B119" s="48">
        <f t="shared" si="12"/>
        <v>41034704.147731207</v>
      </c>
      <c r="C119" s="48">
        <f t="shared" si="13"/>
        <v>28101293.862180818</v>
      </c>
      <c r="D119" s="48">
        <f t="shared" si="14"/>
        <v>32154385.048395175</v>
      </c>
      <c r="E119" s="48">
        <f t="shared" si="15"/>
        <v>6377115.5930571612</v>
      </c>
      <c r="F119" s="48">
        <f t="shared" si="16"/>
        <v>8052528.5708816294</v>
      </c>
      <c r="G119" s="48">
        <f t="shared" si="17"/>
        <v>2010326.4639862077</v>
      </c>
      <c r="I119">
        <v>2139</v>
      </c>
      <c r="J119" s="48">
        <f t="shared" si="21"/>
        <v>14981298.526381748</v>
      </c>
      <c r="K119" s="48">
        <f t="shared" si="21"/>
        <v>10305974.314901367</v>
      </c>
      <c r="L119" s="48">
        <f t="shared" si="21"/>
        <v>11763060.032243924</v>
      </c>
      <c r="M119" s="48">
        <f t="shared" si="21"/>
        <v>2544282.4439749075</v>
      </c>
      <c r="N119" s="48">
        <f t="shared" si="21"/>
        <v>3155215.8863935811</v>
      </c>
      <c r="O119" s="48">
        <f t="shared" si="21"/>
        <v>693853.94432465814</v>
      </c>
    </row>
    <row r="120" spans="1:15" x14ac:dyDescent="0.35">
      <c r="A120">
        <v>2140</v>
      </c>
      <c r="B120" s="48">
        <f t="shared" si="12"/>
        <v>41691259.41409491</v>
      </c>
      <c r="C120" s="48">
        <f t="shared" si="13"/>
        <v>28550914.56397571</v>
      </c>
      <c r="D120" s="48">
        <f t="shared" si="14"/>
        <v>32668855.2091695</v>
      </c>
      <c r="E120" s="48">
        <f t="shared" si="15"/>
        <v>6479149.4425460761</v>
      </c>
      <c r="F120" s="48">
        <f t="shared" si="16"/>
        <v>8181369.0280157356</v>
      </c>
      <c r="G120" s="48">
        <f t="shared" si="17"/>
        <v>2042491.687409987</v>
      </c>
      <c r="I120">
        <v>2140</v>
      </c>
      <c r="J120" s="48">
        <f t="shared" si="21"/>
        <v>15220999.302803855</v>
      </c>
      <c r="K120" s="48">
        <f t="shared" si="21"/>
        <v>10470869.903939789</v>
      </c>
      <c r="L120" s="48">
        <f t="shared" si="21"/>
        <v>11951268.992759828</v>
      </c>
      <c r="M120" s="48">
        <f t="shared" si="21"/>
        <v>2584990.9630785063</v>
      </c>
      <c r="N120" s="48">
        <f t="shared" si="21"/>
        <v>3205699.3405758785</v>
      </c>
      <c r="O120" s="48">
        <f t="shared" si="21"/>
        <v>704955.60743385262</v>
      </c>
    </row>
    <row r="121" spans="1:15" x14ac:dyDescent="0.35">
      <c r="A121">
        <v>2141</v>
      </c>
      <c r="B121" s="48">
        <f t="shared" si="12"/>
        <v>42358319.564720429</v>
      </c>
      <c r="C121" s="48">
        <f t="shared" si="13"/>
        <v>29007729.196999323</v>
      </c>
      <c r="D121" s="48">
        <f t="shared" si="14"/>
        <v>33191556.892516211</v>
      </c>
      <c r="E121" s="48">
        <f t="shared" si="15"/>
        <v>6582815.8336268133</v>
      </c>
      <c r="F121" s="48">
        <f t="shared" si="16"/>
        <v>8312270.9324639877</v>
      </c>
      <c r="G121" s="48">
        <f t="shared" si="17"/>
        <v>2075171.5544085468</v>
      </c>
      <c r="I121">
        <v>2141</v>
      </c>
      <c r="J121" s="48">
        <f t="shared" si="21"/>
        <v>15464535.291648718</v>
      </c>
      <c r="K121" s="48">
        <f t="shared" si="21"/>
        <v>10638403.822402826</v>
      </c>
      <c r="L121" s="48">
        <f t="shared" si="21"/>
        <v>12142489.296643985</v>
      </c>
      <c r="M121" s="48">
        <f t="shared" si="21"/>
        <v>2626350.8184877625</v>
      </c>
      <c r="N121" s="48">
        <f t="shared" si="21"/>
        <v>3256990.5300250924</v>
      </c>
      <c r="O121" s="48">
        <f t="shared" si="21"/>
        <v>716234.89715279429</v>
      </c>
    </row>
    <row r="122" spans="1:15" x14ac:dyDescent="0.35">
      <c r="A122">
        <v>2142</v>
      </c>
      <c r="B122" s="48">
        <f t="shared" si="12"/>
        <v>43036052.677755959</v>
      </c>
      <c r="C122" s="48">
        <f t="shared" si="13"/>
        <v>29471852.864151314</v>
      </c>
      <c r="D122" s="48">
        <f t="shared" si="14"/>
        <v>33722621.802796468</v>
      </c>
      <c r="E122" s="48">
        <f t="shared" si="15"/>
        <v>6688140.8869648427</v>
      </c>
      <c r="F122" s="48">
        <f t="shared" si="16"/>
        <v>8445267.2673834115</v>
      </c>
      <c r="G122" s="48">
        <f t="shared" si="17"/>
        <v>2108374.2992790835</v>
      </c>
      <c r="I122">
        <v>2142</v>
      </c>
      <c r="J122" s="48">
        <f t="shared" si="21"/>
        <v>15711967.856315097</v>
      </c>
      <c r="K122" s="48">
        <f t="shared" si="21"/>
        <v>10808618.283561271</v>
      </c>
      <c r="L122" s="48">
        <f t="shared" si="21"/>
        <v>12336769.125390289</v>
      </c>
      <c r="M122" s="48">
        <f t="shared" si="21"/>
        <v>2668372.4315835666</v>
      </c>
      <c r="N122" s="48">
        <f t="shared" si="21"/>
        <v>3309102.378505494</v>
      </c>
      <c r="O122" s="48">
        <f t="shared" si="21"/>
        <v>727694.65550723905</v>
      </c>
    </row>
    <row r="123" spans="1:15" x14ac:dyDescent="0.35">
      <c r="A123">
        <v>2143</v>
      </c>
      <c r="B123" s="48">
        <f t="shared" si="12"/>
        <v>43724629.520600058</v>
      </c>
      <c r="C123" s="48">
        <f t="shared" si="13"/>
        <v>29943402.509977736</v>
      </c>
      <c r="D123" s="48">
        <f t="shared" si="14"/>
        <v>34262183.751641214</v>
      </c>
      <c r="E123" s="48">
        <f t="shared" si="15"/>
        <v>6795151.1411562804</v>
      </c>
      <c r="F123" s="48">
        <f t="shared" si="16"/>
        <v>8580391.543661546</v>
      </c>
      <c r="G123" s="48">
        <f t="shared" si="17"/>
        <v>2142108.288067549</v>
      </c>
      <c r="I123">
        <v>2143</v>
      </c>
      <c r="J123" s="48">
        <f t="shared" si="21"/>
        <v>15963359.342016138</v>
      </c>
      <c r="K123" s="48">
        <f t="shared" si="21"/>
        <v>10981556.176098252</v>
      </c>
      <c r="L123" s="48">
        <f t="shared" si="21"/>
        <v>12534157.431396535</v>
      </c>
      <c r="M123" s="48">
        <f t="shared" si="21"/>
        <v>2711066.3904889035</v>
      </c>
      <c r="N123" s="48">
        <f t="shared" si="21"/>
        <v>3362048.0165615818</v>
      </c>
      <c r="O123" s="48">
        <f t="shared" si="21"/>
        <v>739337.76999535493</v>
      </c>
    </row>
    <row r="124" spans="1:15" x14ac:dyDescent="0.35">
      <c r="A124">
        <v>2144</v>
      </c>
      <c r="B124" s="48">
        <f t="shared" si="12"/>
        <v>44424223.592929661</v>
      </c>
      <c r="C124" s="48">
        <f t="shared" si="13"/>
        <v>30422496.950137381</v>
      </c>
      <c r="D124" s="48">
        <f t="shared" si="14"/>
        <v>34810378.691667475</v>
      </c>
      <c r="E124" s="48">
        <f t="shared" si="15"/>
        <v>6903873.5594147807</v>
      </c>
      <c r="F124" s="48">
        <f t="shared" si="16"/>
        <v>8717677.8083601315</v>
      </c>
      <c r="G124" s="48">
        <f t="shared" si="17"/>
        <v>2176382.0206766296</v>
      </c>
      <c r="I124">
        <v>2144</v>
      </c>
      <c r="J124" s="48">
        <f t="shared" si="21"/>
        <v>16218773.091488397</v>
      </c>
      <c r="K124" s="48">
        <f t="shared" si="21"/>
        <v>11157261.074915824</v>
      </c>
      <c r="L124" s="48">
        <f t="shared" si="21"/>
        <v>12734703.950298879</v>
      </c>
      <c r="M124" s="48">
        <f t="shared" si="21"/>
        <v>2754443.452736726</v>
      </c>
      <c r="N124" s="48">
        <f t="shared" si="21"/>
        <v>3415840.7848265669</v>
      </c>
      <c r="O124" s="48">
        <f t="shared" si="21"/>
        <v>751167.17431528063</v>
      </c>
    </row>
    <row r="125" spans="1:15" x14ac:dyDescent="0.35">
      <c r="A125">
        <v>2145</v>
      </c>
      <c r="B125" s="48">
        <f t="shared" si="12"/>
        <v>45135011.170416534</v>
      </c>
      <c r="C125" s="48">
        <f t="shared" si="13"/>
        <v>30909256.901339579</v>
      </c>
      <c r="D125" s="48">
        <f t="shared" si="14"/>
        <v>35367344.750734158</v>
      </c>
      <c r="E125" s="48">
        <f t="shared" si="15"/>
        <v>7014335.5363654168</v>
      </c>
      <c r="F125" s="48">
        <f t="shared" si="16"/>
        <v>8857160.6532938946</v>
      </c>
      <c r="G125" s="48">
        <f t="shared" si="17"/>
        <v>2211204.1330074556</v>
      </c>
      <c r="I125">
        <v>2145</v>
      </c>
      <c r="J125" s="48">
        <f t="shared" si="21"/>
        <v>16478273.460952211</v>
      </c>
      <c r="K125" s="48">
        <f t="shared" si="21"/>
        <v>11335777.252114478</v>
      </c>
      <c r="L125" s="48">
        <f t="shared" si="21"/>
        <v>12938459.213503661</v>
      </c>
      <c r="M125" s="48">
        <f t="shared" si="21"/>
        <v>2798514.5479805139</v>
      </c>
      <c r="N125" s="48">
        <f t="shared" si="21"/>
        <v>3470494.2373837922</v>
      </c>
      <c r="O125" s="48">
        <f t="shared" si="21"/>
        <v>763185.84910432517</v>
      </c>
    </row>
    <row r="126" spans="1:15" x14ac:dyDescent="0.35">
      <c r="A126">
        <v>2146</v>
      </c>
      <c r="B126" s="48">
        <f t="shared" si="12"/>
        <v>45857171.3491432</v>
      </c>
      <c r="C126" s="48">
        <f t="shared" si="13"/>
        <v>31403805.011761013</v>
      </c>
      <c r="D126" s="48">
        <f t="shared" si="14"/>
        <v>35933222.266745903</v>
      </c>
      <c r="E126" s="48">
        <f t="shared" si="15"/>
        <v>7126564.9049472632</v>
      </c>
      <c r="F126" s="48">
        <f t="shared" si="16"/>
        <v>8998875.2237465978</v>
      </c>
      <c r="G126" s="48">
        <f t="shared" si="17"/>
        <v>2246583.3991355752</v>
      </c>
      <c r="I126">
        <v>2146</v>
      </c>
      <c r="J126" s="48">
        <f t="shared" si="21"/>
        <v>16741925.836327447</v>
      </c>
      <c r="K126" s="48">
        <f t="shared" si="21"/>
        <v>11517149.68814831</v>
      </c>
      <c r="L126" s="48">
        <f t="shared" si="21"/>
        <v>13145474.560919719</v>
      </c>
      <c r="M126" s="48">
        <f t="shared" si="21"/>
        <v>2843290.780748202</v>
      </c>
      <c r="N126" s="48">
        <f t="shared" si="21"/>
        <v>3526022.145181933</v>
      </c>
      <c r="O126" s="48">
        <f t="shared" si="21"/>
        <v>775396.82268999435</v>
      </c>
    </row>
    <row r="127" spans="1:15" x14ac:dyDescent="0.35">
      <c r="A127">
        <v>2147</v>
      </c>
      <c r="B127" s="48">
        <f t="shared" si="12"/>
        <v>46590886.09072949</v>
      </c>
      <c r="C127" s="48">
        <f t="shared" si="13"/>
        <v>31906265.891949192</v>
      </c>
      <c r="D127" s="48">
        <f t="shared" si="14"/>
        <v>36508153.823013835</v>
      </c>
      <c r="E127" s="48">
        <f t="shared" si="15"/>
        <v>7240589.943426419</v>
      </c>
      <c r="F127" s="48">
        <f t="shared" si="16"/>
        <v>9142857.227326544</v>
      </c>
      <c r="G127" s="48">
        <f t="shared" si="17"/>
        <v>2282528.7335217446</v>
      </c>
      <c r="I127">
        <v>2147</v>
      </c>
      <c r="J127" s="48">
        <f t="shared" si="21"/>
        <v>17009796.649708685</v>
      </c>
      <c r="K127" s="48">
        <f t="shared" si="21"/>
        <v>11701424.083158683</v>
      </c>
      <c r="L127" s="48">
        <f t="shared" si="21"/>
        <v>13355802.153894434</v>
      </c>
      <c r="M127" s="48">
        <f t="shared" si="21"/>
        <v>2888783.4332401734</v>
      </c>
      <c r="N127" s="48">
        <f t="shared" si="21"/>
        <v>3582438.4995048437</v>
      </c>
      <c r="O127" s="48">
        <f t="shared" si="21"/>
        <v>787803.17185303429</v>
      </c>
    </row>
    <row r="128" spans="1:15" x14ac:dyDescent="0.35">
      <c r="A128">
        <v>2148</v>
      </c>
      <c r="B128" s="48">
        <f t="shared" si="12"/>
        <v>47336340.26818116</v>
      </c>
      <c r="C128" s="48">
        <f t="shared" si="13"/>
        <v>32416766.146220379</v>
      </c>
      <c r="D128" s="48">
        <f t="shared" si="14"/>
        <v>37092284.284182057</v>
      </c>
      <c r="E128" s="48">
        <f t="shared" si="15"/>
        <v>7356439.3825212419</v>
      </c>
      <c r="F128" s="48">
        <f t="shared" si="16"/>
        <v>9289142.9429637697</v>
      </c>
      <c r="G128" s="48">
        <f t="shared" si="17"/>
        <v>2319049.1932580927</v>
      </c>
      <c r="I128">
        <v>2148</v>
      </c>
      <c r="J128" s="48">
        <f t="shared" si="21"/>
        <v>17281953.396104023</v>
      </c>
      <c r="K128" s="48">
        <f t="shared" si="21"/>
        <v>11888646.868489223</v>
      </c>
      <c r="L128" s="48">
        <f t="shared" si="21"/>
        <v>13569494.988356745</v>
      </c>
      <c r="M128" s="48">
        <f t="shared" si="21"/>
        <v>2935003.9681720161</v>
      </c>
      <c r="N128" s="48">
        <f t="shared" si="21"/>
        <v>3639757.5154969213</v>
      </c>
      <c r="O128" s="48">
        <f t="shared" si="21"/>
        <v>800408.02260268282</v>
      </c>
    </row>
    <row r="129" spans="1:15" x14ac:dyDescent="0.35">
      <c r="A129">
        <v>2149</v>
      </c>
      <c r="B129" s="48">
        <f t="shared" si="12"/>
        <v>48093721.712472059</v>
      </c>
      <c r="C129" s="48">
        <f t="shared" si="13"/>
        <v>32935434.404559907</v>
      </c>
      <c r="D129" s="48">
        <f t="shared" si="14"/>
        <v>37685760.832728967</v>
      </c>
      <c r="E129" s="48">
        <f t="shared" si="15"/>
        <v>7474142.4126415821</v>
      </c>
      <c r="F129" s="48">
        <f t="shared" si="16"/>
        <v>9437769.2300511897</v>
      </c>
      <c r="G129" s="48">
        <f t="shared" si="17"/>
        <v>2356153.9803502224</v>
      </c>
      <c r="I129">
        <v>2149</v>
      </c>
      <c r="J129" s="48">
        <f t="shared" si="21"/>
        <v>17558464.650441688</v>
      </c>
      <c r="K129" s="48">
        <f t="shared" si="21"/>
        <v>12078865.21838505</v>
      </c>
      <c r="L129" s="48">
        <f t="shared" si="21"/>
        <v>13786606.908170452</v>
      </c>
      <c r="M129" s="48">
        <f t="shared" si="21"/>
        <v>2981964.0316627682</v>
      </c>
      <c r="N129" s="48">
        <f t="shared" si="21"/>
        <v>3697993.635744872</v>
      </c>
      <c r="O129" s="48">
        <f t="shared" si="21"/>
        <v>813214.55096432578</v>
      </c>
    </row>
    <row r="130" spans="1:15" x14ac:dyDescent="0.35">
      <c r="A130">
        <v>2150</v>
      </c>
      <c r="B130" s="48">
        <f t="shared" si="12"/>
        <v>48863221.25987161</v>
      </c>
      <c r="C130" s="48">
        <f t="shared" si="13"/>
        <v>33462401.355032865</v>
      </c>
      <c r="D130" s="48">
        <f t="shared" si="14"/>
        <v>38288733.006052628</v>
      </c>
      <c r="E130" s="48">
        <f t="shared" si="15"/>
        <v>7593728.6912438478</v>
      </c>
      <c r="F130" s="48">
        <f t="shared" si="16"/>
        <v>9588773.5377320088</v>
      </c>
      <c r="G130" s="48">
        <f t="shared" si="17"/>
        <v>2393852.4440358263</v>
      </c>
      <c r="I130">
        <v>2150</v>
      </c>
      <c r="J130" s="48">
        <f t="shared" si="21"/>
        <v>17839400.084848754</v>
      </c>
      <c r="K130" s="48">
        <f t="shared" si="21"/>
        <v>12272127.06187921</v>
      </c>
      <c r="L130" s="48">
        <f t="shared" si="21"/>
        <v>14007192.61870118</v>
      </c>
      <c r="M130" s="48">
        <f t="shared" si="21"/>
        <v>3029675.4561693724</v>
      </c>
      <c r="N130" s="48">
        <f t="shared" si="21"/>
        <v>3757161.53391679</v>
      </c>
      <c r="O130" s="48">
        <f t="shared" si="21"/>
        <v>826225.98377975496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F5E-0B14-4E35-8DB8-AF442AB94A1C}">
  <dimension ref="A1:AM131"/>
  <sheetViews>
    <sheetView zoomScale="55" zoomScaleNormal="55" workbookViewId="0">
      <selection activeCell="V4" sqref="V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s="1" t="s">
        <v>131</v>
      </c>
      <c r="U1" s="1" t="s">
        <v>131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'Property % affected'!B4*'Population Estimate'!B3</f>
        <v>5.0592321519917869</v>
      </c>
      <c r="C4" s="43">
        <f>'Property % affected'!C4*'Population Estimate'!C3</f>
        <v>7.4586192233601452</v>
      </c>
      <c r="D4" s="43">
        <f>'Property % affected'!D4*'Population Estimate'!D3</f>
        <v>8.1474940654047554</v>
      </c>
      <c r="E4" s="43">
        <f>'Property % affected'!E4*'Population Estimate'!E3</f>
        <v>7.9058635907250361</v>
      </c>
      <c r="F4" s="43">
        <f>'Property % affected'!F4*'Population Estimate'!F3</f>
        <v>6.0287449236343154</v>
      </c>
      <c r="G4" s="43">
        <f>'Property % affected'!G4*'Population Estimate'!G3</f>
        <v>3.4533221681310455</v>
      </c>
      <c r="H4" s="44">
        <f>'Property % affected'!H4*'Population Estimate'!B3</f>
        <v>20.141474305567449</v>
      </c>
      <c r="I4" s="44">
        <f>'Property % affected'!I4*'Population Estimate'!C3</f>
        <v>24.609851410268792</v>
      </c>
      <c r="J4" s="44">
        <f>'Property % affected'!J4*'Population Estimate'!D3</f>
        <v>16.086951723535975</v>
      </c>
      <c r="K4" s="44">
        <f>'Property % affected'!K4*'Population Estimate'!E3</f>
        <v>17.467489742661268</v>
      </c>
      <c r="L4" s="44">
        <f>'Property % affected'!L4*'Population Estimate'!F3</f>
        <v>14.363518874550621</v>
      </c>
      <c r="M4" s="44">
        <f>'Property % affected'!M4*'Population Estimate'!G3</f>
        <v>5.8819608832151138</v>
      </c>
      <c r="N4" s="45">
        <f>'Property % affected'!N4*'Population Estimate'!B3</f>
        <v>401.65003486982317</v>
      </c>
      <c r="O4" s="45">
        <f>'Property % affected'!O4*'Population Estimate'!C3</f>
        <v>822.75280159048066</v>
      </c>
      <c r="P4" s="45">
        <f>'Property % affected'!P4*'Population Estimate'!D3</f>
        <v>623.69886145221813</v>
      </c>
      <c r="Q4" s="45">
        <f>'Property % affected'!Q4*'Population Estimate'!E3</f>
        <v>306.77622395076753</v>
      </c>
      <c r="R4" s="45">
        <f>'Property % affected'!R4*'Population Estimate'!F3</f>
        <v>196.76445759291607</v>
      </c>
      <c r="S4" s="45">
        <f>'Property % affected'!S4*'Population Estimate'!G3</f>
        <v>107.4352186143087</v>
      </c>
      <c r="U4">
        <v>2023</v>
      </c>
      <c r="V4" s="98">
        <f>'Population Estimate'!J3*Assumptions!C$41*'Property % affected'!B4</f>
        <v>4.7100220491779332</v>
      </c>
      <c r="W4" s="43">
        <f>'Population Estimate'!K3*Assumptions!D$41*'Property % affected'!C4</f>
        <v>6.8111512198957769</v>
      </c>
      <c r="X4" s="43">
        <f>'Population Estimate'!L3*Assumptions!E$41*'Property % affected'!D4</f>
        <v>7.3620898144644116</v>
      </c>
      <c r="Y4" s="43">
        <f>'Population Estimate'!M3*Assumptions!F$41*'Property % affected'!E4</f>
        <v>7.8855203598007986</v>
      </c>
      <c r="Z4" s="43">
        <f>'Population Estimate'!N3*Assumptions!G$41*'Property % affected'!F4</f>
        <v>5.9055958605506094</v>
      </c>
      <c r="AA4" s="43">
        <f>'Population Estimate'!O3*Assumptions!H$41*'Property % affected'!G4</f>
        <v>3.1585258978138495</v>
      </c>
      <c r="AB4" s="44">
        <f>'Population Estimate'!J3*Assumptions!C$41*'Property % affected'!H4</f>
        <v>18.751222563452647</v>
      </c>
      <c r="AC4" s="44">
        <f>'Population Estimate'!K3*Assumptions!D$41*'Property % affected'!I4</f>
        <v>22.473518815590076</v>
      </c>
      <c r="AD4" s="44">
        <f>'Population Estimate'!L3*Assumptions!E$41*'Property % affected'!J4</f>
        <v>14.536197569324809</v>
      </c>
      <c r="AE4" s="44">
        <f>'Population Estimate'!M3*Assumptions!F$41*'Property % affected'!K4</f>
        <v>17.422542701338852</v>
      </c>
      <c r="AF4" s="44">
        <f>'Population Estimate'!N3*Assumptions!G$41*'Property % affected'!L4</f>
        <v>14.070115535316338</v>
      </c>
      <c r="AG4" s="44">
        <f>'Population Estimate'!O3*Assumptions!H$41*'Property % affected'!M4</f>
        <v>5.3798414613651993</v>
      </c>
      <c r="AH4" s="45">
        <f>'Population Estimate'!J3*Assumptions!C$41*'Property % affected'!N4</f>
        <v>373.9264108576578</v>
      </c>
      <c r="AI4" s="45">
        <f>'Population Estimate'!K3*Assumptions!D$41*'Property % affected'!O4</f>
        <v>751.33125588104338</v>
      </c>
      <c r="AJ4" s="45">
        <f>'Population Estimate'!L3*Assumptions!E$41*'Property % affected'!P4</f>
        <v>563.57537646912238</v>
      </c>
      <c r="AK4" s="45">
        <f>'Population Estimate'!M3*Assumptions!F$41*'Property % affected'!Q4</f>
        <v>305.98683269777172</v>
      </c>
      <c r="AL4" s="45">
        <f>'Population Estimate'!N3*Assumptions!G$41*'Property % affected'!R4</f>
        <v>192.74515359056099</v>
      </c>
      <c r="AM4" s="45">
        <f>'Population Estimate'!O3*Assumptions!H$41*'Property % affected'!S4</f>
        <v>98.263904671899567</v>
      </c>
    </row>
    <row r="5" spans="1:39" x14ac:dyDescent="0.35">
      <c r="A5">
        <v>2024</v>
      </c>
      <c r="B5" s="43">
        <f>'Property % affected'!B5*'Population Estimate'!B4</f>
        <v>5.1704655947098335</v>
      </c>
      <c r="C5" s="43">
        <f>'Property % affected'!C5*'Population Estimate'!C4</f>
        <v>7.622606142563038</v>
      </c>
      <c r="D5" s="43">
        <f>'Property % affected'!D5*'Population Estimate'!D4</f>
        <v>8.326626745462347</v>
      </c>
      <c r="E5" s="43">
        <f>'Property % affected'!E5*'Population Estimate'!E4</f>
        <v>8.0796837275435021</v>
      </c>
      <c r="F5" s="43">
        <f>'Property % affected'!F5*'Population Estimate'!F4</f>
        <v>6.1612942973294489</v>
      </c>
      <c r="G5" s="43">
        <f>'Property % affected'!G5*'Population Estimate'!G4</f>
        <v>3.5292477042669068</v>
      </c>
      <c r="H5" s="44">
        <f>'Property % affected'!H5*'Population Estimate'!B4</f>
        <v>20.430770163065372</v>
      </c>
      <c r="I5" s="44">
        <f>'Property % affected'!I5*'Population Estimate'!C4</f>
        <v>24.963327424914958</v>
      </c>
      <c r="J5" s="44">
        <f>'Property % affected'!J5*'Population Estimate'!D4</f>
        <v>16.318011695749703</v>
      </c>
      <c r="K5" s="44">
        <f>'Property % affected'!K5*'Population Estimate'!E4</f>
        <v>17.718378647156332</v>
      </c>
      <c r="L5" s="44">
        <f>'Property % affected'!L5*'Population Estimate'!F4</f>
        <v>14.569824850293028</v>
      </c>
      <c r="M5" s="44">
        <f>'Property % affected'!M5*'Population Estimate'!G4</f>
        <v>5.9664446152231818</v>
      </c>
      <c r="N5" s="45">
        <f>'Property % affected'!N5*'Population Estimate'!B4</f>
        <v>407.22969777007523</v>
      </c>
      <c r="O5" s="45">
        <f>'Property % affected'!O5*'Population Estimate'!C4</f>
        <v>834.1823618657603</v>
      </c>
      <c r="P5" s="45">
        <f>'Property % affected'!P5*'Population Estimate'!D4</f>
        <v>632.36319382132206</v>
      </c>
      <c r="Q5" s="45">
        <f>'Property % affected'!Q5*'Population Estimate'!E4</f>
        <v>311.03791389687262</v>
      </c>
      <c r="R5" s="45">
        <f>'Property % affected'!R5*'Population Estimate'!F4</f>
        <v>199.49788034607289</v>
      </c>
      <c r="S5" s="45">
        <f>'Property % affected'!S5*'Population Estimate'!G4</f>
        <v>108.9276927869476</v>
      </c>
      <c r="U5">
        <v>2024</v>
      </c>
      <c r="V5" s="43">
        <f>'Population Estimate'!J4*Assumptions!C$41*'Property % affected'!B5</f>
        <v>4.8135776781881008</v>
      </c>
      <c r="W5" s="43">
        <f>'Population Estimate'!K4*Assumptions!D$41*'Property % affected'!C5</f>
        <v>6.9609027585287597</v>
      </c>
      <c r="X5" s="43">
        <f>'Population Estimate'!L4*Assumptions!E$41*'Property % affected'!D5</f>
        <v>7.5239544158624616</v>
      </c>
      <c r="Y5" s="43">
        <f>'Population Estimate'!M4*Assumptions!F$41*'Property % affected'!E5</f>
        <v>8.0588932256611958</v>
      </c>
      <c r="Z5" s="43">
        <f>'Population Estimate'!N4*Assumptions!G$41*'Property % affected'!F5</f>
        <v>6.0354376505961351</v>
      </c>
      <c r="AA5" s="43">
        <f>'Population Estimate'!O4*Assumptions!H$41*'Property % affected'!G5</f>
        <v>3.2279699752890503</v>
      </c>
      <c r="AB5" s="44">
        <f>'Population Estimate'!J4*Assumptions!C$41*'Property % affected'!H5</f>
        <v>19.020549968603369</v>
      </c>
      <c r="AC5" s="44">
        <f>'Population Estimate'!K4*Assumptions!D$41*'Property % affected'!I5</f>
        <v>22.79631027554565</v>
      </c>
      <c r="AD5" s="44">
        <f>'Population Estimate'!L4*Assumptions!E$41*'Property % affected'!J5</f>
        <v>14.744983762270707</v>
      </c>
      <c r="AE5" s="44">
        <f>'Population Estimate'!M4*Assumptions!F$41*'Property % affected'!K5</f>
        <v>17.672786022860983</v>
      </c>
      <c r="AF5" s="44">
        <f>'Population Estimate'!N4*Assumptions!G$41*'Property % affected'!L5</f>
        <v>14.272207302638408</v>
      </c>
      <c r="AG5" s="44">
        <f>'Population Estimate'!O4*Assumptions!H$41*'Property % affected'!M5</f>
        <v>5.4571131558378481</v>
      </c>
      <c r="AH5" s="45">
        <f>'Population Estimate'!J4*Assumptions!C$41*'Property % affected'!N5</f>
        <v>379.12094127208456</v>
      </c>
      <c r="AI5" s="45">
        <f>'Population Estimate'!K4*Assumptions!D$41*'Property % affected'!O5</f>
        <v>761.76863860303888</v>
      </c>
      <c r="AJ5" s="45">
        <f>'Population Estimate'!L4*Assumptions!E$41*'Property % affected'!P5</f>
        <v>571.40448227412867</v>
      </c>
      <c r="AK5" s="45">
        <f>'Population Estimate'!M4*Assumptions!F$41*'Property % affected'!Q5</f>
        <v>310.23755653730211</v>
      </c>
      <c r="AL5" s="45">
        <f>'Population Estimate'!N4*Assumptions!G$41*'Property % affected'!R5</f>
        <v>195.42274076677322</v>
      </c>
      <c r="AM5" s="45">
        <f>'Population Estimate'!O4*Assumptions!H$41*'Property % affected'!S5</f>
        <v>99.628972307233894</v>
      </c>
    </row>
    <row r="6" spans="1:39" x14ac:dyDescent="0.35">
      <c r="A6">
        <v>2025</v>
      </c>
      <c r="B6" s="43">
        <f>'Property % affected'!B6*'Population Estimate'!B5</f>
        <v>5.2841446415051783</v>
      </c>
      <c r="C6" s="43">
        <f>'Property % affected'!C6*'Population Estimate'!C5</f>
        <v>7.7901985159209595</v>
      </c>
      <c r="D6" s="43">
        <f>'Property % affected'!D6*'Population Estimate'!D5</f>
        <v>8.5096978778596419</v>
      </c>
      <c r="E6" s="43">
        <f>'Property % affected'!E6*'Population Estimate'!E5</f>
        <v>8.2573255139030817</v>
      </c>
      <c r="F6" s="43">
        <f>'Property % affected'!F6*'Population Estimate'!F5</f>
        <v>6.2967579320672229</v>
      </c>
      <c r="G6" s="43">
        <f>'Property % affected'!G6*'Population Estimate'!G5</f>
        <v>3.6068425567181466</v>
      </c>
      <c r="H6" s="44">
        <f>'Property % affected'!H6*'Population Estimate'!B5</f>
        <v>20.724221232435855</v>
      </c>
      <c r="I6" s="44">
        <f>'Property % affected'!I6*'Population Estimate'!C5</f>
        <v>25.321880483337093</v>
      </c>
      <c r="J6" s="44">
        <f>'Property % affected'!J6*'Population Estimate'!D5</f>
        <v>16.552390426649168</v>
      </c>
      <c r="K6" s="44">
        <f>'Property % affected'!K6*'Population Estimate'!E5</f>
        <v>17.9728711170936</v>
      </c>
      <c r="L6" s="44">
        <f>'Property % affected'!L6*'Population Estimate'!F5</f>
        <v>14.779094038323363</v>
      </c>
      <c r="M6" s="44">
        <f>'Property % affected'!M6*'Population Estimate'!G5</f>
        <v>6.052141803273499</v>
      </c>
      <c r="N6" s="45">
        <f>'Property % affected'!N6*'Population Estimate'!B5</f>
        <v>412.88687252238157</v>
      </c>
      <c r="O6" s="45">
        <f>'Property % affected'!O6*'Population Estimate'!C5</f>
        <v>845.770699902518</v>
      </c>
      <c r="P6" s="45">
        <f>'Property % affected'!P6*'Population Estimate'!D5</f>
        <v>641.14788981467177</v>
      </c>
      <c r="Q6" s="45">
        <f>'Property % affected'!Q6*'Population Estimate'!E5</f>
        <v>315.35880660961601</v>
      </c>
      <c r="R6" s="45">
        <f>'Property % affected'!R6*'Population Estimate'!F5</f>
        <v>202.26927540397861</v>
      </c>
      <c r="S6" s="45">
        <f>'Property % affected'!S6*'Population Estimate'!G5</f>
        <v>110.44090019012974</v>
      </c>
      <c r="U6">
        <v>2025</v>
      </c>
      <c r="V6" s="43">
        <f>'Population Estimate'!J5*Assumptions!C$41*'Property % affected'!B6</f>
        <v>4.9194101050959675</v>
      </c>
      <c r="W6" s="43">
        <f>'Population Estimate'!K5*Assumptions!D$41*'Property % affected'!C6</f>
        <v>7.1139467689626086</v>
      </c>
      <c r="X6" s="43">
        <f>'Population Estimate'!L5*Assumptions!E$41*'Property % affected'!D6</f>
        <v>7.6893778096477297</v>
      </c>
      <c r="Y6" s="43">
        <f>'Population Estimate'!M5*Assumptions!F$41*'Property % affected'!E6</f>
        <v>8.2360779072604622</v>
      </c>
      <c r="Z6" s="43">
        <f>'Population Estimate'!N5*Assumptions!G$41*'Property % affected'!F6</f>
        <v>6.1681341721269014</v>
      </c>
      <c r="AA6" s="43">
        <f>'Population Estimate'!O5*Assumptions!H$41*'Property % affected'!G6</f>
        <v>3.2989408662374973</v>
      </c>
      <c r="AB6" s="44">
        <f>'Population Estimate'!J5*Assumptions!C$41*'Property % affected'!H6</f>
        <v>19.293745774916722</v>
      </c>
      <c r="AC6" s="44">
        <f>'Population Estimate'!K5*Assumptions!D$41*'Property % affected'!I6</f>
        <v>23.123738051134534</v>
      </c>
      <c r="AD6" s="44">
        <f>'Population Estimate'!L5*Assumptions!E$41*'Property % affected'!J6</f>
        <v>14.956768791339803</v>
      </c>
      <c r="AE6" s="44">
        <f>'Population Estimate'!M5*Assumptions!F$41*'Property % affected'!K6</f>
        <v>17.926623637193298</v>
      </c>
      <c r="AF6" s="44">
        <f>'Population Estimate'!N5*Assumptions!G$41*'Property % affected'!L6</f>
        <v>14.477201752764808</v>
      </c>
      <c r="AG6" s="44">
        <f>'Population Estimate'!O5*Assumptions!H$41*'Property % affected'!M6</f>
        <v>5.5354947184747454</v>
      </c>
      <c r="AH6" s="45">
        <f>'Population Estimate'!J5*Assumptions!C$41*'Property % affected'!N6</f>
        <v>384.38763333501464</v>
      </c>
      <c r="AI6" s="45">
        <f>'Population Estimate'!K5*Assumptions!D$41*'Property % affected'!O6</f>
        <v>772.35101590263616</v>
      </c>
      <c r="AJ6" s="45">
        <f>'Population Estimate'!L5*Assumptions!E$41*'Property % affected'!P6</f>
        <v>579.34234885944102</v>
      </c>
      <c r="AK6" s="45">
        <f>'Population Estimate'!M5*Assumptions!F$41*'Property % affected'!Q6</f>
        <v>314.54733080393959</v>
      </c>
      <c r="AL6" s="45">
        <f>'Population Estimate'!N5*Assumptions!G$41*'Property % affected'!R6</f>
        <v>198.13752458815475</v>
      </c>
      <c r="AM6" s="45">
        <f>'Population Estimate'!O5*Assumptions!H$41*'Property % affected'!S6</f>
        <v>101.01300326033234</v>
      </c>
    </row>
    <row r="7" spans="1:39" x14ac:dyDescent="0.35">
      <c r="A7">
        <v>2026</v>
      </c>
      <c r="B7" s="43">
        <f>'Property % affected'!B7*'Population Estimate'!B6</f>
        <v>5.4003230619920375</v>
      </c>
      <c r="C7" s="43">
        <f>'Property % affected'!C7*'Population Estimate'!C6</f>
        <v>7.9614756137789335</v>
      </c>
      <c r="D7" s="43">
        <f>'Property % affected'!D7*'Population Estimate'!D6</f>
        <v>8.6967940543164044</v>
      </c>
      <c r="E7" s="43">
        <f>'Property % affected'!E7*'Population Estimate'!E6</f>
        <v>8.4388729734703194</v>
      </c>
      <c r="F7" s="43">
        <f>'Property % affected'!F7*'Population Estimate'!F6</f>
        <v>6.4351999014617807</v>
      </c>
      <c r="G7" s="43">
        <f>'Property % affected'!G7*'Population Estimate'!G6</f>
        <v>3.6861434274575475</v>
      </c>
      <c r="H7" s="44">
        <f>'Property % affected'!H7*'Population Estimate'!B6</f>
        <v>21.021887195783773</v>
      </c>
      <c r="I7" s="44">
        <f>'Property % affected'!I7*'Population Estimate'!C6</f>
        <v>25.685583508088463</v>
      </c>
      <c r="J7" s="44">
        <f>'Property % affected'!J7*'Population Estimate'!D6</f>
        <v>16.790135584201717</v>
      </c>
      <c r="K7" s="44">
        <f>'Property % affected'!K7*'Population Estimate'!E6</f>
        <v>18.231018911174491</v>
      </c>
      <c r="L7" s="44">
        <f>'Property % affected'!L7*'Population Estimate'!F6</f>
        <v>14.991368999827914</v>
      </c>
      <c r="M7" s="44">
        <f>'Property % affected'!M7*'Population Estimate'!G6</f>
        <v>6.1390698764678744</v>
      </c>
      <c r="N7" s="45">
        <f>'Property % affected'!N7*'Population Estimate'!B6</f>
        <v>418.62263590993081</v>
      </c>
      <c r="O7" s="45">
        <f>'Property % affected'!O7*'Population Estimate'!C6</f>
        <v>857.52002141794037</v>
      </c>
      <c r="P7" s="45">
        <f>'Property % affected'!P7*'Population Estimate'!D6</f>
        <v>650.05462150593928</v>
      </c>
      <c r="Q7" s="45">
        <f>'Property % affected'!Q7*'Population Estimate'!E6</f>
        <v>319.73972452507866</v>
      </c>
      <c r="R7" s="45">
        <f>'Property % affected'!R7*'Population Estimate'!F6</f>
        <v>205.07917027227663</v>
      </c>
      <c r="S7" s="45">
        <f>'Property % affected'!S7*'Population Estimate'!G6</f>
        <v>111.9751288468284</v>
      </c>
      <c r="U7">
        <v>2026</v>
      </c>
      <c r="V7" s="43">
        <f>'Population Estimate'!J6*Assumptions!C$41*'Property % affected'!B7</f>
        <v>5.0275693881042294</v>
      </c>
      <c r="W7" s="43">
        <f>'Population Estimate'!K6*Assumptions!D$41*'Property % affected'!C7</f>
        <v>7.2703556402402594</v>
      </c>
      <c r="X7" s="43">
        <f>'Population Estimate'!L6*Assumptions!E$41*'Property % affected'!D7</f>
        <v>7.8584382402488711</v>
      </c>
      <c r="Y7" s="43">
        <f>'Population Estimate'!M6*Assumptions!F$41*'Property % affected'!E7</f>
        <v>8.4171582120569006</v>
      </c>
      <c r="Z7" s="43">
        <f>'Population Estimate'!N6*Assumptions!G$41*'Property % affected'!F7</f>
        <v>6.3037481899264982</v>
      </c>
      <c r="AA7" s="43">
        <f>'Population Estimate'!O6*Assumptions!H$41*'Property % affected'!G7</f>
        <v>3.3714721395316842</v>
      </c>
      <c r="AB7" s="44">
        <f>'Population Estimate'!J6*Assumptions!C$41*'Property % affected'!H7</f>
        <v>19.57086554498035</v>
      </c>
      <c r="AC7" s="44">
        <f>'Population Estimate'!K6*Assumptions!D$41*'Property % affected'!I7</f>
        <v>23.455868734647165</v>
      </c>
      <c r="AD7" s="44">
        <f>'Population Estimate'!L6*Assumptions!E$41*'Property % affected'!J7</f>
        <v>15.171595729390344</v>
      </c>
      <c r="AE7" s="44">
        <f>'Population Estimate'!M6*Assumptions!F$41*'Property % affected'!K7</f>
        <v>18.184107169852609</v>
      </c>
      <c r="AF7" s="44">
        <f>'Population Estimate'!N6*Assumptions!G$41*'Property % affected'!L7</f>
        <v>14.685140577485242</v>
      </c>
      <c r="AG7" s="44">
        <f>'Population Estimate'!O6*Assumptions!H$41*'Property % affected'!M7</f>
        <v>5.615002090525147</v>
      </c>
      <c r="AH7" s="45">
        <f>'Population Estimate'!J6*Assumptions!C$41*'Property % affected'!N7</f>
        <v>389.72748950539977</v>
      </c>
      <c r="AI7" s="45">
        <f>'Population Estimate'!K6*Assumptions!D$41*'Property % affected'!O7</f>
        <v>783.0804020230695</v>
      </c>
      <c r="AJ7" s="45">
        <f>'Population Estimate'!L6*Assumptions!E$41*'Property % affected'!P7</f>
        <v>587.39048711373869</v>
      </c>
      <c r="AK7" s="45">
        <f>'Population Estimate'!M6*Assumptions!F$41*'Property % affected'!Q7</f>
        <v>318.9169758174869</v>
      </c>
      <c r="AL7" s="45">
        <f>'Population Estimate'!N6*Assumptions!G$41*'Property % affected'!R7</f>
        <v>200.89002178500076</v>
      </c>
      <c r="AM7" s="45">
        <f>'Population Estimate'!O6*Assumptions!H$41*'Property % affected'!S7</f>
        <v>102.41626096680156</v>
      </c>
    </row>
    <row r="8" spans="1:39" x14ac:dyDescent="0.35">
      <c r="A8">
        <v>2027</v>
      </c>
      <c r="B8" s="43">
        <f>'Property % affected'!B8*'Population Estimate'!B7</f>
        <v>5.519055807975743</v>
      </c>
      <c r="C8" s="43">
        <f>'Property % affected'!C8*'Population Estimate'!C7</f>
        <v>8.1365184493380323</v>
      </c>
      <c r="D8" s="43">
        <f>'Property % affected'!D8*'Population Estimate'!D7</f>
        <v>8.8880037703778818</v>
      </c>
      <c r="E8" s="43">
        <f>'Property % affected'!E8*'Population Estimate'!E7</f>
        <v>8.6244119772754377</v>
      </c>
      <c r="F8" s="43">
        <f>'Property % affected'!F8*'Population Estimate'!F7</f>
        <v>6.5766856878644884</v>
      </c>
      <c r="G8" s="43">
        <f>'Property % affected'!G8*'Population Estimate'!G7</f>
        <v>3.7671878253959132</v>
      </c>
      <c r="H8" s="44">
        <f>'Property % affected'!H8*'Population Estimate'!B7</f>
        <v>21.323828592439522</v>
      </c>
      <c r="I8" s="44">
        <f>'Property % affected'!I8*'Population Estimate'!C7</f>
        <v>26.054510469122928</v>
      </c>
      <c r="J8" s="44">
        <f>'Property % affected'!J8*'Population Estimate'!D7</f>
        <v>17.031295521038881</v>
      </c>
      <c r="K8" s="44">
        <f>'Property % affected'!K8*'Population Estimate'!E7</f>
        <v>18.492874531520574</v>
      </c>
      <c r="L8" s="44">
        <f>'Property % affected'!L8*'Population Estimate'!F7</f>
        <v>15.206692907307422</v>
      </c>
      <c r="M8" s="44">
        <f>'Property % affected'!M8*'Population Estimate'!G7</f>
        <v>6.2272465142456515</v>
      </c>
      <c r="N8" s="45">
        <f>'Property % affected'!N8*'Population Estimate'!B7</f>
        <v>424.43807967442433</v>
      </c>
      <c r="O8" s="45">
        <f>'Property % affected'!O8*'Population Estimate'!C7</f>
        <v>869.43256277071191</v>
      </c>
      <c r="P8" s="45">
        <f>'Property % affected'!P8*'Population Estimate'!D7</f>
        <v>659.08508419699717</v>
      </c>
      <c r="Q8" s="45">
        <f>'Property % affected'!Q8*'Population Estimate'!E7</f>
        <v>324.18150150450202</v>
      </c>
      <c r="R8" s="45">
        <f>'Property % affected'!R8*'Population Estimate'!F7</f>
        <v>207.92809978464064</v>
      </c>
      <c r="S8" s="45">
        <f>'Property % affected'!S8*'Population Estimate'!G7</f>
        <v>113.53067078118939</v>
      </c>
      <c r="U8">
        <v>2027</v>
      </c>
      <c r="V8" s="43">
        <f>'Population Estimate'!J7*Assumptions!C$41*'Property % affected'!B8</f>
        <v>5.1381066860067435</v>
      </c>
      <c r="W8" s="43">
        <f>'Population Estimate'!K7*Assumptions!D$41*'Property % affected'!C8</f>
        <v>7.4302033529668066</v>
      </c>
      <c r="X8" s="43">
        <f>'Population Estimate'!L7*Assumptions!E$41*'Property % affected'!D8</f>
        <v>8.0312156723945556</v>
      </c>
      <c r="Y8" s="43">
        <f>'Population Estimate'!M7*Assumptions!F$41*'Property % affected'!E8</f>
        <v>8.6022197901188946</v>
      </c>
      <c r="Z8" s="43">
        <f>'Population Estimate'!N7*Assumptions!G$41*'Property % affected'!F8</f>
        <v>6.4423438487394913</v>
      </c>
      <c r="AA8" s="43">
        <f>'Population Estimate'!O7*Assumptions!H$41*'Property % affected'!G8</f>
        <v>3.4455981020970592</v>
      </c>
      <c r="AB8" s="44">
        <f>'Population Estimate'!J7*Assumptions!C$41*'Property % affected'!H8</f>
        <v>19.851965639438017</v>
      </c>
      <c r="AC8" s="44">
        <f>'Population Estimate'!K7*Assumptions!D$41*'Property % affected'!I8</f>
        <v>23.792769874851814</v>
      </c>
      <c r="AD8" s="44">
        <f>'Population Estimate'!L7*Assumptions!E$41*'Property % affected'!J8</f>
        <v>15.389508267944313</v>
      </c>
      <c r="AE8" s="44">
        <f>'Population Estimate'!M7*Assumptions!F$41*'Property % affected'!K8</f>
        <v>18.445288987862952</v>
      </c>
      <c r="AF8" s="44">
        <f>'Population Estimate'!N7*Assumptions!G$41*'Property % affected'!L8</f>
        <v>14.896066067416571</v>
      </c>
      <c r="AG8" s="44">
        <f>'Population Estimate'!O7*Assumptions!H$41*'Property % affected'!M8</f>
        <v>5.6956514422055289</v>
      </c>
      <c r="AH8" s="45">
        <f>'Population Estimate'!J7*Assumptions!C$41*'Property % affected'!N8</f>
        <v>395.14152616820348</v>
      </c>
      <c r="AI8" s="45">
        <f>'Population Estimate'!K7*Assumptions!D$41*'Property % affected'!O8</f>
        <v>793.95883918914262</v>
      </c>
      <c r="AJ8" s="45">
        <f>'Population Estimate'!L7*Assumptions!E$41*'Property % affected'!P8</f>
        <v>595.55042891474386</v>
      </c>
      <c r="AK8" s="45">
        <f>'Population Estimate'!M7*Assumptions!F$41*'Property % affected'!Q8</f>
        <v>323.34732329350823</v>
      </c>
      <c r="AL8" s="45">
        <f>'Population Estimate'!N7*Assumptions!G$41*'Property % affected'!R8</f>
        <v>203.68075626594728</v>
      </c>
      <c r="AM8" s="45">
        <f>'Population Estimate'!O7*Assumptions!H$41*'Property % affected'!S8</f>
        <v>103.83901252185666</v>
      </c>
    </row>
    <row r="9" spans="1:39" x14ac:dyDescent="0.35">
      <c r="A9">
        <v>2028</v>
      </c>
      <c r="B9" s="43">
        <f>'Property % affected'!B9*'Population Estimate'!B8</f>
        <v>5.6403990394446684</v>
      </c>
      <c r="C9" s="43">
        <f>'Property % affected'!C9*'Population Estimate'!C8</f>
        <v>8.315409816974217</v>
      </c>
      <c r="D9" s="43">
        <f>'Property % affected'!D9*'Population Estimate'!D8</f>
        <v>9.0834174672727546</v>
      </c>
      <c r="E9" s="43">
        <f>'Property % affected'!E9*'Population Estimate'!E8</f>
        <v>8.8140302843288936</v>
      </c>
      <c r="F9" s="43">
        <f>'Property % affected'!F9*'Population Estimate'!F8</f>
        <v>6.7212822133367709</v>
      </c>
      <c r="G9" s="43">
        <f>'Property % affected'!G9*'Population Estimate'!G8</f>
        <v>3.8500140841235981</v>
      </c>
      <c r="H9" s="44">
        <f>'Property % affected'!H9*'Population Estimate'!B8</f>
        <v>21.630106831271487</v>
      </c>
      <c r="I9" s="44">
        <f>'Property % affected'!I9*'Population Estimate'!C8</f>
        <v>26.42873639883901</v>
      </c>
      <c r="J9" s="44">
        <f>'Property % affected'!J9*'Population Estimate'!D8</f>
        <v>17.275919284290289</v>
      </c>
      <c r="K9" s="44">
        <f>'Property % affected'!K9*'Population Estimate'!E8</f>
        <v>18.75849123435145</v>
      </c>
      <c r="L9" s="44">
        <f>'Property % affected'!L9*'Population Estimate'!F8</f>
        <v>15.425109553357558</v>
      </c>
      <c r="M9" s="44">
        <f>'Property % affected'!M9*'Population Estimate'!G8</f>
        <v>6.316689649979347</v>
      </c>
      <c r="N9" s="45">
        <f>'Property % affected'!N9*'Population Estimate'!B8</f>
        <v>430.33431072387793</v>
      </c>
      <c r="O9" s="45">
        <f>'Property % affected'!O9*'Population Estimate'!C8</f>
        <v>881.51059138668109</v>
      </c>
      <c r="P9" s="45">
        <f>'Property % affected'!P9*'Population Estimate'!D8</f>
        <v>668.24099674060074</v>
      </c>
      <c r="Q9" s="45">
        <f>'Property % affected'!Q9*'Population Estimate'!E8</f>
        <v>328.6849829930045</v>
      </c>
      <c r="R9" s="45">
        <f>'Property % affected'!R9*'Population Estimate'!F8</f>
        <v>210.81660620457473</v>
      </c>
      <c r="S9" s="45">
        <f>'Property % affected'!S9*'Population Estimate'!G8</f>
        <v>115.10782207411489</v>
      </c>
      <c r="U9">
        <v>2028</v>
      </c>
      <c r="V9" s="43">
        <f>'Population Estimate'!J8*Assumptions!C$41*'Property % affected'!B9</f>
        <v>5.2510742823863898</v>
      </c>
      <c r="W9" s="43">
        <f>'Population Estimate'!K8*Assumptions!D$41*'Property % affected'!C9</f>
        <v>7.5935655143019574</v>
      </c>
      <c r="X9" s="43">
        <f>'Population Estimate'!L8*Assumptions!E$41*'Property % affected'!D9</f>
        <v>8.2077918289363883</v>
      </c>
      <c r="Y9" s="43">
        <f>'Population Estimate'!M8*Assumptions!F$41*'Property % affected'!E9</f>
        <v>8.7913501746369338</v>
      </c>
      <c r="Z9" s="43">
        <f>'Population Estimate'!N8*Assumptions!G$41*'Property % affected'!F9</f>
        <v>6.5839867036115685</v>
      </c>
      <c r="AA9" s="43">
        <f>'Population Estimate'!O8*Assumptions!H$41*'Property % affected'!G9</f>
        <v>3.5213538151390336</v>
      </c>
      <c r="AB9" s="44">
        <f>'Population Estimate'!J8*Assumptions!C$41*'Property % affected'!H9</f>
        <v>20.13710322845219</v>
      </c>
      <c r="AC9" s="44">
        <f>'Population Estimate'!K8*Assumptions!D$41*'Property % affected'!I9</f>
        <v>24.134509990732674</v>
      </c>
      <c r="AD9" s="44">
        <f>'Population Estimate'!L8*Assumptions!E$41*'Property % affected'!J9</f>
        <v>15.610550726073392</v>
      </c>
      <c r="AE9" s="44">
        <f>'Population Estimate'!M8*Assumptions!F$41*'Property % affected'!K9</f>
        <v>18.710222210405934</v>
      </c>
      <c r="AF9" s="44">
        <f>'Population Estimate'!N8*Assumptions!G$41*'Property % affected'!L9</f>
        <v>15.110021120603902</v>
      </c>
      <c r="AG9" s="44">
        <f>'Population Estimate'!O8*Assumptions!H$41*'Property % affected'!M9</f>
        <v>5.7774591759882865</v>
      </c>
      <c r="AH9" s="45">
        <f>'Population Estimate'!J8*Assumptions!C$41*'Property % affected'!N9</f>
        <v>400.63077382785883</v>
      </c>
      <c r="AI9" s="45">
        <f>'Population Estimate'!K8*Assumptions!D$41*'Property % affected'!O9</f>
        <v>804.98839799594452</v>
      </c>
      <c r="AJ9" s="45">
        <f>'Population Estimate'!L8*Assumptions!E$41*'Property % affected'!P9</f>
        <v>603.82372742079701</v>
      </c>
      <c r="AK9" s="45">
        <f>'Population Estimate'!M8*Assumptions!F$41*'Property % affected'!Q9</f>
        <v>327.83921650163722</v>
      </c>
      <c r="AL9" s="45">
        <f>'Population Estimate'!N8*Assumptions!G$41*'Property % affected'!R9</f>
        <v>206.51025921769153</v>
      </c>
      <c r="AM9" s="45">
        <f>'Population Estimate'!O8*Assumptions!H$41*'Property % affected'!S9</f>
        <v>105.28152873116008</v>
      </c>
    </row>
    <row r="10" spans="1:39" x14ac:dyDescent="0.35">
      <c r="A10">
        <v>2029</v>
      </c>
      <c r="B10" s="43">
        <f>'Property % affected'!B10*'Population Estimate'!B9</f>
        <v>5.7644101511336201</v>
      </c>
      <c r="C10" s="43">
        <f>'Property % affected'!C10*'Population Estimate'!C9</f>
        <v>8.4982343313996598</v>
      </c>
      <c r="D10" s="43">
        <f>'Property % affected'!D10*'Population Estimate'!D9</f>
        <v>9.2831275746913686</v>
      </c>
      <c r="E10" s="43">
        <f>'Property % affected'!E10*'Population Estimate'!E9</f>
        <v>9.0078175831309526</v>
      </c>
      <c r="F10" s="43">
        <f>'Property % affected'!F10*'Population Estimate'!F9</f>
        <v>6.8690578713038963</v>
      </c>
      <c r="G10" s="43">
        <f>'Property % affected'!G10*'Population Estimate'!G9</f>
        <v>3.9346613800420975</v>
      </c>
      <c r="H10" s="44">
        <f>'Property % affected'!H10*'Population Estimate'!B9</f>
        <v>21.940784203175419</v>
      </c>
      <c r="I10" s="44">
        <f>'Property % affected'!I10*'Population Estimate'!C9</f>
        <v>26.808337407339923</v>
      </c>
      <c r="J10" s="44">
        <f>'Property % affected'!J10*'Population Estimate'!D9</f>
        <v>17.524056625558906</v>
      </c>
      <c r="K10" s="44">
        <f>'Property % affected'!K10*'Population Estimate'!E9</f>
        <v>19.027923040816027</v>
      </c>
      <c r="L10" s="44">
        <f>'Property % affected'!L10*'Population Estimate'!F9</f>
        <v>15.646663359575431</v>
      </c>
      <c r="M10" s="44">
        <f>'Property % affected'!M10*'Population Estimate'!G9</f>
        <v>6.4074174746219494</v>
      </c>
      <c r="N10" s="45">
        <f>'Property % affected'!N10*'Population Estimate'!B9</f>
        <v>436.3124513433097</v>
      </c>
      <c r="O10" s="45">
        <f>'Property % affected'!O10*'Population Estimate'!C9</f>
        <v>893.75640619044077</v>
      </c>
      <c r="P10" s="45">
        <f>'Property % affected'!P10*'Population Estimate'!D9</f>
        <v>677.52410186755378</v>
      </c>
      <c r="Q10" s="45">
        <f>'Property % affected'!Q10*'Population Estimate'!E9</f>
        <v>333.25102618050329</v>
      </c>
      <c r="R10" s="45">
        <f>'Property % affected'!R10*'Population Estimate'!F9</f>
        <v>213.74523932862743</v>
      </c>
      <c r="S10" s="45">
        <f>'Property % affected'!S10*'Population Estimate'!G9</f>
        <v>116.70688291961915</v>
      </c>
      <c r="U10">
        <v>2029</v>
      </c>
      <c r="V10" s="43">
        <f>'Population Estimate'!J9*Assumptions!C$41*'Property % affected'!B10</f>
        <v>5.3665256103449375</v>
      </c>
      <c r="W10" s="43">
        <f>'Population Estimate'!K9*Assumptions!D$41*'Property % affected'!C10</f>
        <v>7.7605193937218413</v>
      </c>
      <c r="X10" s="43">
        <f>'Population Estimate'!L9*Assumptions!E$41*'Property % affected'!D10</f>
        <v>8.3882502295034023</v>
      </c>
      <c r="Y10" s="43">
        <f>'Population Estimate'!M9*Assumptions!F$41*'Property % affected'!E10</f>
        <v>8.9846388233263941</v>
      </c>
      <c r="Z10" s="43">
        <f>'Population Estimate'!N9*Assumptions!G$41*'Property % affected'!F10</f>
        <v>6.7287437508967454</v>
      </c>
      <c r="AA10" s="43">
        <f>'Population Estimate'!O9*Assumptions!H$41*'Property % affected'!G10</f>
        <v>3.5987751107267516</v>
      </c>
      <c r="AB10" s="44">
        <f>'Population Estimate'!J9*Assumptions!C$41*'Property % affected'!H10</f>
        <v>20.426336303331368</v>
      </c>
      <c r="AC10" s="44">
        <f>'Population Estimate'!K9*Assumptions!D$41*'Property % affected'!I10</f>
        <v>24.481158585425224</v>
      </c>
      <c r="AD10" s="44">
        <f>'Population Estimate'!L9*Assumptions!E$41*'Property % affected'!J10</f>
        <v>15.834768059412585</v>
      </c>
      <c r="AE10" s="44">
        <f>'Population Estimate'!M9*Assumptions!F$41*'Property % affected'!K10</f>
        <v>18.978960719624194</v>
      </c>
      <c r="AF10" s="44">
        <f>'Population Estimate'!N9*Assumptions!G$41*'Property % affected'!L10</f>
        <v>15.327049251245189</v>
      </c>
      <c r="AG10" s="44">
        <f>'Population Estimate'!O9*Assumptions!H$41*'Property % affected'!M10</f>
        <v>5.8604419299376715</v>
      </c>
      <c r="AH10" s="45">
        <f>'Population Estimate'!J9*Assumptions!C$41*'Property % affected'!N10</f>
        <v>406.19627730441402</v>
      </c>
      <c r="AI10" s="45">
        <f>'Population Estimate'!K9*Assumptions!D$41*'Property % affected'!O10</f>
        <v>816.17117780296473</v>
      </c>
      <c r="AJ10" s="45">
        <f>'Population Estimate'!L9*Assumptions!E$41*'Property % affected'!P10</f>
        <v>612.21195736648508</v>
      </c>
      <c r="AK10" s="45">
        <f>'Population Estimate'!M9*Assumptions!F$41*'Property % affected'!Q10</f>
        <v>332.39351042608502</v>
      </c>
      <c r="AL10" s="45">
        <f>'Population Estimate'!N9*Assumptions!G$41*'Property % affected'!R10</f>
        <v>209.37906920609805</v>
      </c>
      <c r="AM10" s="45">
        <f>'Population Estimate'!O9*Assumptions!H$41*'Property % affected'!S10</f>
        <v>106.74408416236642</v>
      </c>
    </row>
    <row r="11" spans="1:39" x14ac:dyDescent="0.35">
      <c r="A11">
        <v>2030</v>
      </c>
      <c r="B11" s="43">
        <f>'Property % affected'!B11*'Population Estimate'!B10</f>
        <v>6.5327218603546573</v>
      </c>
      <c r="C11" s="43">
        <f>'Property % affected'!C11*'Population Estimate'!C10</f>
        <v>9.6309248883397345</v>
      </c>
      <c r="D11" s="43">
        <f>'Property % affected'!D11*'Population Estimate'!D10</f>
        <v>10.52043294103929</v>
      </c>
      <c r="E11" s="43">
        <f>'Property % affected'!E11*'Population Estimate'!E10</f>
        <v>10.208428147298671</v>
      </c>
      <c r="F11" s="43">
        <f>'Property % affected'!F11*'Population Estimate'!F10</f>
        <v>7.7846029930891367</v>
      </c>
      <c r="G11" s="43">
        <f>'Property % affected'!G11*'Population Estimate'!G10</f>
        <v>4.4590942935313711</v>
      </c>
      <c r="H11" s="44">
        <f>'Property % affected'!H11*'Population Estimate'!B10</f>
        <v>24.679700032506172</v>
      </c>
      <c r="I11" s="44">
        <f>'Property % affected'!I11*'Population Estimate'!C10</f>
        <v>30.154880493633826</v>
      </c>
      <c r="J11" s="44">
        <f>'Property % affected'!J11*'Population Estimate'!D10</f>
        <v>19.711622741763872</v>
      </c>
      <c r="K11" s="44">
        <f>'Property % affected'!K11*'Population Estimate'!E10</f>
        <v>21.403220073646597</v>
      </c>
      <c r="L11" s="44">
        <f>'Property % affected'!L11*'Population Estimate'!F10</f>
        <v>17.599870389684614</v>
      </c>
      <c r="M11" s="44">
        <f>'Property % affected'!M11*'Population Estimate'!G10</f>
        <v>7.2072693387970084</v>
      </c>
      <c r="N11" s="45">
        <f>'Property % affected'!N11*'Population Estimate'!B10</f>
        <v>490.55023619826318</v>
      </c>
      <c r="O11" s="45">
        <f>'Property % affected'!O11*'Population Estimate'!C10</f>
        <v>1004.8588226409648</v>
      </c>
      <c r="P11" s="45">
        <f>'Property % affected'!P11*'Population Estimate'!D10</f>
        <v>761.74678760113943</v>
      </c>
      <c r="Q11" s="45">
        <f>'Property % affected'!Q11*'Population Estimate'!E10</f>
        <v>374.67729628813436</v>
      </c>
      <c r="R11" s="45">
        <f>'Property % affected'!R11*'Population Estimate'!F10</f>
        <v>240.31580422720899</v>
      </c>
      <c r="S11" s="45">
        <f>'Property % affected'!S11*'Population Estimate'!G10</f>
        <v>131.21465776628719</v>
      </c>
      <c r="U11">
        <v>2030</v>
      </c>
      <c r="V11" s="43">
        <f>'Population Estimate'!J10*Assumptions!C$41*'Property % affected'!B11</f>
        <v>6.0818051196372673</v>
      </c>
      <c r="W11" s="43">
        <f>'Population Estimate'!K10*Assumptions!D$41*'Property % affected'!C11</f>
        <v>8.7948833205601957</v>
      </c>
      <c r="X11" s="43">
        <f>'Population Estimate'!L10*Assumptions!E$41*'Property % affected'!D11</f>
        <v>9.506281511496077</v>
      </c>
      <c r="Y11" s="43">
        <f>'Population Estimate'!M10*Assumptions!F$41*'Property % affected'!E11</f>
        <v>10.182159997236278</v>
      </c>
      <c r="Z11" s="43">
        <f>'Population Estimate'!N10*Assumptions!G$41*'Property % affected'!F11</f>
        <v>7.6255870491039639</v>
      </c>
      <c r="AA11" s="43">
        <f>'Population Estimate'!O10*Assumptions!H$41*'Property % affected'!G11</f>
        <v>4.0784392886619107</v>
      </c>
      <c r="AB11" s="44">
        <f>'Population Estimate'!J10*Assumptions!C$41*'Property % affected'!H11</f>
        <v>22.976200306293066</v>
      </c>
      <c r="AC11" s="44">
        <f>'Population Estimate'!K10*Assumptions!D$41*'Property % affected'!I11</f>
        <v>27.537194876063989</v>
      </c>
      <c r="AD11" s="44">
        <f>'Population Estimate'!L10*Assumptions!E$41*'Property % affected'!J11</f>
        <v>17.811456608467694</v>
      </c>
      <c r="AE11" s="44">
        <f>'Population Estimate'!M10*Assumptions!F$41*'Property % affected'!K11</f>
        <v>21.348145679371534</v>
      </c>
      <c r="AF11" s="44">
        <f>'Population Estimate'!N10*Assumptions!G$41*'Property % affected'!L11</f>
        <v>17.240358156817127</v>
      </c>
      <c r="AG11" s="44">
        <f>'Population Estimate'!O10*Assumptions!H$41*'Property % affected'!M11</f>
        <v>6.5920136467980424</v>
      </c>
      <c r="AH11" s="45">
        <f>'Population Estimate'!J10*Assumptions!C$41*'Property % affected'!N11</f>
        <v>456.69033547188241</v>
      </c>
      <c r="AI11" s="45">
        <f>'Population Estimate'!K10*Assumptions!D$41*'Property % affected'!O11</f>
        <v>917.62901291677338</v>
      </c>
      <c r="AJ11" s="45">
        <f>'Population Estimate'!L10*Assumptions!E$41*'Property % affected'!P11</f>
        <v>688.31572274618577</v>
      </c>
      <c r="AK11" s="45">
        <f>'Population Estimate'!M10*Assumptions!F$41*'Property % affected'!Q11</f>
        <v>373.71318317474845</v>
      </c>
      <c r="AL11" s="45">
        <f>'Population Estimate'!N10*Assumptions!G$41*'Property % affected'!R11</f>
        <v>235.40687765797088</v>
      </c>
      <c r="AM11" s="45">
        <f>'Population Estimate'!O10*Assumptions!H$41*'Property % affected'!S11</f>
        <v>120.01338842703426</v>
      </c>
    </row>
    <row r="12" spans="1:39" x14ac:dyDescent="0.35">
      <c r="A12">
        <v>2031</v>
      </c>
      <c r="B12" s="43">
        <f>'Property % affected'!B12*'Population Estimate'!B11</f>
        <v>6.67635178699493</v>
      </c>
      <c r="C12" s="43">
        <f>'Property % affected'!C12*'Population Estimate'!C11</f>
        <v>9.8426726199529586</v>
      </c>
      <c r="D12" s="43">
        <f>'Property % affected'!D12*'Population Estimate'!D11</f>
        <v>10.751737601462004</v>
      </c>
      <c r="E12" s="43">
        <f>'Property % affected'!E12*'Population Estimate'!E11</f>
        <v>10.432872998503372</v>
      </c>
      <c r="F12" s="43">
        <f>'Property % affected'!F12*'Population Estimate'!F11</f>
        <v>7.955757066494054</v>
      </c>
      <c r="G12" s="43">
        <f>'Property % affected'!G12*'Population Estimate'!G11</f>
        <v>4.5571329671428629</v>
      </c>
      <c r="H12" s="44">
        <f>'Property % affected'!H12*'Population Estimate'!B11</f>
        <v>25.034179296306728</v>
      </c>
      <c r="I12" s="44">
        <f>'Property % affected'!I12*'Population Estimate'!C11</f>
        <v>30.588000824241487</v>
      </c>
      <c r="J12" s="44">
        <f>'Property % affected'!J12*'Population Estimate'!D11</f>
        <v>19.994744558828565</v>
      </c>
      <c r="K12" s="44">
        <f>'Property % affected'!K12*'Population Estimate'!E11</f>
        <v>21.710638627546139</v>
      </c>
      <c r="L12" s="44">
        <f>'Property % affected'!L12*'Population Estimate'!F11</f>
        <v>17.852660702796332</v>
      </c>
      <c r="M12" s="44">
        <f>'Property % affected'!M12*'Population Estimate'!G11</f>
        <v>7.3107887302751884</v>
      </c>
      <c r="N12" s="45">
        <f>'Property % affected'!N12*'Population Estimate'!B11</f>
        <v>497.36488755143034</v>
      </c>
      <c r="O12" s="45">
        <f>'Property % affected'!O12*'Population Estimate'!C11</f>
        <v>1018.818172836211</v>
      </c>
      <c r="P12" s="45">
        <f>'Property % affected'!P12*'Population Estimate'!D11</f>
        <v>772.32886134984869</v>
      </c>
      <c r="Q12" s="45">
        <f>'Property % affected'!Q12*'Population Estimate'!E11</f>
        <v>379.88225789194252</v>
      </c>
      <c r="R12" s="45">
        <f>'Property % affected'!R12*'Population Estimate'!F11</f>
        <v>243.6542358487209</v>
      </c>
      <c r="S12" s="45">
        <f>'Property % affected'!S12*'Population Estimate'!G11</f>
        <v>133.03747239182329</v>
      </c>
      <c r="U12">
        <v>2031</v>
      </c>
      <c r="V12" s="43">
        <f>'Population Estimate'!J11*Assumptions!C$41*'Property % affected'!B12</f>
        <v>6.2155210870160644</v>
      </c>
      <c r="W12" s="43">
        <f>'Population Estimate'!K11*Assumptions!D$41*'Property % affected'!C12</f>
        <v>8.9882496498092461</v>
      </c>
      <c r="X12" s="43">
        <f>'Population Estimate'!L11*Assumptions!E$41*'Property % affected'!D12</f>
        <v>9.7152888051333761</v>
      </c>
      <c r="Y12" s="43">
        <f>'Population Estimate'!M11*Assumptions!F$41*'Property % affected'!E12</f>
        <v>10.406027310846834</v>
      </c>
      <c r="Z12" s="43">
        <f>'Population Estimate'!N11*Assumptions!G$41*'Property % affected'!F12</f>
        <v>7.7932449613592949</v>
      </c>
      <c r="AA12" s="43">
        <f>'Population Estimate'!O11*Assumptions!H$41*'Property % affected'!G12</f>
        <v>4.1681087937103811</v>
      </c>
      <c r="AB12" s="44">
        <f>'Population Estimate'!J11*Assumptions!C$41*'Property % affected'!H12</f>
        <v>23.306211876886771</v>
      </c>
      <c r="AC12" s="44">
        <f>'Population Estimate'!K11*Assumptions!D$41*'Property % affected'!I12</f>
        <v>27.932716886215754</v>
      </c>
      <c r="AD12" s="44">
        <f>'Population Estimate'!L11*Assumptions!E$41*'Property % affected'!J12</f>
        <v>18.067285975010606</v>
      </c>
      <c r="AE12" s="44">
        <f>'Population Estimate'!M11*Assumptions!F$41*'Property % affected'!K12</f>
        <v>21.654773189185807</v>
      </c>
      <c r="AF12" s="44">
        <f>'Population Estimate'!N11*Assumptions!G$41*'Property % affected'!L12</f>
        <v>17.487984726793137</v>
      </c>
      <c r="AG12" s="44">
        <f>'Population Estimate'!O11*Assumptions!H$41*'Property % affected'!M12</f>
        <v>6.6866960027992262</v>
      </c>
      <c r="AH12" s="45">
        <f>'Population Estimate'!J11*Assumptions!C$41*'Property % affected'!N12</f>
        <v>463.03461009036204</v>
      </c>
      <c r="AI12" s="45">
        <f>'Population Estimate'!K11*Assumptions!D$41*'Property % affected'!O12</f>
        <v>930.37657949230208</v>
      </c>
      <c r="AJ12" s="45">
        <f>'Population Estimate'!L11*Assumptions!E$41*'Property % affected'!P12</f>
        <v>697.8777029987499</v>
      </c>
      <c r="AK12" s="45">
        <f>'Population Estimate'!M11*Assumptions!F$41*'Property % affected'!Q12</f>
        <v>378.90475146173009</v>
      </c>
      <c r="AL12" s="45">
        <f>'Population Estimate'!N11*Assumptions!G$41*'Property % affected'!R12</f>
        <v>238.67711519737023</v>
      </c>
      <c r="AM12" s="45">
        <f>'Population Estimate'!O11*Assumptions!H$41*'Property % affected'!S12</f>
        <v>121.6805966750228</v>
      </c>
    </row>
    <row r="13" spans="1:39" x14ac:dyDescent="0.35">
      <c r="A13">
        <v>2032</v>
      </c>
      <c r="B13" s="43">
        <f>'Property % affected'!B13*'Population Estimate'!B12</f>
        <v>6.8231395942656157</v>
      </c>
      <c r="C13" s="43">
        <f>'Property % affected'!C13*'Population Estimate'!C12</f>
        <v>10.059075885937302</v>
      </c>
      <c r="D13" s="43">
        <f>'Property % affected'!D13*'Population Estimate'!D12</f>
        <v>10.988127779394608</v>
      </c>
      <c r="E13" s="43">
        <f>'Property % affected'!E13*'Population Estimate'!E12</f>
        <v>10.662252545873383</v>
      </c>
      <c r="F13" s="43">
        <f>'Property % affected'!F13*'Population Estimate'!F12</f>
        <v>8.130674172756148</v>
      </c>
      <c r="G13" s="43">
        <f>'Property % affected'!G13*'Population Estimate'!G12</f>
        <v>4.6573271416006685</v>
      </c>
      <c r="H13" s="44">
        <f>'Property % affected'!H13*'Population Estimate'!B12</f>
        <v>25.393750013743226</v>
      </c>
      <c r="I13" s="44">
        <f>'Property % affected'!I13*'Population Estimate'!C12</f>
        <v>31.027342145206763</v>
      </c>
      <c r="J13" s="44">
        <f>'Property % affected'!J13*'Population Estimate'!D12</f>
        <v>20.281932908839234</v>
      </c>
      <c r="K13" s="44">
        <f>'Property % affected'!K13*'Population Estimate'!E12</f>
        <v>22.022472693081614</v>
      </c>
      <c r="L13" s="44">
        <f>'Property % affected'!L13*'Population Estimate'!F12</f>
        <v>18.109081891646806</v>
      </c>
      <c r="M13" s="44">
        <f>'Property % affected'!M13*'Population Estimate'!G12</f>
        <v>7.4157949906225982</v>
      </c>
      <c r="N13" s="45">
        <f>'Property % affected'!N13*'Population Estimate'!B12</f>
        <v>504.27420703364618</v>
      </c>
      <c r="O13" s="45">
        <f>'Property % affected'!O13*'Population Estimate'!C12</f>
        <v>1032.9714442604727</v>
      </c>
      <c r="P13" s="45">
        <f>'Property % affected'!P13*'Population Estimate'!D12</f>
        <v>783.05793970251023</v>
      </c>
      <c r="Q13" s="45">
        <f>'Property % affected'!Q13*'Population Estimate'!E12</f>
        <v>385.15952605279455</v>
      </c>
      <c r="R13" s="45">
        <f>'Property % affected'!R13*'Population Estimate'!F12</f>
        <v>247.03904446873005</v>
      </c>
      <c r="S13" s="45">
        <f>'Property % affected'!S13*'Population Estimate'!G12</f>
        <v>134.8856092886333</v>
      </c>
      <c r="U13">
        <v>2032</v>
      </c>
      <c r="V13" s="43">
        <f>'Population Estimate'!J12*Assumptions!C$41*'Property % affected'!B13</f>
        <v>6.3521769644347801</v>
      </c>
      <c r="W13" s="43">
        <f>'Population Estimate'!K12*Assumptions!D$41*'Property % affected'!C13</f>
        <v>9.1858673756856817</v>
      </c>
      <c r="X13" s="43">
        <f>'Population Estimate'!L12*Assumptions!E$41*'Property % affected'!D13</f>
        <v>9.9288913812416162</v>
      </c>
      <c r="Y13" s="43">
        <f>'Population Estimate'!M12*Assumptions!F$41*'Property % affected'!E13</f>
        <v>10.634816622748209</v>
      </c>
      <c r="Z13" s="43">
        <f>'Population Estimate'!N12*Assumptions!G$41*'Property % affected'!F13</f>
        <v>7.9645890390679597</v>
      </c>
      <c r="AA13" s="43">
        <f>'Population Estimate'!O12*Assumptions!H$41*'Property % affected'!G13</f>
        <v>4.2597497931385719</v>
      </c>
      <c r="AB13" s="44">
        <f>'Population Estimate'!J12*Assumptions!C$41*'Property % affected'!H13</f>
        <v>23.640963466947309</v>
      </c>
      <c r="AC13" s="44">
        <f>'Population Estimate'!K12*Assumptions!D$41*'Property % affected'!I13</f>
        <v>28.333919854839102</v>
      </c>
      <c r="AD13" s="44">
        <f>'Population Estimate'!L12*Assumptions!E$41*'Property % affected'!J13</f>
        <v>18.32678986779943</v>
      </c>
      <c r="AE13" s="44">
        <f>'Population Estimate'!M12*Assumptions!F$41*'Property % affected'!K13</f>
        <v>21.96580484871814</v>
      </c>
      <c r="AF13" s="44">
        <f>'Population Estimate'!N12*Assumptions!G$41*'Property % affected'!L13</f>
        <v>17.739168004675118</v>
      </c>
      <c r="AG13" s="44">
        <f>'Population Estimate'!O12*Assumptions!H$41*'Property % affected'!M13</f>
        <v>6.7827382996346168</v>
      </c>
      <c r="AH13" s="45">
        <f>'Population Estimate'!J12*Assumptions!C$41*'Property % affected'!N13</f>
        <v>469.4670184338375</v>
      </c>
      <c r="AI13" s="45">
        <f>'Population Estimate'!K12*Assumptions!D$41*'Property % affected'!O13</f>
        <v>943.30123337796431</v>
      </c>
      <c r="AJ13" s="45">
        <f>'Population Estimate'!L12*Assumptions!E$41*'Property % affected'!P13</f>
        <v>707.57251686723919</v>
      </c>
      <c r="AK13" s="45">
        <f>'Population Estimate'!M12*Assumptions!F$41*'Property % affected'!Q13</f>
        <v>384.16844024777839</v>
      </c>
      <c r="AL13" s="45">
        <f>'Population Estimate'!N12*Assumptions!G$41*'Property % affected'!R13</f>
        <v>241.99278239316061</v>
      </c>
      <c r="AM13" s="45">
        <f>'Population Estimate'!O12*Assumptions!H$41*'Property % affected'!S13</f>
        <v>123.37096553349478</v>
      </c>
    </row>
    <row r="14" spans="1:39" x14ac:dyDescent="0.35">
      <c r="A14">
        <v>2033</v>
      </c>
      <c r="B14" s="43">
        <f>'Property % affected'!B14*'Population Estimate'!B13</f>
        <v>6.9731547120571928</v>
      </c>
      <c r="C14" s="43">
        <f>'Property % affected'!C14*'Population Estimate'!C13</f>
        <v>10.280237043943144</v>
      </c>
      <c r="D14" s="43">
        <f>'Property % affected'!D14*'Population Estimate'!D13</f>
        <v>11.229715286195749</v>
      </c>
      <c r="E14" s="43">
        <f>'Property % affected'!E14*'Population Estimate'!E13</f>
        <v>10.896675284774547</v>
      </c>
      <c r="F14" s="43">
        <f>'Property % affected'!F14*'Population Estimate'!F13</f>
        <v>8.3094370467820635</v>
      </c>
      <c r="G14" s="43">
        <f>'Property % affected'!G14*'Population Estimate'!G13</f>
        <v>4.759724208242587</v>
      </c>
      <c r="H14" s="44">
        <f>'Property % affected'!H14*'Population Estimate'!B13</f>
        <v>25.758485314340518</v>
      </c>
      <c r="I14" s="44">
        <f>'Property % affected'!I14*'Population Estimate'!C13</f>
        <v>31.472993809806997</v>
      </c>
      <c r="J14" s="44">
        <f>'Property % affected'!J14*'Population Estimate'!D13</f>
        <v>20.573246200188319</v>
      </c>
      <c r="K14" s="44">
        <f>'Property % affected'!K14*'Population Estimate'!E13</f>
        <v>22.33878569109331</v>
      </c>
      <c r="L14" s="44">
        <f>'Property % affected'!L14*'Population Estimate'!F13</f>
        <v>18.369186107200477</v>
      </c>
      <c r="M14" s="44">
        <f>'Property % affected'!M14*'Population Estimate'!G13</f>
        <v>7.5223094760219089</v>
      </c>
      <c r="N14" s="45">
        <f>'Property % affected'!N14*'Population Estimate'!B13</f>
        <v>511.27950976056246</v>
      </c>
      <c r="O14" s="45">
        <f>'Property % affected'!O14*'Population Estimate'!C13</f>
        <v>1047.3213308387917</v>
      </c>
      <c r="P14" s="45">
        <f>'Property % affected'!P14*'Population Estimate'!D13</f>
        <v>793.93606482534744</v>
      </c>
      <c r="Q14" s="45">
        <f>'Property % affected'!Q14*'Population Estimate'!E13</f>
        <v>390.51010524269032</v>
      </c>
      <c r="R14" s="45">
        <f>'Property % affected'!R14*'Population Estimate'!F13</f>
        <v>250.47087434964271</v>
      </c>
      <c r="S14" s="45">
        <f>'Property % affected'!S14*'Population Estimate'!G13</f>
        <v>136.75942022996585</v>
      </c>
      <c r="U14">
        <v>2033</v>
      </c>
      <c r="V14" s="43">
        <f>'Population Estimate'!J13*Assumptions!C$41*'Property % affected'!B14</f>
        <v>6.4918373894323116</v>
      </c>
      <c r="W14" s="43">
        <f>'Population Estimate'!K13*Assumptions!D$41*'Property % affected'!C14</f>
        <v>9.3878299703744119</v>
      </c>
      <c r="X14" s="43">
        <f>'Population Estimate'!L13*Assumptions!E$41*'Property % affected'!D14</f>
        <v>10.147190272759024</v>
      </c>
      <c r="Y14" s="43">
        <f>'Population Estimate'!M13*Assumptions!F$41*'Property % affected'!E14</f>
        <v>10.868636149127855</v>
      </c>
      <c r="Z14" s="43">
        <f>'Population Estimate'!N13*Assumptions!G$41*'Property % affected'!F14</f>
        <v>8.1397003271121662</v>
      </c>
      <c r="AA14" s="43">
        <f>'Population Estimate'!O13*Assumptions!H$41*'Property % affected'!G14</f>
        <v>4.3534056326757531</v>
      </c>
      <c r="AB14" s="44">
        <f>'Population Estimate'!J13*Assumptions!C$41*'Property % affected'!H14</f>
        <v>23.980523158283162</v>
      </c>
      <c r="AC14" s="44">
        <f>'Population Estimate'!K13*Assumptions!D$41*'Property % affected'!I14</f>
        <v>28.740885378629848</v>
      </c>
      <c r="AD14" s="44">
        <f>'Population Estimate'!L13*Assumptions!E$41*'Property % affected'!J14</f>
        <v>18.59002106475921</v>
      </c>
      <c r="AE14" s="44">
        <f>'Population Estimate'!M13*Assumptions!F$41*'Property % affected'!K14</f>
        <v>22.28130391561541</v>
      </c>
      <c r="AF14" s="44">
        <f>'Population Estimate'!N13*Assumptions!G$41*'Property % affected'!L14</f>
        <v>17.993959076140708</v>
      </c>
      <c r="AG14" s="44">
        <f>'Population Estimate'!O13*Assumptions!H$41*'Property % affected'!M14</f>
        <v>6.8801600703951813</v>
      </c>
      <c r="AH14" s="45">
        <f>'Population Estimate'!J13*Assumptions!C$41*'Property % affected'!N14</f>
        <v>475.98878484298552</v>
      </c>
      <c r="AI14" s="45">
        <f>'Population Estimate'!K13*Assumptions!D$41*'Property % affected'!O14</f>
        <v>956.40543464448945</v>
      </c>
      <c r="AJ14" s="45">
        <f>'Population Estimate'!L13*Assumptions!E$41*'Property % affected'!P14</f>
        <v>717.40200965660642</v>
      </c>
      <c r="AK14" s="45">
        <f>'Population Estimate'!M13*Assumptions!F$41*'Property % affected'!Q14</f>
        <v>389.50525142020342</v>
      </c>
      <c r="AL14" s="45">
        <f>'Population Estimate'!N13*Assumptions!G$41*'Property % affected'!R14</f>
        <v>245.35451034741183</v>
      </c>
      <c r="AM14" s="45">
        <f>'Population Estimate'!O13*Assumptions!H$41*'Property % affected'!S14</f>
        <v>125.08481674622682</v>
      </c>
    </row>
    <row r="15" spans="1:39" x14ac:dyDescent="0.35">
      <c r="A15">
        <v>2034</v>
      </c>
      <c r="B15" s="43">
        <f>'Property % affected'!B15*'Population Estimate'!B14</f>
        <v>7.126468096761692</v>
      </c>
      <c r="C15" s="43">
        <f>'Property % affected'!C15*'Population Estimate'!C14</f>
        <v>10.506260702079725</v>
      </c>
      <c r="D15" s="43">
        <f>'Property % affected'!D15*'Population Estimate'!D14</f>
        <v>11.476614391534342</v>
      </c>
      <c r="E15" s="43">
        <f>'Property % affected'!E15*'Population Estimate'!E14</f>
        <v>11.136252095976806</v>
      </c>
      <c r="F15" s="43">
        <f>'Property % affected'!F15*'Population Estimate'!F14</f>
        <v>8.4921302425071428</v>
      </c>
      <c r="G15" s="43">
        <f>'Property % affected'!G15*'Population Estimate'!G14</f>
        <v>4.8643726003632795</v>
      </c>
      <c r="H15" s="44">
        <f>'Property % affected'!H15*'Population Estimate'!B14</f>
        <v>26.128459377996823</v>
      </c>
      <c r="I15" s="44">
        <f>'Property % affected'!I15*'Population Estimate'!C14</f>
        <v>31.925046454717805</v>
      </c>
      <c r="J15" s="44">
        <f>'Property % affected'!J15*'Population Estimate'!D14</f>
        <v>20.868743680199213</v>
      </c>
      <c r="K15" s="44">
        <f>'Property % affected'!K15*'Population Estimate'!E14</f>
        <v>22.659641953347204</v>
      </c>
      <c r="L15" s="44">
        <f>'Property % affected'!L15*'Population Estimate'!F14</f>
        <v>18.633026249476085</v>
      </c>
      <c r="M15" s="44">
        <f>'Property % affected'!M15*'Population Estimate'!G14</f>
        <v>7.6303538493987348</v>
      </c>
      <c r="N15" s="45">
        <f>'Property % affected'!N15*'Population Estimate'!B14</f>
        <v>518.3821291172236</v>
      </c>
      <c r="O15" s="45">
        <f>'Property % affected'!O15*'Population Estimate'!C14</f>
        <v>1061.8705639198188</v>
      </c>
      <c r="P15" s="45">
        <f>'Property % affected'!P15*'Population Estimate'!D14</f>
        <v>804.96530725405478</v>
      </c>
      <c r="Q15" s="45">
        <f>'Property % affected'!Q15*'Population Estimate'!E14</f>
        <v>395.93501388760637</v>
      </c>
      <c r="R15" s="45">
        <f>'Property % affected'!R15*'Population Estimate'!F14</f>
        <v>253.95037870386321</v>
      </c>
      <c r="S15" s="45">
        <f>'Property % affected'!S15*'Population Estimate'!G14</f>
        <v>138.65926187585146</v>
      </c>
      <c r="U15">
        <v>2034</v>
      </c>
      <c r="V15" s="43">
        <f>'Population Estimate'!J14*Assumptions!C$41*'Property % affected'!B15</f>
        <v>6.6345684206833679</v>
      </c>
      <c r="W15" s="43">
        <f>'Population Estimate'!K14*Assumptions!D$41*'Property % affected'!C15</f>
        <v>9.5942329611613228</v>
      </c>
      <c r="X15" s="43">
        <f>'Population Estimate'!L14*Assumptions!E$41*'Property % affected'!D15</f>
        <v>10.37028873395727</v>
      </c>
      <c r="Y15" s="43">
        <f>'Population Estimate'!M14*Assumptions!F$41*'Property % affected'!E15</f>
        <v>11.107596485439235</v>
      </c>
      <c r="Z15" s="43">
        <f>'Population Estimate'!N14*Assumptions!G$41*'Property % affected'!F15</f>
        <v>8.3186616522455559</v>
      </c>
      <c r="AA15" s="43">
        <f>'Population Estimate'!O14*Assumptions!H$41*'Property % affected'!G15</f>
        <v>4.4491206110603709</v>
      </c>
      <c r="AB15" s="44">
        <f>'Population Estimate'!J14*Assumptions!C$41*'Property % affected'!H15</f>
        <v>24.324960010574891</v>
      </c>
      <c r="AC15" s="44">
        <f>'Population Estimate'!K14*Assumptions!D$41*'Property % affected'!I15</f>
        <v>29.153696226272807</v>
      </c>
      <c r="AD15" s="44">
        <f>'Population Estimate'!L14*Assumptions!E$41*'Property % affected'!J15</f>
        <v>18.857033101874457</v>
      </c>
      <c r="AE15" s="44">
        <f>'Population Estimate'!M14*Assumptions!F$41*'Property % affected'!K15</f>
        <v>22.601334556106217</v>
      </c>
      <c r="AF15" s="44">
        <f>'Population Estimate'!N14*Assumptions!G$41*'Property % affected'!L15</f>
        <v>18.252409760620925</v>
      </c>
      <c r="AG15" s="44">
        <f>'Population Estimate'!O14*Assumptions!H$41*'Property % affected'!M15</f>
        <v>6.9789811287294139</v>
      </c>
      <c r="AH15" s="45">
        <f>'Population Estimate'!J14*Assumptions!C$41*'Property % affected'!N15</f>
        <v>482.60115066684313</v>
      </c>
      <c r="AI15" s="45">
        <f>'Population Estimate'!K14*Assumptions!D$41*'Property % affected'!O15</f>
        <v>969.69167753754618</v>
      </c>
      <c r="AJ15" s="45">
        <f>'Population Estimate'!L14*Assumptions!E$41*'Property % affected'!P15</f>
        <v>727.36805230650828</v>
      </c>
      <c r="AK15" s="45">
        <f>'Population Estimate'!M14*Assumptions!F$41*'Property % affected'!Q15</f>
        <v>394.91620078438558</v>
      </c>
      <c r="AL15" s="45">
        <f>'Population Estimate'!N14*Assumptions!G$41*'Property % affected'!R15</f>
        <v>248.76293892937031</v>
      </c>
      <c r="AM15" s="45">
        <f>'Population Estimate'!O14*Assumptions!H$41*'Property % affected'!S15</f>
        <v>126.82247652661235</v>
      </c>
    </row>
    <row r="16" spans="1:39" x14ac:dyDescent="0.35">
      <c r="A16">
        <v>2035</v>
      </c>
      <c r="B16" s="43">
        <f>'Property % affected'!B16*'Population Estimate'!B15</f>
        <v>7.2831522648347153</v>
      </c>
      <c r="C16" s="43">
        <f>'Property % affected'!C16*'Population Estimate'!C15</f>
        <v>10.737253768394256</v>
      </c>
      <c r="D16" s="43">
        <f>'Property % affected'!D16*'Population Estimate'!D15</f>
        <v>11.728941877438553</v>
      </c>
      <c r="E16" s="43">
        <f>'Property % affected'!E16*'Population Estimate'!E15</f>
        <v>11.381096298100219</v>
      </c>
      <c r="F16" s="43">
        <f>'Property % affected'!F16*'Population Estimate'!F15</f>
        <v>8.6788401728890143</v>
      </c>
      <c r="G16" s="43">
        <f>'Property % affected'!G16*'Population Estimate'!G15</f>
        <v>4.9713218161229715</v>
      </c>
      <c r="H16" s="44">
        <f>'Property % affected'!H16*'Population Estimate'!B15</f>
        <v>26.50374745007046</v>
      </c>
      <c r="I16" s="44">
        <f>'Property % affected'!I16*'Population Estimate'!C15</f>
        <v>32.383592018446748</v>
      </c>
      <c r="J16" s="44">
        <f>'Property % affected'!J16*'Population Estimate'!D15</f>
        <v>21.168485447175957</v>
      </c>
      <c r="K16" s="44">
        <f>'Property % affected'!K16*'Population Estimate'!E15</f>
        <v>22.98510673561875</v>
      </c>
      <c r="L16" s="44">
        <f>'Property % affected'!L16*'Population Estimate'!F15</f>
        <v>18.90065597830549</v>
      </c>
      <c r="M16" s="44">
        <f>'Property % affected'!M16*'Population Estimate'!G15</f>
        <v>7.7399500848274485</v>
      </c>
      <c r="N16" s="45">
        <f>'Property % affected'!N16*'Population Estimate'!B15</f>
        <v>525.58341701186168</v>
      </c>
      <c r="O16" s="45">
        <f>'Property % affected'!O16*'Population Estimate'!C15</f>
        <v>1076.6219127956961</v>
      </c>
      <c r="P16" s="45">
        <f>'Property % affected'!P16*'Population Estimate'!D15</f>
        <v>816.14776628790253</v>
      </c>
      <c r="Q16" s="45">
        <f>'Property % affected'!Q16*'Population Estimate'!E15</f>
        <v>401.43528456134203</v>
      </c>
      <c r="R16" s="45">
        <f>'Property % affected'!R16*'Population Estimate'!F15</f>
        <v>257.47821981812615</v>
      </c>
      <c r="S16" s="45">
        <f>'Property % affected'!S16*'Population Estimate'!G15</f>
        <v>140.58549584098918</v>
      </c>
      <c r="U16">
        <v>2035</v>
      </c>
      <c r="V16" s="43">
        <f>'Population Estimate'!J15*Assumptions!C$41*'Property % affected'!B16</f>
        <v>6.7804375692438867</v>
      </c>
      <c r="W16" s="43">
        <f>'Population Estimate'!K15*Assumptions!D$41*'Property % affected'!C16</f>
        <v>9.8051739756171976</v>
      </c>
      <c r="X16" s="43">
        <f>'Population Estimate'!L15*Assumptions!E$41*'Property % affected'!D16</f>
        <v>10.598292289280208</v>
      </c>
      <c r="Y16" s="43">
        <f>'Population Estimate'!M15*Assumptions!F$41*'Property % affected'!E16</f>
        <v>11.35181065871291</v>
      </c>
      <c r="Z16" s="43">
        <f>'Population Estimate'!N15*Assumptions!G$41*'Property % affected'!F16</f>
        <v>8.5015576622698372</v>
      </c>
      <c r="AA16" s="43">
        <f>'Population Estimate'!O15*Assumptions!H$41*'Property % affected'!G16</f>
        <v>4.5469400009931338</v>
      </c>
      <c r="AB16" s="44">
        <f>'Population Estimate'!J15*Assumptions!C$41*'Property % affected'!H16</f>
        <v>24.674344075420464</v>
      </c>
      <c r="AC16" s="44">
        <f>'Population Estimate'!K15*Assumptions!D$41*'Property % affected'!I16</f>
        <v>29.57243635527529</v>
      </c>
      <c r="AD16" s="44">
        <f>'Population Estimate'!L15*Assumptions!E$41*'Property % affected'!J16</f>
        <v>19.127880284077278</v>
      </c>
      <c r="AE16" s="44">
        <f>'Population Estimate'!M15*Assumptions!F$41*'Property % affected'!K16</f>
        <v>22.925961858050982</v>
      </c>
      <c r="AF16" s="44">
        <f>'Population Estimate'!N15*Assumptions!G$41*'Property % affected'!L16</f>
        <v>18.514572621839218</v>
      </c>
      <c r="AG16" s="44">
        <f>'Population Estimate'!O15*Assumptions!H$41*'Property % affected'!M16</f>
        <v>7.0792215728730419</v>
      </c>
      <c r="AH16" s="45">
        <f>'Population Estimate'!J15*Assumptions!C$41*'Property % affected'!N16</f>
        <v>489.30537449908411</v>
      </c>
      <c r="AI16" s="45">
        <f>'Population Estimate'!K15*Assumptions!D$41*'Property % affected'!O16</f>
        <v>983.16249095249577</v>
      </c>
      <c r="AJ16" s="45">
        <f>'Population Estimate'!L15*Assumptions!E$41*'Property % affected'!P16</f>
        <v>737.47254174741795</v>
      </c>
      <c r="AK16" s="45">
        <f>'Population Estimate'!M15*Assumptions!F$41*'Property % affected'!Q16</f>
        <v>400.4023182571234</v>
      </c>
      <c r="AL16" s="45">
        <f>'Population Estimate'!N15*Assumptions!G$41*'Property % affected'!R16</f>
        <v>252.21871689725157</v>
      </c>
      <c r="AM16" s="45">
        <f>'Population Estimate'!O15*Assumptions!H$41*'Property % affected'!S16</f>
        <v>128.5842756197531</v>
      </c>
    </row>
    <row r="17" spans="1:39" x14ac:dyDescent="0.35">
      <c r="A17">
        <v>2036</v>
      </c>
      <c r="B17" s="43">
        <f>'Property % affected'!B17*'Population Estimate'!B16</f>
        <v>7.4432813270953506</v>
      </c>
      <c r="C17" s="43">
        <f>'Property % affected'!C17*'Population Estimate'!C16</f>
        <v>10.973325501438886</v>
      </c>
      <c r="D17" s="43">
        <f>'Property % affected'!D17*'Population Estimate'!D16</f>
        <v>11.986817093533098</v>
      </c>
      <c r="E17" s="43">
        <f>'Property % affected'!E17*'Population Estimate'!E16</f>
        <v>11.631323701214129</v>
      </c>
      <c r="F17" s="43">
        <f>'Property % affected'!F17*'Population Estimate'!F16</f>
        <v>8.8696551507804866</v>
      </c>
      <c r="G17" s="43">
        <f>'Property % affected'!G17*'Population Estimate'!G16</f>
        <v>5.0806224419598367</v>
      </c>
      <c r="H17" s="44">
        <f>'Property % affected'!H17*'Population Estimate'!B16</f>
        <v>26.884425856683279</v>
      </c>
      <c r="I17" s="44">
        <f>'Property % affected'!I17*'Population Estimate'!C16</f>
        <v>32.848723760031817</v>
      </c>
      <c r="J17" s="44">
        <f>'Property % affected'!J17*'Population Estimate'!D16</f>
        <v>21.47253246262607</v>
      </c>
      <c r="K17" s="44">
        <f>'Property % affected'!K17*'Population Estimate'!E16</f>
        <v>23.315246230964622</v>
      </c>
      <c r="L17" s="44">
        <f>'Property % affected'!L17*'Population Estimate'!F16</f>
        <v>19.172129724247004</v>
      </c>
      <c r="M17" s="44">
        <f>'Property % affected'!M17*'Population Estimate'!G16</f>
        <v>7.8511204720002663</v>
      </c>
      <c r="N17" s="45">
        <f>'Property % affected'!N17*'Population Estimate'!B16</f>
        <v>532.88474413321785</v>
      </c>
      <c r="O17" s="45">
        <f>'Property % affected'!O17*'Population Estimate'!C16</f>
        <v>1091.5781852291627</v>
      </c>
      <c r="P17" s="45">
        <f>'Property % affected'!P17*'Population Estimate'!D16</f>
        <v>827.48557038931631</v>
      </c>
      <c r="Q17" s="45">
        <f>'Property % affected'!Q17*'Population Estimate'!E16</f>
        <v>407.0119641820595</v>
      </c>
      <c r="R17" s="45">
        <f>'Property % affected'!R17*'Population Estimate'!F16</f>
        <v>261.05506917955529</v>
      </c>
      <c r="S17" s="45">
        <f>'Property % affected'!S17*'Population Estimate'!G16</f>
        <v>142.53848876357597</v>
      </c>
      <c r="U17">
        <v>2036</v>
      </c>
      <c r="V17" s="43">
        <f>'Population Estimate'!J16*Assumptions!C$41*'Property % affected'!B17</f>
        <v>6.9295138304834207</v>
      </c>
      <c r="W17" s="43">
        <f>'Population Estimate'!K16*Assumptions!D$41*'Property % affected'!C17</f>
        <v>10.020752787775068</v>
      </c>
      <c r="X17" s="43">
        <f>'Population Estimate'!L16*Assumptions!E$41*'Property % affected'!D17</f>
        <v>10.8313087832564</v>
      </c>
      <c r="Y17" s="43">
        <f>'Population Estimate'!M16*Assumptions!F$41*'Property % affected'!E17</f>
        <v>11.601394181017762</v>
      </c>
      <c r="Z17" s="43">
        <f>'Population Estimate'!N16*Assumptions!G$41*'Property % affected'!F17</f>
        <v>8.6884748660727844</v>
      </c>
      <c r="AA17" s="43">
        <f>'Population Estimate'!O16*Assumptions!H$41*'Property % affected'!G17</f>
        <v>4.6469100705507742</v>
      </c>
      <c r="AB17" s="44">
        <f>'Population Estimate'!J16*Assumptions!C$41*'Property % affected'!H17</f>
        <v>25.028746410582414</v>
      </c>
      <c r="AC17" s="44">
        <f>'Population Estimate'!K16*Assumptions!D$41*'Property % affected'!I17</f>
        <v>29.997190929042379</v>
      </c>
      <c r="AD17" s="44">
        <f>'Population Estimate'!L16*Assumptions!E$41*'Property % affected'!J17</f>
        <v>19.402617696291934</v>
      </c>
      <c r="AE17" s="44">
        <f>'Population Estimate'!M16*Assumptions!F$41*'Property % affected'!K17</f>
        <v>23.255251844179558</v>
      </c>
      <c r="AF17" s="44">
        <f>'Population Estimate'!N16*Assumptions!G$41*'Property % affected'!L17</f>
        <v>18.78050097850187</v>
      </c>
      <c r="AG17" s="44">
        <f>'Population Estimate'!O16*Assumptions!H$41*'Property % affected'!M17</f>
        <v>7.1809017897366108</v>
      </c>
      <c r="AH17" s="45">
        <f>'Population Estimate'!J16*Assumptions!C$41*'Property % affected'!N17</f>
        <v>496.10273241757966</v>
      </c>
      <c r="AI17" s="45">
        <f>'Population Estimate'!K16*Assumptions!D$41*'Property % affected'!O17</f>
        <v>996.82043891573903</v>
      </c>
      <c r="AJ17" s="45">
        <f>'Population Estimate'!L16*Assumptions!E$41*'Property % affected'!P17</f>
        <v>747.71740126168675</v>
      </c>
      <c r="AK17" s="45">
        <f>'Population Estimate'!M16*Assumptions!F$41*'Property % affected'!Q17</f>
        <v>405.96464806266732</v>
      </c>
      <c r="AL17" s="45">
        <f>'Population Estimate'!N16*Assumptions!G$41*'Property % affected'!R17</f>
        <v>255.72250202172407</v>
      </c>
      <c r="AM17" s="45">
        <f>'Population Estimate'!O16*Assumptions!H$41*'Property % affected'!S17</f>
        <v>130.3705493654129</v>
      </c>
    </row>
    <row r="18" spans="1:39" x14ac:dyDescent="0.35">
      <c r="A18">
        <v>2037</v>
      </c>
      <c r="B18" s="43">
        <f>'Property % affected'!B18*'Population Estimate'!B17</f>
        <v>7.6069310237802155</v>
      </c>
      <c r="C18" s="43">
        <f>'Property % affected'!C18*'Population Estimate'!C17</f>
        <v>11.214587561949442</v>
      </c>
      <c r="D18" s="43">
        <f>'Property % affected'!D18*'Population Estimate'!D17</f>
        <v>12.250362013491019</v>
      </c>
      <c r="E18" s="43">
        <f>'Property % affected'!E18*'Population Estimate'!E17</f>
        <v>11.88705266161471</v>
      </c>
      <c r="F18" s="43">
        <f>'Property % affected'!F18*'Population Estimate'!F17</f>
        <v>9.0646654307010763</v>
      </c>
      <c r="G18" s="43">
        <f>'Property % affected'!G18*'Population Estimate'!G17</f>
        <v>5.1923261765171196</v>
      </c>
      <c r="H18" s="44">
        <f>'Property % affected'!H18*'Population Estimate'!B17</f>
        <v>27.270572020243836</v>
      </c>
      <c r="I18" s="44">
        <f>'Property % affected'!I18*'Population Estimate'!C17</f>
        <v>33.320536278008404</v>
      </c>
      <c r="J18" s="44">
        <f>'Property % affected'!J18*'Population Estimate'!D17</f>
        <v>21.780946563658894</v>
      </c>
      <c r="K18" s="44">
        <f>'Property % affected'!K18*'Population Estimate'!E17</f>
        <v>23.650127583185078</v>
      </c>
      <c r="L18" s="44">
        <f>'Property % affected'!L18*'Population Estimate'!F17</f>
        <v>19.447502699655477</v>
      </c>
      <c r="M18" s="44">
        <f>'Property % affected'!M18*'Population Estimate'!G17</f>
        <v>7.9638876207605218</v>
      </c>
      <c r="N18" s="45">
        <f>'Property % affected'!N18*'Population Estimate'!B17</f>
        <v>540.28750021143912</v>
      </c>
      <c r="O18" s="45">
        <f>'Property % affected'!O18*'Population Estimate'!C17</f>
        <v>1106.7422279879827</v>
      </c>
      <c r="P18" s="45">
        <f>'Property % affected'!P18*'Population Estimate'!D17</f>
        <v>838.98087758900681</v>
      </c>
      <c r="Q18" s="45">
        <f>'Property % affected'!Q18*'Population Estimate'!E17</f>
        <v>412.66611421155301</v>
      </c>
      <c r="R18" s="45">
        <f>'Property % affected'!R18*'Population Estimate'!F17</f>
        <v>264.68160760347439</v>
      </c>
      <c r="S18" s="45">
        <f>'Property % affected'!S18*'Population Estimate'!G17</f>
        <v>144.51861237509235</v>
      </c>
      <c r="U18">
        <v>2037</v>
      </c>
      <c r="V18" s="43">
        <f>'Population Estimate'!J17*Assumptions!C$41*'Property % affected'!B18</f>
        <v>7.0818677167196027</v>
      </c>
      <c r="W18" s="43">
        <f>'Population Estimate'!K17*Assumptions!D$41*'Property % affected'!C18</f>
        <v>10.241071365322821</v>
      </c>
      <c r="X18" s="43">
        <f>'Population Estimate'!L17*Assumptions!E$41*'Property % affected'!D18</f>
        <v>11.069448431509052</v>
      </c>
      <c r="Y18" s="43">
        <f>'Population Estimate'!M17*Assumptions!F$41*'Property % affected'!E18</f>
        <v>11.856465104097595</v>
      </c>
      <c r="Z18" s="43">
        <f>'Population Estimate'!N17*Assumptions!G$41*'Property % affected'!F18</f>
        <v>8.8795016745464803</v>
      </c>
      <c r="AA18" s="43">
        <f>'Population Estimate'!O17*Assumptions!H$41*'Property % affected'!G18</f>
        <v>4.7490781050706037</v>
      </c>
      <c r="AB18" s="44">
        <f>'Population Estimate'!J17*Assumptions!C$41*'Property % affected'!H18</f>
        <v>25.38823909443952</v>
      </c>
      <c r="AC18" s="44">
        <f>'Population Estimate'!K17*Assumptions!D$41*'Property % affected'!I18</f>
        <v>30.428046334197461</v>
      </c>
      <c r="AD18" s="44">
        <f>'Population Estimate'!L17*Assumptions!E$41*'Property % affected'!J18</f>
        <v>19.681301214638037</v>
      </c>
      <c r="AE18" s="44">
        <f>'Population Estimate'!M17*Assumptions!F$41*'Property % affected'!K18</f>
        <v>23.589271485518935</v>
      </c>
      <c r="AF18" s="44">
        <f>'Population Estimate'!N17*Assumptions!G$41*'Property % affected'!L18</f>
        <v>19.05024891514196</v>
      </c>
      <c r="AG18" s="44">
        <f>'Population Estimate'!O17*Assumptions!H$41*'Property % affected'!M18</f>
        <v>7.2840424590517658</v>
      </c>
      <c r="AH18" s="45">
        <f>'Population Estimate'!J17*Assumptions!C$41*'Property % affected'!N18</f>
        <v>502.99451822728616</v>
      </c>
      <c r="AI18" s="45">
        <f>'Population Estimate'!K17*Assumptions!D$41*'Property % affected'!O18</f>
        <v>1010.6681210727533</v>
      </c>
      <c r="AJ18" s="45">
        <f>'Population Estimate'!L17*Assumptions!E$41*'Property % affected'!P18</f>
        <v>758.10458084962033</v>
      </c>
      <c r="AK18" s="45">
        <f>'Population Estimate'!M17*Assumptions!F$41*'Property % affected'!Q18</f>
        <v>411.60424893147643</v>
      </c>
      <c r="AL18" s="45">
        <f>'Population Estimate'!N17*Assumptions!G$41*'Property % affected'!R18</f>
        <v>259.27496121110931</v>
      </c>
      <c r="AM18" s="45">
        <f>'Population Estimate'!O17*Assumptions!H$41*'Property % affected'!S18</f>
        <v>132.18163776184596</v>
      </c>
    </row>
    <row r="19" spans="1:39" x14ac:dyDescent="0.35">
      <c r="A19">
        <v>2038</v>
      </c>
      <c r="B19" s="43">
        <f>'Property % affected'!B19*'Population Estimate'!B18</f>
        <v>7.7741787603682004</v>
      </c>
      <c r="C19" s="43">
        <f>'Property % affected'!C19*'Population Estimate'!C18</f>
        <v>11.461154065660386</v>
      </c>
      <c r="D19" s="43">
        <f>'Property % affected'!D19*'Population Estimate'!D18</f>
        <v>12.519701292726607</v>
      </c>
      <c r="E19" s="43">
        <f>'Property % affected'!E19*'Population Estimate'!E18</f>
        <v>12.148404137806919</v>
      </c>
      <c r="F19" s="43">
        <f>'Property % affected'!F19*'Population Estimate'!F18</f>
        <v>9.2639632515269472</v>
      </c>
      <c r="G19" s="43">
        <f>'Property % affected'!G19*'Population Estimate'!G18</f>
        <v>5.306485855096339</v>
      </c>
      <c r="H19" s="44">
        <f>'Property % affected'!H19*'Population Estimate'!B18</f>
        <v>27.662264475193599</v>
      </c>
      <c r="I19" s="44">
        <f>'Property % affected'!I19*'Population Estimate'!C18</f>
        <v>33.799125529648862</v>
      </c>
      <c r="J19" s="44">
        <f>'Property % affected'!J19*'Population Estimate'!D18</f>
        <v>22.093790475562024</v>
      </c>
      <c r="K19" s="44">
        <f>'Property % affected'!K19*'Population Estimate'!E18</f>
        <v>23.989818900479644</v>
      </c>
      <c r="L19" s="44">
        <f>'Property % affected'!L19*'Population Estimate'!F18</f>
        <v>19.726830909911406</v>
      </c>
      <c r="M19" s="44">
        <f>'Property % affected'!M19*'Population Estimate'!G18</f>
        <v>8.078274465701071</v>
      </c>
      <c r="N19" s="45">
        <f>'Property % affected'!N19*'Population Estimate'!B18</f>
        <v>547.79309428259796</v>
      </c>
      <c r="O19" s="45">
        <f>'Property % affected'!O19*'Population Estimate'!C18</f>
        <v>1122.1169273867968</v>
      </c>
      <c r="P19" s="45">
        <f>'Property % affected'!P19*'Population Estimate'!D18</f>
        <v>850.63587589672852</v>
      </c>
      <c r="Q19" s="45">
        <f>'Property % affected'!Q19*'Population Estimate'!E18</f>
        <v>418.39881085728746</v>
      </c>
      <c r="R19" s="45">
        <f>'Property % affected'!R19*'Population Estimate'!F18</f>
        <v>268.35852536299308</v>
      </c>
      <c r="S19" s="45">
        <f>'Property % affected'!S19*'Population Estimate'!G18</f>
        <v>146.52624357105762</v>
      </c>
      <c r="U19">
        <v>2038</v>
      </c>
      <c r="V19" s="43">
        <f>'Population Estimate'!J18*Assumptions!C$41*'Property % affected'!B19</f>
        <v>7.2375712905701102</v>
      </c>
      <c r="W19" s="43">
        <f>'Population Estimate'!K18*Assumptions!D$41*'Property % affected'!C19</f>
        <v>10.466233917833399</v>
      </c>
      <c r="X19" s="43">
        <f>'Population Estimate'!L18*Assumptions!E$41*'Property % affected'!D19</f>
        <v>11.312823872887421</v>
      </c>
      <c r="Y19" s="43">
        <f>'Population Estimate'!M18*Assumptions!F$41*'Property % affected'!E19</f>
        <v>12.117144075209042</v>
      </c>
      <c r="Z19" s="43">
        <f>'Population Estimate'!N18*Assumptions!G$41*'Property % affected'!F19</f>
        <v>9.0747284424052381</v>
      </c>
      <c r="AA19" s="43">
        <f>'Population Estimate'!O18*Assumptions!H$41*'Property % affected'!G19</f>
        <v>4.8534924295162476</v>
      </c>
      <c r="AB19" s="44">
        <f>'Population Estimate'!J18*Assumptions!C$41*'Property % affected'!H19</f>
        <v>25.752895240646151</v>
      </c>
      <c r="AC19" s="44">
        <f>'Population Estimate'!K18*Assumptions!D$41*'Property % affected'!I19</f>
        <v>30.865090198151599</v>
      </c>
      <c r="AD19" s="44">
        <f>'Population Estimate'!L18*Assumptions!E$41*'Property % affected'!J19</f>
        <v>19.963987517794589</v>
      </c>
      <c r="AE19" s="44">
        <f>'Population Estimate'!M18*Assumptions!F$41*'Property % affected'!K19</f>
        <v>23.928088715013807</v>
      </c>
      <c r="AF19" s="44">
        <f>'Population Estimate'!N18*Assumptions!G$41*'Property % affected'!L19</f>
        <v>19.323871293119101</v>
      </c>
      <c r="AG19" s="44">
        <f>'Population Estimate'!O18*Assumptions!H$41*'Property % affected'!M19</f>
        <v>7.3886645575771039</v>
      </c>
      <c r="AH19" s="45">
        <f>'Population Estimate'!J18*Assumptions!C$41*'Property % affected'!N19</f>
        <v>509.98204370650728</v>
      </c>
      <c r="AI19" s="45">
        <f>'Population Estimate'!K18*Assumptions!D$41*'Property % affected'!O19</f>
        <v>1024.7081731829062</v>
      </c>
      <c r="AJ19" s="45">
        <f>'Population Estimate'!L18*Assumptions!E$41*'Property % affected'!P19</f>
        <v>768.63605760063967</v>
      </c>
      <c r="AK19" s="45">
        <f>'Population Estimate'!M18*Assumptions!F$41*'Property % affected'!Q19</f>
        <v>417.32219430173734</v>
      </c>
      <c r="AL19" s="45">
        <f>'Population Estimate'!N18*Assumptions!G$41*'Property % affected'!R19</f>
        <v>262.87677063832069</v>
      </c>
      <c r="AM19" s="45">
        <f>'Population Estimate'!O18*Assumptions!H$41*'Property % affected'!S19</f>
        <v>134.01788553051193</v>
      </c>
    </row>
    <row r="20" spans="1:39" x14ac:dyDescent="0.35">
      <c r="A20">
        <v>2039</v>
      </c>
      <c r="B20" s="43">
        <f>'Property % affected'!B20*'Population Estimate'!B19</f>
        <v>7.9451036441928773</v>
      </c>
      <c r="C20" s="43">
        <f>'Property % affected'!C20*'Population Estimate'!C19</f>
        <v>11.713141637281</v>
      </c>
      <c r="D20" s="43">
        <f>'Property % affected'!D20*'Population Estimate'!D19</f>
        <v>12.794962327356792</v>
      </c>
      <c r="E20" s="43">
        <f>'Property % affected'!E20*'Population Estimate'!E19</f>
        <v>12.415501747717231</v>
      </c>
      <c r="F20" s="43">
        <f>'Property % affected'!F20*'Population Estimate'!F19</f>
        <v>9.4676428801194241</v>
      </c>
      <c r="G20" s="43">
        <f>'Property % affected'!G20*'Population Estimate'!G19</f>
        <v>5.4231554746481123</v>
      </c>
      <c r="H20" s="44">
        <f>'Property % affected'!H20*'Population Estimate'!B19</f>
        <v>28.05958288397926</v>
      </c>
      <c r="I20" s="44">
        <f>'Property % affected'!I20*'Population Estimate'!C19</f>
        <v>34.284588850478215</v>
      </c>
      <c r="J20" s="44">
        <f>'Property % affected'!J20*'Population Estimate'!D19</f>
        <v>22.411127824558388</v>
      </c>
      <c r="K20" s="44">
        <f>'Property % affected'!K20*'Population Estimate'!E19</f>
        <v>24.334389269298956</v>
      </c>
      <c r="L20" s="44">
        <f>'Property % affected'!L20*'Population Estimate'!F19</f>
        <v>20.010171164811307</v>
      </c>
      <c r="M20" s="44">
        <f>'Property % affected'!M20*'Population Estimate'!G19</f>
        <v>8.1943042708287201</v>
      </c>
      <c r="N20" s="45">
        <f>'Property % affected'!N20*'Population Estimate'!B19</f>
        <v>555.40295495688724</v>
      </c>
      <c r="O20" s="45">
        <f>'Property % affected'!O20*'Population Estimate'!C19</f>
        <v>1137.7052098365023</v>
      </c>
      <c r="P20" s="45">
        <f>'Property % affected'!P20*'Population Estimate'!D19</f>
        <v>862.45278371774418</v>
      </c>
      <c r="Q20" s="45">
        <f>'Property % affected'!Q20*'Population Estimate'!E19</f>
        <v>424.21114527724239</v>
      </c>
      <c r="R20" s="45">
        <f>'Property % affected'!R20*'Population Estimate'!F19</f>
        <v>272.08652232039282</v>
      </c>
      <c r="S20" s="45">
        <f>'Property % affected'!S20*'Population Estimate'!G19</f>
        <v>148.56176448276796</v>
      </c>
      <c r="U20">
        <v>2039</v>
      </c>
      <c r="V20" s="43">
        <f>'Population Estimate'!J19*Assumptions!C$41*'Property % affected'!B20</f>
        <v>7.396698199037921</v>
      </c>
      <c r="W20" s="43">
        <f>'Population Estimate'!K19*Assumptions!D$41*'Property % affected'!C20</f>
        <v>10.696346946055414</v>
      </c>
      <c r="X20" s="43">
        <f>'Population Estimate'!L19*Assumptions!E$41*'Property % affected'!D20</f>
        <v>11.561550222744437</v>
      </c>
      <c r="Y20" s="43">
        <f>'Population Estimate'!M19*Assumptions!F$41*'Property % affected'!E20</f>
        <v>12.38355439418708</v>
      </c>
      <c r="Z20" s="43">
        <f>'Population Estimate'!N19*Assumptions!G$41*'Property % affected'!F20</f>
        <v>9.274247510922919</v>
      </c>
      <c r="AA20" s="43">
        <f>'Population Estimate'!O19*Assumptions!H$41*'Property % affected'!G20</f>
        <v>4.9602024313351052</v>
      </c>
      <c r="AB20" s="44">
        <f>'Population Estimate'!J19*Assumptions!C$41*'Property % affected'!H20</f>
        <v>26.122789013002105</v>
      </c>
      <c r="AC20" s="44">
        <f>'Population Estimate'!K19*Assumptions!D$41*'Property % affected'!I20</f>
        <v>31.308411406925124</v>
      </c>
      <c r="AD20" s="44">
        <f>'Population Estimate'!L19*Assumptions!E$41*'Property % affected'!J20</f>
        <v>20.250734098527349</v>
      </c>
      <c r="AE20" s="44">
        <f>'Population Estimate'!M19*Assumptions!F$41*'Property % affected'!K20</f>
        <v>24.271772441342762</v>
      </c>
      <c r="AF20" s="44">
        <f>'Population Estimate'!N19*Assumptions!G$41*'Property % affected'!L20</f>
        <v>19.601423761777117</v>
      </c>
      <c r="AG20" s="44">
        <f>'Population Estimate'!O19*Assumptions!H$41*'Property % affected'!M20</f>
        <v>7.4947893633644309</v>
      </c>
      <c r="AH20" s="45">
        <f>'Population Estimate'!J19*Assumptions!C$41*'Property % affected'!N20</f>
        <v>517.06663885657645</v>
      </c>
      <c r="AI20" s="45">
        <f>'Population Estimate'!K19*Assumptions!D$41*'Property % affected'!O20</f>
        <v>1038.9432676211445</v>
      </c>
      <c r="AJ20" s="45">
        <f>'Population Estimate'!L19*Assumptions!E$41*'Property % affected'!P20</f>
        <v>779.31383606960037</v>
      </c>
      <c r="AK20" s="45">
        <f>'Population Estimate'!M19*Assumptions!F$41*'Property % affected'!Q20</f>
        <v>423.11957252368097</v>
      </c>
      <c r="AL20" s="45">
        <f>'Population Estimate'!N19*Assumptions!G$41*'Property % affected'!R20</f>
        <v>266.5286158695655</v>
      </c>
      <c r="AM20" s="45">
        <f>'Population Estimate'!O19*Assumptions!H$41*'Property % affected'!S20</f>
        <v>135.87964218169003</v>
      </c>
    </row>
    <row r="21" spans="1:39" x14ac:dyDescent="0.35">
      <c r="A21">
        <v>2040</v>
      </c>
      <c r="B21" s="43">
        <f>'Property % affected'!B21*'Population Estimate'!B20</f>
        <v>8.716266383788188</v>
      </c>
      <c r="C21" s="43">
        <f>'Property % affected'!C21*'Population Estimate'!C20</f>
        <v>12.850035351798569</v>
      </c>
      <c r="D21" s="43">
        <f>'Property % affected'!D21*'Population Estimate'!D20</f>
        <v>14.036859053096183</v>
      </c>
      <c r="E21" s="43">
        <f>'Property % affected'!E21*'Population Estimate'!E20</f>
        <v>13.620567505193911</v>
      </c>
      <c r="F21" s="43">
        <f>'Property % affected'!F21*'Population Estimate'!F20</f>
        <v>10.386585382056367</v>
      </c>
      <c r="G21" s="43">
        <f>'Property % affected'!G21*'Population Estimate'!G20</f>
        <v>5.949534439652262</v>
      </c>
      <c r="H21" s="44">
        <f>'Property % affected'!H21*'Population Estimate'!B20</f>
        <v>30.553472446797286</v>
      </c>
      <c r="I21" s="44">
        <f>'Property % affected'!I21*'Population Estimate'!C20</f>
        <v>37.331746702155783</v>
      </c>
      <c r="J21" s="44">
        <f>'Property % affected'!J21*'Population Estimate'!D20</f>
        <v>24.402991994590586</v>
      </c>
      <c r="K21" s="44">
        <f>'Property % affected'!K21*'Population Estimate'!E20</f>
        <v>26.497189752370485</v>
      </c>
      <c r="L21" s="44">
        <f>'Property % affected'!L21*'Population Estimate'!F20</f>
        <v>21.788642257003403</v>
      </c>
      <c r="M21" s="44">
        <f>'Property % affected'!M21*'Population Estimate'!G20</f>
        <v>8.9226005530675714</v>
      </c>
      <c r="N21" s="45">
        <f>'Property % affected'!N21*'Population Estimate'!B20</f>
        <v>604.4852418142035</v>
      </c>
      <c r="O21" s="45">
        <f>'Property % affected'!O21*'Population Estimate'!C20</f>
        <v>1238.2469389898752</v>
      </c>
      <c r="P21" s="45">
        <f>'Property % affected'!P21*'Population Estimate'!D20</f>
        <v>938.6697979657348</v>
      </c>
      <c r="Q21" s="45">
        <f>'Property % affected'!Q21*'Population Estimate'!E20</f>
        <v>461.69969829040457</v>
      </c>
      <c r="R21" s="45">
        <f>'Property % affected'!R21*'Population Estimate'!F20</f>
        <v>296.1314587388095</v>
      </c>
      <c r="S21" s="45">
        <f>'Property % affected'!S21*'Population Estimate'!G20</f>
        <v>161.69052275690836</v>
      </c>
      <c r="U21">
        <v>2040</v>
      </c>
      <c r="V21" s="43">
        <f>'Population Estimate'!J20*Assumptions!C$41*'Property % affected'!B21</f>
        <v>8.1146319482469593</v>
      </c>
      <c r="W21" s="43">
        <f>'Population Estimate'!K20*Assumptions!D$41*'Property % affected'!C21</f>
        <v>11.734549162663498</v>
      </c>
      <c r="X21" s="43">
        <f>'Population Estimate'!L20*Assumptions!E$41*'Property % affected'!D21</f>
        <v>12.683730265072391</v>
      </c>
      <c r="Y21" s="43">
        <f>'Population Estimate'!M20*Assumptions!F$41*'Property % affected'!E21</f>
        <v>13.585519297379856</v>
      </c>
      <c r="Z21" s="43">
        <f>'Population Estimate'!N20*Assumptions!G$41*'Property % affected'!F21</f>
        <v>10.174418791059171</v>
      </c>
      <c r="AA21" s="43">
        <f>'Population Estimate'!O20*Assumptions!H$41*'Property % affected'!G21</f>
        <v>5.4416465341683642</v>
      </c>
      <c r="AB21" s="44">
        <f>'Population Estimate'!J20*Assumptions!C$41*'Property % affected'!H21</f>
        <v>28.444539523000582</v>
      </c>
      <c r="AC21" s="44">
        <f>'Population Estimate'!K20*Assumptions!D$41*'Property % affected'!I21</f>
        <v>34.091051503856981</v>
      </c>
      <c r="AD21" s="44">
        <f>'Population Estimate'!L20*Assumptions!E$41*'Property % affected'!J21</f>
        <v>22.050586028491551</v>
      </c>
      <c r="AE21" s="44">
        <f>'Population Estimate'!M20*Assumptions!F$41*'Property % affected'!K21</f>
        <v>26.429007643763377</v>
      </c>
      <c r="AF21" s="44">
        <f>'Population Estimate'!N20*Assumptions!G$41*'Property % affected'!L21</f>
        <v>21.343566057262905</v>
      </c>
      <c r="AG21" s="44">
        <f>'Population Estimate'!O20*Assumptions!H$41*'Property % affected'!M21</f>
        <v>8.1609139114768681</v>
      </c>
      <c r="AH21" s="45">
        <f>'Population Estimate'!J20*Assumptions!C$41*'Property % affected'!N21</f>
        <v>562.76105381458979</v>
      </c>
      <c r="AI21" s="45">
        <f>'Population Estimate'!K20*Assumptions!D$41*'Property % affected'!O21</f>
        <v>1130.7571678439417</v>
      </c>
      <c r="AJ21" s="45">
        <f>'Population Estimate'!L20*Assumptions!E$41*'Property % affected'!P21</f>
        <v>848.18366276472977</v>
      </c>
      <c r="AK21" s="45">
        <f>'Population Estimate'!M20*Assumptions!F$41*'Property % affected'!Q21</f>
        <v>460.51166064313344</v>
      </c>
      <c r="AL21" s="45">
        <f>'Population Estimate'!N20*Assumptions!G$41*'Property % affected'!R21</f>
        <v>290.08238680837678</v>
      </c>
      <c r="AM21" s="45">
        <f>'Population Estimate'!O20*Assumptions!H$41*'Property % affected'!S21</f>
        <v>147.88765099062567</v>
      </c>
    </row>
    <row r="22" spans="1:39" x14ac:dyDescent="0.35">
      <c r="A22">
        <v>2041</v>
      </c>
      <c r="B22" s="43">
        <f>'Property % affected'!B22*'Population Estimate'!B21</f>
        <v>8.9079042229679235</v>
      </c>
      <c r="C22" s="43">
        <f>'Property % affected'!C22*'Population Estimate'!C21</f>
        <v>13.132559187093699</v>
      </c>
      <c r="D22" s="43">
        <f>'Property % affected'!D22*'Population Estimate'!D21</f>
        <v>14.34547666749231</v>
      </c>
      <c r="E22" s="43">
        <f>'Property % affected'!E22*'Population Estimate'!E21</f>
        <v>13.920032437788437</v>
      </c>
      <c r="F22" s="43">
        <f>'Property % affected'!F22*'Population Estimate'!F21</f>
        <v>10.614947239235864</v>
      </c>
      <c r="G22" s="43">
        <f>'Property % affected'!G22*'Population Estimate'!G21</f>
        <v>6.0803422734124828</v>
      </c>
      <c r="H22" s="44">
        <f>'Property % affected'!H22*'Population Estimate'!B21</f>
        <v>30.992317830056646</v>
      </c>
      <c r="I22" s="44">
        <f>'Property % affected'!I22*'Population Estimate'!C21</f>
        <v>37.867949738251802</v>
      </c>
      <c r="J22" s="44">
        <f>'Property % affected'!J22*'Population Estimate'!D21</f>
        <v>24.753496847784898</v>
      </c>
      <c r="K22" s="44">
        <f>'Property % affected'!K22*'Population Estimate'!E21</f>
        <v>26.877773969513825</v>
      </c>
      <c r="L22" s="44">
        <f>'Property % affected'!L22*'Population Estimate'!F21</f>
        <v>22.101596703625656</v>
      </c>
      <c r="M22" s="44">
        <f>'Property % affected'!M22*'Population Estimate'!G21</f>
        <v>9.0507575756842105</v>
      </c>
      <c r="N22" s="45">
        <f>'Property % affected'!N22*'Population Estimate'!B21</f>
        <v>612.88266142003943</v>
      </c>
      <c r="O22" s="45">
        <f>'Property % affected'!O22*'Population Estimate'!C21</f>
        <v>1255.4484823908899</v>
      </c>
      <c r="P22" s="45">
        <f>'Property % affected'!P22*'Population Estimate'!D21</f>
        <v>951.70966001627323</v>
      </c>
      <c r="Q22" s="45">
        <f>'Property % affected'!Q22*'Population Estimate'!E21</f>
        <v>468.11356223652245</v>
      </c>
      <c r="R22" s="45">
        <f>'Property % affected'!R22*'Population Estimate'!F21</f>
        <v>300.24527318042396</v>
      </c>
      <c r="S22" s="45">
        <f>'Property % affected'!S22*'Population Estimate'!G21</f>
        <v>163.93670359302223</v>
      </c>
      <c r="U22">
        <v>2041</v>
      </c>
      <c r="V22" s="43">
        <f>'Population Estimate'!J21*Assumptions!C$41*'Property % affected'!B22</f>
        <v>8.2930421142319322</v>
      </c>
      <c r="W22" s="43">
        <f>'Population Estimate'!K21*Assumptions!D$41*'Property % affected'!C22</f>
        <v>11.992547661821785</v>
      </c>
      <c r="X22" s="43">
        <f>'Population Estimate'!L21*Assumptions!E$41*'Property % affected'!D22</f>
        <v>12.96259767844769</v>
      </c>
      <c r="Y22" s="43">
        <f>'Population Estimate'!M21*Assumptions!F$41*'Property % affected'!E22</f>
        <v>13.884213652009359</v>
      </c>
      <c r="Z22" s="43">
        <f>'Population Estimate'!N21*Assumptions!G$41*'Property % affected'!F22</f>
        <v>10.398115904728712</v>
      </c>
      <c r="AA22" s="43">
        <f>'Population Estimate'!O21*Assumptions!H$41*'Property % affected'!G22</f>
        <v>5.5612878275239126</v>
      </c>
      <c r="AB22" s="44">
        <f>'Population Estimate'!J21*Assumptions!C$41*'Property % affected'!H22</f>
        <v>28.853093898296006</v>
      </c>
      <c r="AC22" s="44">
        <f>'Population Estimate'!K21*Assumptions!D$41*'Property % affected'!I22</f>
        <v>34.580707813429505</v>
      </c>
      <c r="AD22" s="44">
        <f>'Population Estimate'!L21*Assumptions!E$41*'Property % affected'!J22</f>
        <v>22.367302823730355</v>
      </c>
      <c r="AE22" s="44">
        <f>'Population Estimate'!M21*Assumptions!F$41*'Property % affected'!K22</f>
        <v>26.808612548207147</v>
      </c>
      <c r="AF22" s="44">
        <f>'Population Estimate'!N21*Assumptions!G$41*'Property % affected'!L22</f>
        <v>21.650127789086707</v>
      </c>
      <c r="AG22" s="44">
        <f>'Population Estimate'!O21*Assumptions!H$41*'Property % affected'!M22</f>
        <v>8.2781306828099765</v>
      </c>
      <c r="AH22" s="45">
        <f>'Population Estimate'!J21*Assumptions!C$41*'Property % affected'!N22</f>
        <v>570.57884716967726</v>
      </c>
      <c r="AI22" s="45">
        <f>'Population Estimate'!K21*Assumptions!D$41*'Property % affected'!O22</f>
        <v>1146.4654792366139</v>
      </c>
      <c r="AJ22" s="45">
        <f>'Population Estimate'!L21*Assumptions!E$41*'Property % affected'!P22</f>
        <v>859.96650480347637</v>
      </c>
      <c r="AK22" s="45">
        <f>'Population Estimate'!M21*Assumptions!F$41*'Property % affected'!Q22</f>
        <v>466.90902054590731</v>
      </c>
      <c r="AL22" s="45">
        <f>'Population Estimate'!N21*Assumptions!G$41*'Property % affected'!R22</f>
        <v>294.11216843709201</v>
      </c>
      <c r="AM22" s="45">
        <f>'Population Estimate'!O21*Assumptions!H$41*'Property % affected'!S22</f>
        <v>149.94208437292386</v>
      </c>
    </row>
    <row r="23" spans="1:39" x14ac:dyDescent="0.35">
      <c r="A23">
        <v>2042</v>
      </c>
      <c r="B23" s="43">
        <f>'Property % affected'!B23*'Population Estimate'!B22</f>
        <v>9.1037554557944791</v>
      </c>
      <c r="C23" s="43">
        <f>'Property % affected'!C23*'Population Estimate'!C22</f>
        <v>13.421294656468008</v>
      </c>
      <c r="D23" s="43">
        <f>'Property % affected'!D23*'Population Estimate'!D22</f>
        <v>14.660879619801655</v>
      </c>
      <c r="E23" s="43">
        <f>'Property % affected'!E23*'Population Estimate'!E22</f>
        <v>14.22608147532717</v>
      </c>
      <c r="F23" s="43">
        <f>'Property % affected'!F23*'Population Estimate'!F22</f>
        <v>10.848329912775716</v>
      </c>
      <c r="G23" s="43">
        <f>'Property % affected'!G23*'Population Estimate'!G22</f>
        <v>6.2140260783174375</v>
      </c>
      <c r="H23" s="44">
        <f>'Property % affected'!H23*'Population Estimate'!B22</f>
        <v>31.437466433702607</v>
      </c>
      <c r="I23" s="44">
        <f>'Property % affected'!I23*'Population Estimate'!C22</f>
        <v>38.411854361370061</v>
      </c>
      <c r="J23" s="44">
        <f>'Property % affected'!J23*'Population Estimate'!D22</f>
        <v>25.109036069393543</v>
      </c>
      <c r="K23" s="44">
        <f>'Property % affected'!K23*'Population Estimate'!E22</f>
        <v>27.2638245907435</v>
      </c>
      <c r="L23" s="44">
        <f>'Property % affected'!L23*'Population Estimate'!F22</f>
        <v>22.419046174972507</v>
      </c>
      <c r="M23" s="44">
        <f>'Property % affected'!M23*'Population Estimate'!G22</f>
        <v>9.1807553421902917</v>
      </c>
      <c r="N23" s="45">
        <f>'Property % affected'!N23*'Population Estimate'!B22</f>
        <v>621.39673673747689</v>
      </c>
      <c r="O23" s="45">
        <f>'Property % affected'!O23*'Population Estimate'!C22</f>
        <v>1272.8889870895748</v>
      </c>
      <c r="P23" s="45">
        <f>'Property % affected'!P23*'Population Estimate'!D22</f>
        <v>964.93066990246746</v>
      </c>
      <c r="Q23" s="45">
        <f>'Property % affected'!Q23*'Population Estimate'!E22</f>
        <v>474.61652663228671</v>
      </c>
      <c r="R23" s="45">
        <f>'Property % affected'!R23*'Population Estimate'!F22</f>
        <v>304.41623612403174</v>
      </c>
      <c r="S23" s="45">
        <f>'Property % affected'!S23*'Population Estimate'!G22</f>
        <v>166.21408804121242</v>
      </c>
      <c r="U23">
        <v>2042</v>
      </c>
      <c r="V23" s="43">
        <f>'Population Estimate'!J22*Assumptions!C$41*'Property % affected'!B23</f>
        <v>8.4753748471958854</v>
      </c>
      <c r="W23" s="43">
        <f>'Population Estimate'!K22*Assumptions!D$41*'Property % affected'!C23</f>
        <v>12.256218575373264</v>
      </c>
      <c r="X23" s="43">
        <f>'Population Estimate'!L22*Assumptions!E$41*'Property % affected'!D23</f>
        <v>13.247596334968135</v>
      </c>
      <c r="Y23" s="43">
        <f>'Population Estimate'!M22*Assumptions!F$41*'Property % affected'!E23</f>
        <v>14.189475169478545</v>
      </c>
      <c r="Z23" s="43">
        <f>'Population Estimate'!N22*Assumptions!G$41*'Property % affected'!F23</f>
        <v>10.626731274633983</v>
      </c>
      <c r="AA23" s="43">
        <f>'Population Estimate'!O22*Assumptions!H$41*'Property % affected'!G23</f>
        <v>5.683559581896346</v>
      </c>
      <c r="AB23" s="44">
        <f>'Population Estimate'!J22*Assumptions!C$41*'Property % affected'!H23</f>
        <v>29.267516418422463</v>
      </c>
      <c r="AC23" s="44">
        <f>'Population Estimate'!K22*Assumptions!D$41*'Property % affected'!I23</f>
        <v>35.077397150466062</v>
      </c>
      <c r="AD23" s="44">
        <f>'Population Estimate'!L22*Assumptions!E$41*'Property % affected'!J23</f>
        <v>22.688568683028361</v>
      </c>
      <c r="AE23" s="44">
        <f>'Population Estimate'!M22*Assumptions!F$41*'Property % affected'!K23</f>
        <v>27.193669790681167</v>
      </c>
      <c r="AF23" s="44">
        <f>'Population Estimate'!N22*Assumptions!G$41*'Property % affected'!L23</f>
        <v>21.961092725846679</v>
      </c>
      <c r="AG23" s="44">
        <f>'Population Estimate'!O22*Assumptions!H$41*'Property % affected'!M23</f>
        <v>8.3970310611055918</v>
      </c>
      <c r="AH23" s="45">
        <f>'Population Estimate'!J22*Assumptions!C$41*'Property % affected'!N23</f>
        <v>578.50524415418897</v>
      </c>
      <c r="AI23" s="45">
        <f>'Population Estimate'!K22*Assumptions!D$41*'Property % affected'!O23</f>
        <v>1162.3920081686713</v>
      </c>
      <c r="AJ23" s="45">
        <f>'Population Estimate'!L22*Assumptions!E$41*'Property % affected'!P23</f>
        <v>871.91303234172619</v>
      </c>
      <c r="AK23" s="45">
        <f>'Population Estimate'!M22*Assumptions!F$41*'Property % affected'!Q23</f>
        <v>473.39525162659754</v>
      </c>
      <c r="AL23" s="45">
        <f>'Population Estimate'!N22*Assumptions!G$41*'Property % affected'!R23</f>
        <v>298.19793119638803</v>
      </c>
      <c r="AM23" s="45">
        <f>'Population Estimate'!O22*Assumptions!H$41*'Property % affected'!S23</f>
        <v>152.02505764001998</v>
      </c>
    </row>
    <row r="24" spans="1:39" x14ac:dyDescent="0.35">
      <c r="A24">
        <v>2043</v>
      </c>
      <c r="B24" s="43">
        <f>'Property % affected'!B24*'Population Estimate'!B23</f>
        <v>9.3039127189104924</v>
      </c>
      <c r="C24" s="43">
        <f>'Property % affected'!C24*'Population Estimate'!C23</f>
        <v>13.716378330338264</v>
      </c>
      <c r="D24" s="43">
        <f>'Property % affected'!D24*'Population Estimate'!D23</f>
        <v>14.983217094025559</v>
      </c>
      <c r="E24" s="43">
        <f>'Property % affected'!E24*'Population Estimate'!E23</f>
        <v>14.538859377457056</v>
      </c>
      <c r="F24" s="43">
        <f>'Property % affected'!F24*'Population Estimate'!F23</f>
        <v>11.086843791500206</v>
      </c>
      <c r="G24" s="43">
        <f>'Property % affected'!G24*'Population Estimate'!G23</f>
        <v>6.3506490861307565</v>
      </c>
      <c r="H24" s="44">
        <f>'Property % affected'!H24*'Population Estimate'!B23</f>
        <v>31.889008792098195</v>
      </c>
      <c r="I24" s="44">
        <f>'Property % affected'!I24*'Population Estimate'!C23</f>
        <v>38.963571190881702</v>
      </c>
      <c r="J24" s="44">
        <f>'Property % affected'!J24*'Population Estimate'!D23</f>
        <v>25.46968196901538</v>
      </c>
      <c r="K24" s="44">
        <f>'Property % affected'!K24*'Population Estimate'!E23</f>
        <v>27.655420131069558</v>
      </c>
      <c r="L24" s="44">
        <f>'Property % affected'!L24*'Population Estimate'!F23</f>
        <v>22.741055233945978</v>
      </c>
      <c r="M24" s="44">
        <f>'Property % affected'!M24*'Population Estimate'!G23</f>
        <v>9.312620291543249</v>
      </c>
      <c r="N24" s="45">
        <f>'Property % affected'!N24*'Population Estimate'!B23</f>
        <v>630.02908833041408</v>
      </c>
      <c r="O24" s="45">
        <f>'Property % affected'!O24*'Population Estimate'!C23</f>
        <v>1290.5717727009462</v>
      </c>
      <c r="P24" s="45">
        <f>'Property % affected'!P24*'Population Estimate'!D23</f>
        <v>978.33534410326786</v>
      </c>
      <c r="Q24" s="45">
        <f>'Property % affected'!Q24*'Population Estimate'!E23</f>
        <v>481.20982924797028</v>
      </c>
      <c r="R24" s="45">
        <f>'Property % affected'!R24*'Population Estimate'!F23</f>
        <v>308.64514146817322</v>
      </c>
      <c r="S24" s="45">
        <f>'Property % affected'!S24*'Population Estimate'!G23</f>
        <v>168.52310957744447</v>
      </c>
      <c r="U24">
        <v>2043</v>
      </c>
      <c r="V24" s="43">
        <f>'Population Estimate'!J23*Assumptions!C$41*'Property % affected'!B24</f>
        <v>8.6617163895993858</v>
      </c>
      <c r="W24" s="43">
        <f>'Population Estimate'!K23*Assumptions!D$41*'Property % affected'!C24</f>
        <v>12.525686618326565</v>
      </c>
      <c r="X24" s="43">
        <f>'Population Estimate'!L23*Assumptions!E$41*'Property % affected'!D24</f>
        <v>13.538861037556915</v>
      </c>
      <c r="Y24" s="43">
        <f>'Population Estimate'!M23*Assumptions!F$41*'Property % affected'!E24</f>
        <v>14.50144823694135</v>
      </c>
      <c r="Z24" s="43">
        <f>'Population Estimate'!N23*Assumptions!G$41*'Property % affected'!F24</f>
        <v>10.860373034688759</v>
      </c>
      <c r="AA24" s="43">
        <f>'Population Estimate'!O23*Assumptions!H$41*'Property % affected'!G24</f>
        <v>5.8085196312071048</v>
      </c>
      <c r="AB24" s="44">
        <f>'Population Estimate'!J23*Assumptions!C$41*'Property % affected'!H24</f>
        <v>29.687891368669352</v>
      </c>
      <c r="AC24" s="44">
        <f>'Population Estimate'!K23*Assumptions!D$41*'Property % affected'!I24</f>
        <v>35.581220531688665</v>
      </c>
      <c r="AD24" s="44">
        <f>'Population Estimate'!L23*Assumptions!E$41*'Property % affected'!J24</f>
        <v>23.014448945464903</v>
      </c>
      <c r="AE24" s="44">
        <f>'Population Estimate'!M23*Assumptions!F$41*'Property % affected'!K24</f>
        <v>27.584257684162026</v>
      </c>
      <c r="AF24" s="44">
        <f>'Population Estimate'!N23*Assumptions!G$41*'Property % affected'!L24</f>
        <v>22.276524111619615</v>
      </c>
      <c r="AG24" s="44">
        <f>'Population Estimate'!O23*Assumptions!H$41*'Property % affected'!M24</f>
        <v>8.5176392283333371</v>
      </c>
      <c r="AH24" s="45">
        <f>'Population Estimate'!J23*Assumptions!C$41*'Property % affected'!N24</f>
        <v>586.54175347368778</v>
      </c>
      <c r="AI24" s="45">
        <f>'Population Estimate'!K23*Assumptions!D$41*'Property % affected'!O24</f>
        <v>1178.5397860859075</v>
      </c>
      <c r="AJ24" s="45">
        <f>'Population Estimate'!L23*Assumptions!E$41*'Property % affected'!P24</f>
        <v>884.02551927423713</v>
      </c>
      <c r="AK24" s="45">
        <f>'Population Estimate'!M23*Assumptions!F$41*'Property % affected'!Q24</f>
        <v>479.97158847046825</v>
      </c>
      <c r="AL24" s="45">
        <f>'Population Estimate'!N23*Assumptions!G$41*'Property % affected'!R24</f>
        <v>302.34045276785423</v>
      </c>
      <c r="AM24" s="45">
        <f>'Population Estimate'!O23*Assumptions!H$41*'Property % affected'!S24</f>
        <v>154.13696726377393</v>
      </c>
    </row>
    <row r="25" spans="1:39" x14ac:dyDescent="0.35">
      <c r="A25">
        <v>2044</v>
      </c>
      <c r="B25" s="43">
        <f>'Property % affected'!B25*'Population Estimate'!B24</f>
        <v>9.5084706856891472</v>
      </c>
      <c r="C25" s="43">
        <f>'Property % affected'!C25*'Population Estimate'!C24</f>
        <v>14.017949781789858</v>
      </c>
      <c r="D25" s="43">
        <f>'Property % affected'!D25*'Population Estimate'!D24</f>
        <v>15.312641554159139</v>
      </c>
      <c r="E25" s="43">
        <f>'Property % affected'!E25*'Population Estimate'!E24</f>
        <v>14.858514086543972</v>
      </c>
      <c r="F25" s="43">
        <f>'Property % affected'!F25*'Population Estimate'!F24</f>
        <v>11.330601691267713</v>
      </c>
      <c r="G25" s="43">
        <f>'Property % affected'!G25*'Population Estimate'!G24</f>
        <v>6.4902759188441825</v>
      </c>
      <c r="H25" s="44">
        <f>'Property % affected'!H25*'Population Estimate'!B24</f>
        <v>32.347036739968857</v>
      </c>
      <c r="I25" s="44">
        <f>'Property % affected'!I25*'Population Estimate'!C24</f>
        <v>39.5232124350051</v>
      </c>
      <c r="J25" s="44">
        <f>'Property % affected'!J25*'Population Estimate'!D24</f>
        <v>25.835507894845886</v>
      </c>
      <c r="K25" s="44">
        <f>'Property % affected'!K25*'Population Estimate'!E24</f>
        <v>28.052640233228189</v>
      </c>
      <c r="L25" s="44">
        <f>'Property % affected'!L25*'Population Estimate'!F24</f>
        <v>23.06768937077743</v>
      </c>
      <c r="M25" s="44">
        <f>'Property % affected'!M25*'Population Estimate'!G24</f>
        <v>9.4463792424483408</v>
      </c>
      <c r="N25" s="45">
        <f>'Property % affected'!N25*'Population Estimate'!B24</f>
        <v>638.78135927538267</v>
      </c>
      <c r="O25" s="45">
        <f>'Property % affected'!O25*'Population Estimate'!C24</f>
        <v>1308.5002049556224</v>
      </c>
      <c r="P25" s="45">
        <f>'Property % affected'!P25*'Population Estimate'!D24</f>
        <v>991.92623405617803</v>
      </c>
      <c r="Q25" s="45">
        <f>'Property % affected'!Q25*'Population Estimate'!E24</f>
        <v>487.89472504876784</v>
      </c>
      <c r="R25" s="45">
        <f>'Property % affected'!R25*'Population Estimate'!F24</f>
        <v>312.93279414010971</v>
      </c>
      <c r="S25" s="45">
        <f>'Property % affected'!S25*'Population Estimate'!G24</f>
        <v>170.86420769946784</v>
      </c>
      <c r="U25">
        <v>2044</v>
      </c>
      <c r="V25" s="43">
        <f>'Population Estimate'!J24*Assumptions!C$41*'Property % affected'!B25</f>
        <v>8.8521548800495928</v>
      </c>
      <c r="W25" s="43">
        <f>'Population Estimate'!K24*Assumptions!D$41*'Property % affected'!C25</f>
        <v>12.801079247703198</v>
      </c>
      <c r="X25" s="43">
        <f>'Population Estimate'!L24*Assumptions!E$41*'Property % affected'!D25</f>
        <v>13.83652955294532</v>
      </c>
      <c r="Y25" s="43">
        <f>'Population Estimate'!M24*Assumptions!F$41*'Property % affected'!E25</f>
        <v>14.820280416080925</v>
      </c>
      <c r="Z25" s="43">
        <f>'Population Estimate'!N24*Assumptions!G$41*'Property % affected'!F25</f>
        <v>11.099151696263931</v>
      </c>
      <c r="AA25" s="43">
        <f>'Population Estimate'!O24*Assumptions!H$41*'Property % affected'!G25</f>
        <v>5.9362270809275444</v>
      </c>
      <c r="AB25" s="44">
        <f>'Population Estimate'!J24*Assumptions!C$41*'Property % affected'!H25</f>
        <v>30.114304244931851</v>
      </c>
      <c r="AC25" s="44">
        <f>'Population Estimate'!K24*Assumptions!D$41*'Property % affected'!I25</f>
        <v>36.09228042474188</v>
      </c>
      <c r="AD25" s="44">
        <f>'Population Estimate'!L24*Assumptions!E$41*'Property % affected'!J25</f>
        <v>23.345009888597051</v>
      </c>
      <c r="AE25" s="44">
        <f>'Population Estimate'!M24*Assumptions!F$41*'Property % affected'!K25</f>
        <v>27.980455666450617</v>
      </c>
      <c r="AF25" s="44">
        <f>'Population Estimate'!N24*Assumptions!G$41*'Property % affected'!L25</f>
        <v>22.596486098869114</v>
      </c>
      <c r="AG25" s="44">
        <f>'Population Estimate'!O24*Assumptions!H$41*'Property % affected'!M25</f>
        <v>8.6399797137931085</v>
      </c>
      <c r="AH25" s="45">
        <f>'Population Estimate'!J24*Assumptions!C$41*'Property % affected'!N25</f>
        <v>594.68990479245099</v>
      </c>
      <c r="AI25" s="45">
        <f>'Population Estimate'!K24*Assumptions!D$41*'Property % affected'!O25</f>
        <v>1194.911886546513</v>
      </c>
      <c r="AJ25" s="45">
        <f>'Population Estimate'!L24*Assumptions!E$41*'Property % affected'!P25</f>
        <v>896.3062710843775</v>
      </c>
      <c r="AK25" s="45">
        <f>'Population Estimate'!M24*Assumptions!F$41*'Property % affected'!Q25</f>
        <v>486.63928281345937</v>
      </c>
      <c r="AL25" s="45">
        <f>'Population Estimate'!N24*Assumptions!G$41*'Property % affected'!R25</f>
        <v>306.54052163651733</v>
      </c>
      <c r="AM25" s="45">
        <f>'Population Estimate'!O24*Assumptions!H$41*'Property % affected'!S25</f>
        <v>156.27821522377414</v>
      </c>
    </row>
    <row r="26" spans="1:39" x14ac:dyDescent="0.35">
      <c r="A26">
        <v>2045</v>
      </c>
      <c r="B26" s="43">
        <f>'Property % affected'!B26*'Population Estimate'!B25</f>
        <v>9.7175261110142017</v>
      </c>
      <c r="C26" s="43">
        <f>'Property % affected'!C26*'Population Estimate'!C25</f>
        <v>14.326151652594165</v>
      </c>
      <c r="D26" s="43">
        <f>'Property % affected'!D26*'Population Estimate'!D25</f>
        <v>15.649308816306014</v>
      </c>
      <c r="E26" s="43">
        <f>'Property % affected'!E26*'Population Estimate'!E25</f>
        <v>15.185196797648699</v>
      </c>
      <c r="F26" s="43">
        <f>'Property % affected'!F26*'Population Estimate'!F25</f>
        <v>11.579718908332055</v>
      </c>
      <c r="G26" s="43">
        <f>'Property % affected'!G26*'Population Estimate'!G25</f>
        <v>6.6329726192434428</v>
      </c>
      <c r="H26" s="44">
        <f>'Property % affected'!H26*'Population Estimate'!B25</f>
        <v>32.811643431079816</v>
      </c>
      <c r="I26" s="44">
        <f>'Property % affected'!I26*'Population Estimate'!C25</f>
        <v>40.09089191362682</v>
      </c>
      <c r="J26" s="44">
        <f>'Property % affected'!J26*'Population Estimate'!D25</f>
        <v>26.206588248594755</v>
      </c>
      <c r="K26" s="44">
        <f>'Property % affected'!K26*'Population Estimate'!E25</f>
        <v>28.455565683879495</v>
      </c>
      <c r="L26" s="44">
        <f>'Property % affected'!L26*'Population Estimate'!F25</f>
        <v>23.399015016346986</v>
      </c>
      <c r="M26" s="44">
        <f>'Property % affected'!M26*'Population Estimate'!G25</f>
        <v>9.5820593988130245</v>
      </c>
      <c r="N26" s="45">
        <f>'Property % affected'!N26*'Population Estimate'!B25</f>
        <v>647.65521547429114</v>
      </c>
      <c r="O26" s="45">
        <f>'Property % affected'!O26*'Population Estimate'!C25</f>
        <v>1326.6776963404523</v>
      </c>
      <c r="P26" s="45">
        <f>'Property % affected'!P26*'Population Estimate'!D25</f>
        <v>1005.7059266428938</v>
      </c>
      <c r="Q26" s="45">
        <f>'Property % affected'!Q26*'Population Estimate'!E25</f>
        <v>494.67248643366486</v>
      </c>
      <c r="R26" s="45">
        <f>'Property % affected'!R26*'Population Estimate'!F25</f>
        <v>317.28001024903318</v>
      </c>
      <c r="S26" s="45">
        <f>'Property % affected'!S26*'Population Estimate'!G25</f>
        <v>173.23782801046985</v>
      </c>
      <c r="U26">
        <v>2045</v>
      </c>
      <c r="V26" s="43">
        <f>'Population Estimate'!J25*Assumptions!C$41*'Property % affected'!B26</f>
        <v>9.046780394989371</v>
      </c>
      <c r="W26" s="43">
        <f>'Population Estimate'!K25*Assumptions!D$41*'Property % affected'!C26</f>
        <v>13.082526722824099</v>
      </c>
      <c r="X26" s="43">
        <f>'Population Estimate'!L25*Assumptions!E$41*'Property % affected'!D26</f>
        <v>14.140742676835702</v>
      </c>
      <c r="Y26" s="43">
        <f>'Population Estimate'!M25*Assumptions!F$41*'Property % affected'!E26</f>
        <v>15.14612251290554</v>
      </c>
      <c r="Z26" s="43">
        <f>'Population Estimate'!N25*Assumptions!G$41*'Property % affected'!F26</f>
        <v>11.343180200458827</v>
      </c>
      <c r="AA26" s="43">
        <f>'Population Estimate'!O25*Assumptions!H$41*'Property % affected'!G26</f>
        <v>6.066742336035519</v>
      </c>
      <c r="AB26" s="44">
        <f>'Population Estimate'!J25*Assumptions!C$41*'Property % affected'!H26</f>
        <v>30.546841771099086</v>
      </c>
      <c r="AC26" s="44">
        <f>'Population Estimate'!K25*Assumptions!D$41*'Property % affected'!I26</f>
        <v>36.610680769032719</v>
      </c>
      <c r="AD26" s="44">
        <f>'Population Estimate'!L25*Assumptions!E$41*'Property % affected'!J26</f>
        <v>23.680318741939146</v>
      </c>
      <c r="AE26" s="44">
        <f>'Population Estimate'!M25*Assumptions!F$41*'Property % affected'!K26</f>
        <v>28.38234431632819</v>
      </c>
      <c r="AF26" s="44">
        <f>'Population Estimate'!N25*Assumptions!G$41*'Property % affected'!L26</f>
        <v>22.921043761492911</v>
      </c>
      <c r="AG26" s="44">
        <f>'Population Estimate'!O25*Assumptions!H$41*'Property % affected'!M26</f>
        <v>8.7640773991038365</v>
      </c>
      <c r="AH26" s="45">
        <f>'Population Estimate'!J25*Assumptions!C$41*'Property % affected'!N26</f>
        <v>602.95124902462635</v>
      </c>
      <c r="AI26" s="45">
        <f>'Population Estimate'!K25*Assumptions!D$41*'Property % affected'!O26</f>
        <v>1211.5114258060939</v>
      </c>
      <c r="AJ26" s="45">
        <f>'Population Estimate'!L25*Assumptions!E$41*'Property % affected'!P26</f>
        <v>908.75762528294854</v>
      </c>
      <c r="AK26" s="45">
        <f>'Population Estimate'!M25*Assumptions!F$41*'Property % affected'!Q26</f>
        <v>493.39960378044117</v>
      </c>
      <c r="AL26" s="45">
        <f>'Population Estimate'!N25*Assumptions!G$41*'Property % affected'!R26</f>
        <v>310.79893724092153</v>
      </c>
      <c r="AM26" s="45">
        <f>'Population Estimate'!O25*Assumptions!H$41*'Property % affected'!S26</f>
        <v>158.44920908385015</v>
      </c>
    </row>
    <row r="27" spans="1:39" x14ac:dyDescent="0.35">
      <c r="A27">
        <v>2046</v>
      </c>
      <c r="B27" s="43">
        <f>'Property % affected'!B27*'Population Estimate'!B26</f>
        <v>9.9311778770445596</v>
      </c>
      <c r="C27" s="43">
        <f>'Property % affected'!C27*'Population Estimate'!C26</f>
        <v>14.641129720677384</v>
      </c>
      <c r="D27" s="43">
        <f>'Property % affected'!D27*'Population Estimate'!D26</f>
        <v>15.993378122378536</v>
      </c>
      <c r="E27" s="43">
        <f>'Property % affected'!E27*'Population Estimate'!E26</f>
        <v>15.519062030041431</v>
      </c>
      <c r="F27" s="43">
        <f>'Property % affected'!F27*'Population Estimate'!F26</f>
        <v>11.834313273877019</v>
      </c>
      <c r="G27" s="43">
        <f>'Property % affected'!G27*'Population Estimate'!G26</f>
        <v>6.7788066821461532</v>
      </c>
      <c r="H27" s="44">
        <f>'Property % affected'!H27*'Population Estimate'!B26</f>
        <v>33.282923357181673</v>
      </c>
      <c r="I27" s="44">
        <f>'Property % affected'!I27*'Population Estimate'!C26</f>
        <v>40.666725081450245</v>
      </c>
      <c r="J27" s="44">
        <f>'Property % affected'!J27*'Population Estimate'!D26</f>
        <v>26.582998500617691</v>
      </c>
      <c r="K27" s="44">
        <f>'Property % affected'!K27*'Population Estimate'!E26</f>
        <v>28.864278430037846</v>
      </c>
      <c r="L27" s="44">
        <f>'Property % affected'!L27*'Population Estimate'!F26</f>
        <v>23.735099555694223</v>
      </c>
      <c r="M27" s="44">
        <f>'Property % affected'!M27*'Population Estimate'!G26</f>
        <v>9.7196883552797004</v>
      </c>
      <c r="N27" s="45">
        <f>'Property % affected'!N27*'Population Estimate'!B26</f>
        <v>656.65234597151073</v>
      </c>
      <c r="O27" s="45">
        <f>'Property % affected'!O27*'Population Estimate'!C26</f>
        <v>1345.1077067480492</v>
      </c>
      <c r="P27" s="45">
        <f>'Property % affected'!P27*'Population Estimate'!D26</f>
        <v>1019.6770446816901</v>
      </c>
      <c r="Q27" s="45">
        <f>'Property % affected'!Q27*'Population Estimate'!E26</f>
        <v>501.54440347762562</v>
      </c>
      <c r="R27" s="45">
        <f>'Property % affected'!R27*'Population Estimate'!F26</f>
        <v>321.6876172414037</v>
      </c>
      <c r="S27" s="45">
        <f>'Property % affected'!S27*'Population Estimate'!G26</f>
        <v>175.64442230389133</v>
      </c>
      <c r="U27">
        <v>2046</v>
      </c>
      <c r="V27" s="43">
        <f>'Population Estimate'!J26*Assumptions!C$41*'Property % affected'!B27</f>
        <v>9.2456849913029853</v>
      </c>
      <c r="W27" s="43">
        <f>'Population Estimate'!K26*Assumptions!D$41*'Property % affected'!C27</f>
        <v>13.370162166921611</v>
      </c>
      <c r="X27" s="43">
        <f>'Population Estimate'!L26*Assumptions!E$41*'Property % affected'!D27</f>
        <v>14.451644300497149</v>
      </c>
      <c r="Y27" s="43">
        <f>'Population Estimate'!M26*Assumptions!F$41*'Property % affected'!E27</f>
        <v>15.479128649079092</v>
      </c>
      <c r="Z27" s="43">
        <f>'Population Estimate'!N26*Assumptions!G$41*'Property % affected'!F27</f>
        <v>11.592573971521789</v>
      </c>
      <c r="AA27" s="43">
        <f>'Population Estimate'!O26*Assumptions!H$41*'Property % affected'!G27</f>
        <v>6.200127129586626</v>
      </c>
      <c r="AB27" s="44">
        <f>'Population Estimate'!J26*Assumptions!C$41*'Property % affected'!H27</f>
        <v>30.985591916691988</v>
      </c>
      <c r="AC27" s="44">
        <f>'Population Estimate'!K26*Assumptions!D$41*'Property % affected'!I27</f>
        <v>37.13652699686979</v>
      </c>
      <c r="AD27" s="44">
        <f>'Population Estimate'!L26*Assumptions!E$41*'Property % affected'!J27</f>
        <v>24.020443700635923</v>
      </c>
      <c r="AE27" s="44">
        <f>'Population Estimate'!M26*Assumptions!F$41*'Property % affected'!K27</f>
        <v>28.790005369944495</v>
      </c>
      <c r="AF27" s="44">
        <f>'Population Estimate'!N26*Assumptions!G$41*'Property % affected'!L27</f>
        <v>23.250263108057602</v>
      </c>
      <c r="AG27" s="44">
        <f>'Population Estimate'!O26*Assumptions!H$41*'Property % affected'!M27</f>
        <v>8.8899575232639148</v>
      </c>
      <c r="AH27" s="45">
        <f>'Population Estimate'!J26*Assumptions!C$41*'Property % affected'!N27</f>
        <v>611.32735862943116</v>
      </c>
      <c r="AI27" s="45">
        <f>'Population Estimate'!K26*Assumptions!D$41*'Property % affected'!O27</f>
        <v>1228.3415634108185</v>
      </c>
      <c r="AJ27" s="45">
        <f>'Population Estimate'!L26*Assumptions!E$41*'Property % affected'!P27</f>
        <v>921.38195185310747</v>
      </c>
      <c r="AK27" s="45">
        <f>'Population Estimate'!M26*Assumptions!F$41*'Property % affected'!Q27</f>
        <v>500.25383812677961</v>
      </c>
      <c r="AL27" s="45">
        <f>'Population Estimate'!N26*Assumptions!G$41*'Property % affected'!R27</f>
        <v>315.1165101252933</v>
      </c>
      <c r="AM27" s="45">
        <f>'Population Estimate'!O26*Assumptions!H$41*'Property % affected'!S27</f>
        <v>160.65036206964774</v>
      </c>
    </row>
    <row r="28" spans="1:39" x14ac:dyDescent="0.35">
      <c r="A28">
        <v>2047</v>
      </c>
      <c r="B28" s="43">
        <f>'Property % affected'!B28*'Population Estimate'!B27</f>
        <v>10.14952703998504</v>
      </c>
      <c r="C28" s="43">
        <f>'Property % affected'!C28*'Population Estimate'!C27</f>
        <v>14.963032969072751</v>
      </c>
      <c r="D28" s="43">
        <f>'Property % affected'!D28*'Population Estimate'!D27</f>
        <v>16.345012215418382</v>
      </c>
      <c r="E28" s="43">
        <f>'Property % affected'!E28*'Population Estimate'!E27</f>
        <v>15.860267700288608</v>
      </c>
      <c r="F28" s="43">
        <f>'Property % affected'!F28*'Population Estimate'!F27</f>
        <v>12.094505209749931</v>
      </c>
      <c r="G28" s="43">
        <f>'Property % affected'!G28*'Population Estimate'!G27</f>
        <v>6.9278470863265289</v>
      </c>
      <c r="H28" s="44">
        <f>'Property % affected'!H28*'Population Estimate'!B27</f>
        <v>33.76097236722817</v>
      </c>
      <c r="I28" s="44">
        <f>'Property % affected'!I28*'Population Estimate'!C27</f>
        <v>41.250829051476821</v>
      </c>
      <c r="J28" s="44">
        <f>'Property % affected'!J28*'Population Estimate'!D27</f>
        <v>26.964815205265598</v>
      </c>
      <c r="K28" s="44">
        <f>'Property % affected'!K28*'Population Estimate'!E27</f>
        <v>29.278861595738302</v>
      </c>
      <c r="L28" s="44">
        <f>'Property % affected'!L28*'Population Estimate'!F27</f>
        <v>24.076011341722971</v>
      </c>
      <c r="M28" s="44">
        <f>'Property % affected'!M28*'Population Estimate'!G27</f>
        <v>9.8592941028379091</v>
      </c>
      <c r="N28" s="45">
        <f>'Property % affected'!N28*'Population Estimate'!B27</f>
        <v>665.77446327536745</v>
      </c>
      <c r="O28" s="45">
        <f>'Property % affected'!O28*'Population Estimate'!C27</f>
        <v>1363.7937441353424</v>
      </c>
      <c r="P28" s="45">
        <f>'Property % affected'!P28*'Population Estimate'!D27</f>
        <v>1033.8422474266445</v>
      </c>
      <c r="Q28" s="45">
        <f>'Property % affected'!Q28*'Population Estimate'!E27</f>
        <v>508.51178417714453</v>
      </c>
      <c r="R28" s="45">
        <f>'Property % affected'!R28*'Population Estimate'!F27</f>
        <v>326.15645405844538</v>
      </c>
      <c r="S28" s="45">
        <f>'Property % affected'!S28*'Population Estimate'!G27</f>
        <v>178.08444864942078</v>
      </c>
      <c r="U28">
        <v>2047</v>
      </c>
      <c r="V28" s="43">
        <f>'Population Estimate'!J27*Assumptions!C$41*'Property % affected'!B28</f>
        <v>9.4489627498585644</v>
      </c>
      <c r="W28" s="43">
        <f>'Population Estimate'!K27*Assumptions!D$41*'Property % affected'!C28</f>
        <v>13.664121630106109</v>
      </c>
      <c r="X28" s="43">
        <f>'Population Estimate'!L27*Assumptions!E$41*'Property % affected'!D28</f>
        <v>14.769381478825302</v>
      </c>
      <c r="Y28" s="43">
        <f>'Population Estimate'!M27*Assumptions!F$41*'Property % affected'!E28</f>
        <v>15.819456334819852</v>
      </c>
      <c r="Z28" s="43">
        <f>'Population Estimate'!N27*Assumptions!G$41*'Property % affected'!F28</f>
        <v>11.84745097144525</v>
      </c>
      <c r="AA28" s="43">
        <f>'Population Estimate'!O27*Assumptions!H$41*'Property % affected'!G28</f>
        <v>6.3364445519136412</v>
      </c>
      <c r="AB28" s="44">
        <f>'Population Estimate'!J27*Assumptions!C$41*'Property % affected'!H28</f>
        <v>31.430643914754626</v>
      </c>
      <c r="AC28" s="44">
        <f>'Population Estimate'!K27*Assumptions!D$41*'Property % affected'!I28</f>
        <v>37.669926054906185</v>
      </c>
      <c r="AD28" s="44">
        <f>'Population Estimate'!L27*Assumptions!E$41*'Property % affected'!J28</f>
        <v>24.365453939332067</v>
      </c>
      <c r="AE28" s="44">
        <f>'Population Estimate'!M27*Assumptions!F$41*'Property % affected'!K28</f>
        <v>29.203521737441267</v>
      </c>
      <c r="AF28" s="44">
        <f>'Population Estimate'!N27*Assumptions!G$41*'Property % affected'!L28</f>
        <v>23.584211095223495</v>
      </c>
      <c r="AG28" s="44">
        <f>'Population Estimate'!O27*Assumptions!H$41*'Property % affected'!M28</f>
        <v>9.0176456877843165</v>
      </c>
      <c r="AH28" s="45">
        <f>'Population Estimate'!J27*Assumptions!C$41*'Property % affected'!N28</f>
        <v>619.81982791045391</v>
      </c>
      <c r="AI28" s="45">
        <f>'Population Estimate'!K27*Assumptions!D$41*'Property % affected'!O28</f>
        <v>1245.4055027988036</v>
      </c>
      <c r="AJ28" s="45">
        <f>'Population Estimate'!L27*Assumptions!E$41*'Property % affected'!P28</f>
        <v>934.18165370146596</v>
      </c>
      <c r="AK28" s="45">
        <f>'Population Estimate'!M27*Assumptions!F$41*'Property % affected'!Q28</f>
        <v>507.20329048325539</v>
      </c>
      <c r="AL28" s="45">
        <f>'Population Estimate'!N27*Assumptions!G$41*'Property % affected'!R28</f>
        <v>319.49406209381942</v>
      </c>
      <c r="AM28" s="45">
        <f>'Population Estimate'!O27*Assumptions!H$41*'Property % affected'!S28</f>
        <v>162.88209314728246</v>
      </c>
    </row>
    <row r="29" spans="1:39" x14ac:dyDescent="0.35">
      <c r="A29">
        <v>2048</v>
      </c>
      <c r="B29" s="43">
        <f>'Property % affected'!B29*'Population Estimate'!B28</f>
        <v>10.372676877885436</v>
      </c>
      <c r="C29" s="43">
        <f>'Property % affected'!C29*'Population Estimate'!C28</f>
        <v>15.292013656388777</v>
      </c>
      <c r="D29" s="43">
        <f>'Property % affected'!D29*'Population Estimate'!D28</f>
        <v>16.704377416573212</v>
      </c>
      <c r="E29" s="43">
        <f>'Property % affected'!E29*'Population Estimate'!E28</f>
        <v>16.208975196946653</v>
      </c>
      <c r="F29" s="43">
        <f>'Property % affected'!F29*'Population Estimate'!F28</f>
        <v>12.360417785420568</v>
      </c>
      <c r="G29" s="43">
        <f>'Property % affected'!G29*'Population Estimate'!G28</f>
        <v>7.0801643271419969</v>
      </c>
      <c r="H29" s="44">
        <f>'Property % affected'!H29*'Population Estimate'!B28</f>
        <v>34.245887686869949</v>
      </c>
      <c r="I29" s="44">
        <f>'Property % affected'!I29*'Population Estimate'!C28</f>
        <v>41.843322618824494</v>
      </c>
      <c r="J29" s="44">
        <f>'Property % affected'!J29*'Population Estimate'!D28</f>
        <v>27.352116016454179</v>
      </c>
      <c r="K29" s="44">
        <f>'Property % affected'!K29*'Population Estimate'!E28</f>
        <v>29.69939949894238</v>
      </c>
      <c r="L29" s="44">
        <f>'Property % affected'!L29*'Population Estimate'!F28</f>
        <v>24.421819709102916</v>
      </c>
      <c r="M29" s="44">
        <f>'Property % affected'!M29*'Population Estimate'!G28</f>
        <v>10.000905034517137</v>
      </c>
      <c r="N29" s="45">
        <f>'Property % affected'!N29*'Population Estimate'!B28</f>
        <v>675.02330368409969</v>
      </c>
      <c r="O29" s="45">
        <f>'Property % affected'!O29*'Population Estimate'!C28</f>
        <v>1382.7393651912796</v>
      </c>
      <c r="P29" s="45">
        <f>'Property % affected'!P29*'Population Estimate'!D28</f>
        <v>1048.2042310737991</v>
      </c>
      <c r="Q29" s="45">
        <f>'Property % affected'!Q29*'Population Estimate'!E28</f>
        <v>515.57595469921046</v>
      </c>
      <c r="R29" s="45">
        <f>'Property % affected'!R29*'Population Estimate'!F28</f>
        <v>330.68737129582951</v>
      </c>
      <c r="S29" s="45">
        <f>'Property % affected'!S29*'Population Estimate'!G28</f>
        <v>180.55837148018327</v>
      </c>
      <c r="U29">
        <v>2048</v>
      </c>
      <c r="V29" s="43">
        <f>'Population Estimate'!J28*Assumptions!C$41*'Property % affected'!B29</f>
        <v>9.6567098200078476</v>
      </c>
      <c r="W29" s="43">
        <f>'Population Estimate'!K28*Assumptions!D$41*'Property % affected'!C29</f>
        <v>13.964544153717018</v>
      </c>
      <c r="X29" s="43">
        <f>'Population Estimate'!L28*Assumptions!E$41*'Property % affected'!D29</f>
        <v>15.09410449989859</v>
      </c>
      <c r="Y29" s="43">
        <f>'Population Estimate'!M28*Assumptions!F$41*'Property % affected'!E29</f>
        <v>16.167266543402011</v>
      </c>
      <c r="Z29" s="43">
        <f>'Population Estimate'!N28*Assumptions!G$41*'Property % affected'!F29</f>
        <v>12.107931755761166</v>
      </c>
      <c r="AA29" s="43">
        <f>'Population Estimate'!O28*Assumptions!H$41*'Property % affected'!G29</f>
        <v>6.4757590804679168</v>
      </c>
      <c r="AB29" s="44">
        <f>'Population Estimate'!J28*Assumptions!C$41*'Property % affected'!H29</f>
        <v>31.882088280002375</v>
      </c>
      <c r="AC29" s="44">
        <f>'Population Estimate'!K28*Assumptions!D$41*'Property % affected'!I29</f>
        <v>38.210986425890297</v>
      </c>
      <c r="AD29" s="44">
        <f>'Population Estimate'!L28*Assumptions!E$41*'Property % affected'!J29</f>
        <v>24.71541962624093</v>
      </c>
      <c r="AE29" s="44">
        <f>'Population Estimate'!M28*Assumptions!F$41*'Property % affected'!K29</f>
        <v>29.622977519814505</v>
      </c>
      <c r="AF29" s="44">
        <f>'Population Estimate'!N28*Assumptions!G$41*'Property % affected'!L29</f>
        <v>23.92295564136224</v>
      </c>
      <c r="AG29" s="44">
        <f>'Population Estimate'!O28*Assumptions!H$41*'Property % affected'!M29</f>
        <v>9.1471678618954169</v>
      </c>
      <c r="AH29" s="45">
        <f>'Population Estimate'!J28*Assumptions!C$41*'Property % affected'!N29</f>
        <v>628.43027331911276</v>
      </c>
      <c r="AI29" s="45">
        <f>'Population Estimate'!K28*Assumptions!D$41*'Property % affected'!O29</f>
        <v>1262.7064919098548</v>
      </c>
      <c r="AJ29" s="45">
        <f>'Population Estimate'!L28*Assumptions!E$41*'Property % affected'!P29</f>
        <v>947.15916711545924</v>
      </c>
      <c r="AK29" s="45">
        <f>'Population Estimate'!M28*Assumptions!F$41*'Property % affected'!Q29</f>
        <v>514.24928360438707</v>
      </c>
      <c r="AL29" s="45">
        <f>'Population Estimate'!N28*Assumptions!G$41*'Property % affected'!R29</f>
        <v>323.93242636706896</v>
      </c>
      <c r="AM29" s="45">
        <f>'Population Estimate'!O28*Assumptions!H$41*'Property % affected'!S29</f>
        <v>165.14482710308513</v>
      </c>
    </row>
    <row r="30" spans="1:39" x14ac:dyDescent="0.35">
      <c r="A30">
        <v>2049</v>
      </c>
      <c r="B30" s="43">
        <f>'Property % affected'!B30*'Population Estimate'!B29</f>
        <v>10.600732939490522</v>
      </c>
      <c r="C30" s="43">
        <f>'Property % affected'!C30*'Population Estimate'!C29</f>
        <v>15.628227388826781</v>
      </c>
      <c r="D30" s="43">
        <f>'Property % affected'!D30*'Population Estimate'!D29</f>
        <v>17.071643703765726</v>
      </c>
      <c r="E30" s="43">
        <f>'Property % affected'!E30*'Population Estimate'!E29</f>
        <v>16.565349456897934</v>
      </c>
      <c r="F30" s="43">
        <f>'Property % affected'!F30*'Population Estimate'!F29</f>
        <v>12.632176776192402</v>
      </c>
      <c r="G30" s="43">
        <f>'Property % affected'!G30*'Population Estimate'!G29</f>
        <v>7.2358304498771338</v>
      </c>
      <c r="H30" s="44">
        <f>'Property % affected'!H30*'Population Estimate'!B29</f>
        <v>34.737767938228302</v>
      </c>
      <c r="I30" s="44">
        <f>'Property % affected'!I30*'Population Estimate'!C29</f>
        <v>42.444326284888255</v>
      </c>
      <c r="J30" s="44">
        <f>'Property % affected'!J30*'Population Estimate'!D29</f>
        <v>27.744979703457243</v>
      </c>
      <c r="K30" s="44">
        <f>'Property % affected'!K30*'Population Estimate'!E29</f>
        <v>30.125977668686627</v>
      </c>
      <c r="L30" s="44">
        <f>'Property % affected'!L30*'Population Estimate'!F29</f>
        <v>24.772594988370912</v>
      </c>
      <c r="M30" s="44">
        <f>'Property % affected'!M30*'Population Estimate'!G29</f>
        <v>10.144549951161405</v>
      </c>
      <c r="N30" s="45">
        <f>'Property % affected'!N30*'Population Estimate'!B29</f>
        <v>684.4006276163442</v>
      </c>
      <c r="O30" s="45">
        <f>'Property % affected'!O30*'Population Estimate'!C29</f>
        <v>1401.9481760138067</v>
      </c>
      <c r="P30" s="45">
        <f>'Property % affected'!P30*'Population Estimate'!D29</f>
        <v>1062.7657292743536</v>
      </c>
      <c r="Q30" s="45">
        <f>'Property % affected'!Q30*'Population Estimate'!E29</f>
        <v>522.73825963372781</v>
      </c>
      <c r="R30" s="45">
        <f>'Property % affected'!R30*'Population Estimate'!F29</f>
        <v>335.28123136557701</v>
      </c>
      <c r="S30" s="45">
        <f>'Property % affected'!S30*'Population Estimate'!G29</f>
        <v>183.06666168113998</v>
      </c>
      <c r="U30">
        <v>2049</v>
      </c>
      <c r="V30" s="43">
        <f>'Population Estimate'!J29*Assumptions!C$41*'Property % affected'!B30</f>
        <v>9.8690244650643617</v>
      </c>
      <c r="W30" s="43">
        <f>'Population Estimate'!K29*Assumptions!D$41*'Property % affected'!C30</f>
        <v>14.271571836088658</v>
      </c>
      <c r="X30" s="43">
        <f>'Population Estimate'!L29*Assumptions!E$41*'Property % affected'!D30</f>
        <v>15.425966956063739</v>
      </c>
      <c r="Y30" s="43">
        <f>'Population Estimate'!M29*Assumptions!F$41*'Property % affected'!E30</f>
        <v>16.52272378729522</v>
      </c>
      <c r="Z30" s="43">
        <f>'Population Estimate'!N29*Assumptions!G$41*'Property % affected'!F30</f>
        <v>12.37413953056317</v>
      </c>
      <c r="AA30" s="43">
        <f>'Population Estimate'!O29*Assumptions!H$41*'Property % affected'!G30</f>
        <v>6.6181366103168902</v>
      </c>
      <c r="AB30" s="44">
        <f>'Population Estimate'!J29*Assumptions!C$41*'Property % affected'!H30</f>
        <v>32.340016827230819</v>
      </c>
      <c r="AC30" s="44">
        <f>'Population Estimate'!K29*Assumptions!D$41*'Property % affected'!I30</f>
        <v>38.759818150729018</v>
      </c>
      <c r="AD30" s="44">
        <f>'Population Estimate'!L29*Assumptions!E$41*'Property % affected'!J30</f>
        <v>25.070411937415386</v>
      </c>
      <c r="AE30" s="44">
        <f>'Population Estimate'!M29*Assumptions!F$41*'Property % affected'!K30</f>
        <v>30.048458026018931</v>
      </c>
      <c r="AF30" s="44">
        <f>'Population Estimate'!N29*Assumptions!G$41*'Property % affected'!L30</f>
        <v>24.266565640370089</v>
      </c>
      <c r="AG30" s="44">
        <f>'Population Estimate'!O29*Assumptions!H$41*'Property % affected'!M30</f>
        <v>9.2785503878286342</v>
      </c>
      <c r="AH30" s="45">
        <f>'Population Estimate'!J29*Assumptions!C$41*'Property % affected'!N30</f>
        <v>637.16033376232986</v>
      </c>
      <c r="AI30" s="45">
        <f>'Population Estimate'!K29*Assumptions!D$41*'Property % affected'!O30</f>
        <v>1280.2478238036767</v>
      </c>
      <c r="AJ30" s="45">
        <f>'Population Estimate'!L29*Assumptions!E$41*'Property % affected'!P30</f>
        <v>960.31696222706819</v>
      </c>
      <c r="AK30" s="45">
        <f>'Population Estimate'!M29*Assumptions!F$41*'Property % affected'!Q30</f>
        <v>521.39315862020419</v>
      </c>
      <c r="AL30" s="45">
        <f>'Population Estimate'!N29*Assumptions!G$41*'Property % affected'!R30</f>
        <v>328.43244774058815</v>
      </c>
      <c r="AM30" s="45">
        <f>'Population Estimate'!O29*Assumptions!H$41*'Property % affected'!S30</f>
        <v>167.43899462445546</v>
      </c>
    </row>
    <row r="31" spans="1:39" x14ac:dyDescent="0.35">
      <c r="A31">
        <v>2050</v>
      </c>
      <c r="B31" s="43">
        <f>'Property % affected'!B31*'Population Estimate'!B30</f>
        <v>11.239954084403832</v>
      </c>
      <c r="C31" s="43">
        <f>'Property % affected'!C31*'Population Estimate'!C30</f>
        <v>16.570605001910156</v>
      </c>
      <c r="D31" s="43">
        <f>'Property % affected'!D31*'Population Estimate'!D30</f>
        <v>18.101058905163839</v>
      </c>
      <c r="E31" s="43">
        <f>'Property % affected'!E31*'Population Estimate'!E30</f>
        <v>17.564235260942748</v>
      </c>
      <c r="F31" s="43">
        <f>'Property % affected'!F31*'Population Estimate'!F30</f>
        <v>13.39389339972363</v>
      </c>
      <c r="G31" s="43">
        <f>'Property % affected'!G31*'Population Estimate'!G30</f>
        <v>7.6721489432275884</v>
      </c>
      <c r="H31" s="44">
        <f>'Property % affected'!H31*'Population Estimate'!B30</f>
        <v>36.557710580555785</v>
      </c>
      <c r="I31" s="44">
        <f>'Property % affected'!I31*'Population Estimate'!C30</f>
        <v>44.668022391906135</v>
      </c>
      <c r="J31" s="44">
        <f>'Property % affected'!J31*'Population Estimate'!D30</f>
        <v>29.198563933814896</v>
      </c>
      <c r="K31" s="44">
        <f>'Property % affected'!K31*'Population Estimate'!E30</f>
        <v>31.704304505878468</v>
      </c>
      <c r="L31" s="44">
        <f>'Property % affected'!L31*'Population Estimate'!F30</f>
        <v>26.070453332655291</v>
      </c>
      <c r="M31" s="44">
        <f>'Property % affected'!M31*'Population Estimate'!G30</f>
        <v>10.676031970275885</v>
      </c>
      <c r="N31" s="45">
        <f>'Property % affected'!N31*'Population Estimate'!B30</f>
        <v>719.92230827854428</v>
      </c>
      <c r="O31" s="45">
        <f>'Property % affected'!O31*'Population Estimate'!C30</f>
        <v>1474.7119249115246</v>
      </c>
      <c r="P31" s="45">
        <f>'Property % affected'!P31*'Population Estimate'!D30</f>
        <v>1117.9252708216711</v>
      </c>
      <c r="Q31" s="45">
        <f>'Property % affected'!Q31*'Population Estimate'!E30</f>
        <v>549.8693591379681</v>
      </c>
      <c r="R31" s="45">
        <f>'Property % affected'!R31*'Population Estimate'!F30</f>
        <v>352.68295829571872</v>
      </c>
      <c r="S31" s="45">
        <f>'Property % affected'!S31*'Population Estimate'!G30</f>
        <v>192.56816596640166</v>
      </c>
      <c r="U31">
        <v>2050</v>
      </c>
      <c r="V31" s="43">
        <f>'Population Estimate'!J30*Assumptions!C$41*'Property % affected'!B31</f>
        <v>10.464123799586329</v>
      </c>
      <c r="W31" s="43">
        <f>'Population Estimate'!K30*Assumptions!D$41*'Property % affected'!C31</f>
        <v>15.132143509844601</v>
      </c>
      <c r="X31" s="43">
        <f>'Population Estimate'!L30*Assumptions!E$41*'Property % affected'!D31</f>
        <v>16.356148323270585</v>
      </c>
      <c r="Y31" s="43">
        <f>'Population Estimate'!M30*Assumptions!F$41*'Property % affected'!E31</f>
        <v>17.519039275732453</v>
      </c>
      <c r="Z31" s="43">
        <f>'Population Estimate'!N30*Assumptions!G$41*'Property % affected'!F31</f>
        <v>13.120296582456957</v>
      </c>
      <c r="AA31" s="43">
        <f>'Population Estimate'!O30*Assumptions!H$41*'Property % affected'!G31</f>
        <v>7.0172083429401972</v>
      </c>
      <c r="AB31" s="44">
        <f>'Population Estimate'!J30*Assumptions!C$41*'Property % affected'!H31</f>
        <v>34.03433915047642</v>
      </c>
      <c r="AC31" s="44">
        <f>'Population Estimate'!K30*Assumptions!D$41*'Property % affected'!I31</f>
        <v>40.790479590658258</v>
      </c>
      <c r="AD31" s="44">
        <f>'Population Estimate'!L30*Assumptions!E$41*'Property % affected'!J31</f>
        <v>26.383873177261105</v>
      </c>
      <c r="AE31" s="44">
        <f>'Population Estimate'!M30*Assumptions!F$41*'Property % affected'!K31</f>
        <v>31.622723539997381</v>
      </c>
      <c r="AF31" s="44">
        <f>'Population Estimate'!N30*Assumptions!G$41*'Property % affected'!L31</f>
        <v>25.537912655822591</v>
      </c>
      <c r="AG31" s="44">
        <f>'Population Estimate'!O30*Assumptions!H$41*'Property % affected'!M31</f>
        <v>9.7646619174992058</v>
      </c>
      <c r="AH31" s="45">
        <f>'Population Estimate'!J30*Assumptions!C$41*'Property % affected'!N31</f>
        <v>670.23015426403401</v>
      </c>
      <c r="AI31" s="45">
        <f>'Population Estimate'!K30*Assumptions!D$41*'Property % affected'!O31</f>
        <v>1346.6950953732812</v>
      </c>
      <c r="AJ31" s="45">
        <f>'Population Estimate'!L30*Assumptions!E$41*'Property % affected'!P31</f>
        <v>1010.1592199490268</v>
      </c>
      <c r="AK31" s="45">
        <f>'Population Estimate'!M30*Assumptions!F$41*'Property % affected'!Q31</f>
        <v>548.45444485027031</v>
      </c>
      <c r="AL31" s="45">
        <f>'Population Estimate'!N30*Assumptions!G$41*'Property % affected'!R31</f>
        <v>345.47870991071255</v>
      </c>
      <c r="AM31" s="45">
        <f>'Population Estimate'!O30*Assumptions!H$41*'Property % affected'!S31</f>
        <v>176.12939357713421</v>
      </c>
    </row>
    <row r="32" spans="1:39" x14ac:dyDescent="0.35">
      <c r="A32">
        <v>2051</v>
      </c>
      <c r="B32" s="43">
        <f>'Property % affected'!B32*'Population Estimate'!B31</f>
        <v>11.48707830231678</v>
      </c>
      <c r="C32" s="43">
        <f>'Property % affected'!C32*'Population Estimate'!C31</f>
        <v>16.934930137999768</v>
      </c>
      <c r="D32" s="43">
        <f>'Property % affected'!D32*'Population Estimate'!D31</f>
        <v>18.499032953077581</v>
      </c>
      <c r="E32" s="43">
        <f>'Property % affected'!E32*'Population Estimate'!E31</f>
        <v>17.950406580638994</v>
      </c>
      <c r="F32" s="43">
        <f>'Property % affected'!F32*'Population Estimate'!F31</f>
        <v>13.688374623255395</v>
      </c>
      <c r="G32" s="43">
        <f>'Property % affected'!G32*'Population Estimate'!G31</f>
        <v>7.8408305760055672</v>
      </c>
      <c r="H32" s="44">
        <f>'Property % affected'!H32*'Population Estimate'!B31</f>
        <v>37.08279598741894</v>
      </c>
      <c r="I32" s="44">
        <f>'Property % affected'!I32*'Population Estimate'!C31</f>
        <v>45.30959776243553</v>
      </c>
      <c r="J32" s="44">
        <f>'Property % affected'!J32*'Population Estimate'!D31</f>
        <v>29.617948506304</v>
      </c>
      <c r="K32" s="44">
        <f>'Property % affected'!K32*'Population Estimate'!E31</f>
        <v>32.159679510669854</v>
      </c>
      <c r="L32" s="44">
        <f>'Property % affected'!L32*'Population Estimate'!F31</f>
        <v>26.444908252777267</v>
      </c>
      <c r="M32" s="44">
        <f>'Property % affected'!M32*'Population Estimate'!G31</f>
        <v>10.829373864551341</v>
      </c>
      <c r="N32" s="45">
        <f>'Property % affected'!N32*'Population Estimate'!B31</f>
        <v>729.92336254427448</v>
      </c>
      <c r="O32" s="45">
        <f>'Property % affected'!O32*'Population Estimate'!C31</f>
        <v>1495.1984049354953</v>
      </c>
      <c r="P32" s="45">
        <f>'Property % affected'!P32*'Population Estimate'!D31</f>
        <v>1133.4553233981123</v>
      </c>
      <c r="Q32" s="45">
        <f>'Property % affected'!Q32*'Population Estimate'!E31</f>
        <v>557.50806297665144</v>
      </c>
      <c r="R32" s="45">
        <f>'Property % affected'!R32*'Population Estimate'!F31</f>
        <v>357.58237780801011</v>
      </c>
      <c r="S32" s="45">
        <f>'Property % affected'!S32*'Population Estimate'!G31</f>
        <v>195.24329445670671</v>
      </c>
      <c r="U32">
        <v>2051</v>
      </c>
      <c r="V32" s="43">
        <f>'Population Estimate'!J31*Assumptions!C$41*'Property % affected'!B32</f>
        <v>10.694190434262815</v>
      </c>
      <c r="W32" s="43">
        <f>'Population Estimate'!K31*Assumptions!D$41*'Property % affected'!C32</f>
        <v>15.464842300438921</v>
      </c>
      <c r="X32" s="43">
        <f>'Population Estimate'!L31*Assumptions!E$41*'Property % affected'!D32</f>
        <v>16.715758365456161</v>
      </c>
      <c r="Y32" s="43">
        <f>'Population Estimate'!M31*Assumptions!F$41*'Property % affected'!E32</f>
        <v>17.904216906093847</v>
      </c>
      <c r="Z32" s="43">
        <f>'Population Estimate'!N31*Assumptions!G$41*'Property % affected'!F32</f>
        <v>13.408762443382898</v>
      </c>
      <c r="AA32" s="43">
        <f>'Population Estimate'!O31*Assumptions!H$41*'Property % affected'!G32</f>
        <v>7.1714903009143409</v>
      </c>
      <c r="AB32" s="44">
        <f>'Population Estimate'!J31*Assumptions!C$41*'Property % affected'!H32</f>
        <v>34.52318088964298</v>
      </c>
      <c r="AC32" s="44">
        <f>'Population Estimate'!K31*Assumptions!D$41*'Property % affected'!I32</f>
        <v>41.376361070430022</v>
      </c>
      <c r="AD32" s="44">
        <f>'Population Estimate'!L31*Assumptions!E$41*'Property % affected'!J32</f>
        <v>26.762829806708144</v>
      </c>
      <c r="AE32" s="44">
        <f>'Population Estimate'!M31*Assumptions!F$41*'Property % affected'!K32</f>
        <v>32.076926781732993</v>
      </c>
      <c r="AF32" s="44">
        <f>'Population Estimate'!N31*Assumptions!G$41*'Property % affected'!L32</f>
        <v>25.904718592090674</v>
      </c>
      <c r="AG32" s="44">
        <f>'Population Estimate'!O31*Assumptions!H$41*'Property % affected'!M32</f>
        <v>9.9049136289550734</v>
      </c>
      <c r="AH32" s="45">
        <f>'Population Estimate'!J31*Assumptions!C$41*'Property % affected'!N32</f>
        <v>679.54089247320462</v>
      </c>
      <c r="AI32" s="45">
        <f>'Population Estimate'!K31*Assumptions!D$41*'Property % affected'!O32</f>
        <v>1365.4031845286595</v>
      </c>
      <c r="AJ32" s="45">
        <f>'Population Estimate'!L31*Assumptions!E$41*'Property % affected'!P32</f>
        <v>1024.1922024800101</v>
      </c>
      <c r="AK32" s="45">
        <f>'Population Estimate'!M31*Assumptions!F$41*'Property % affected'!Q32</f>
        <v>556.07349290886464</v>
      </c>
      <c r="AL32" s="45">
        <f>'Population Estimate'!N31*Assumptions!G$41*'Property % affected'!R32</f>
        <v>350.27804906959119</v>
      </c>
      <c r="AM32" s="45">
        <f>'Population Estimate'!O31*Assumptions!H$41*'Property % affected'!S32</f>
        <v>178.57615707188836</v>
      </c>
    </row>
    <row r="33" spans="1:39" x14ac:dyDescent="0.35">
      <c r="A33">
        <v>2052</v>
      </c>
      <c r="B33" s="43">
        <f>'Property % affected'!B33*'Population Estimate'!B32</f>
        <v>11.739635850172224</v>
      </c>
      <c r="C33" s="43">
        <f>'Property % affected'!C33*'Population Estimate'!C32</f>
        <v>17.307265410398308</v>
      </c>
      <c r="D33" s="43">
        <f>'Property % affected'!D33*'Population Estimate'!D32</f>
        <v>18.90575695002153</v>
      </c>
      <c r="E33" s="43">
        <f>'Property % affected'!E33*'Population Estimate'!E32</f>
        <v>18.345068351865898</v>
      </c>
      <c r="F33" s="43">
        <f>'Property % affected'!F33*'Population Estimate'!F32</f>
        <v>13.989330378756677</v>
      </c>
      <c r="G33" s="43">
        <f>'Property % affected'!G33*'Population Estimate'!G32</f>
        <v>8.0132208819919519</v>
      </c>
      <c r="H33" s="44">
        <f>'Property % affected'!H33*'Population Estimate'!B32</f>
        <v>37.615423296663892</v>
      </c>
      <c r="I33" s="44">
        <f>'Property % affected'!I33*'Population Estimate'!C32</f>
        <v>45.96038820303135</v>
      </c>
      <c r="J33" s="44">
        <f>'Property % affected'!J33*'Population Estimate'!D32</f>
        <v>30.043356779823089</v>
      </c>
      <c r="K33" s="44">
        <f>'Property % affected'!K33*'Population Estimate'!E32</f>
        <v>32.621595153971384</v>
      </c>
      <c r="L33" s="44">
        <f>'Property % affected'!L33*'Population Estimate'!F32</f>
        <v>26.824741540717188</v>
      </c>
      <c r="M33" s="44">
        <f>'Property % affected'!M33*'Population Estimate'!G32</f>
        <v>10.98491823785697</v>
      </c>
      <c r="N33" s="45">
        <f>'Property % affected'!N33*'Population Estimate'!B32</f>
        <v>740.0633499772033</v>
      </c>
      <c r="O33" s="45">
        <f>'Property % affected'!O33*'Population Estimate'!C32</f>
        <v>1515.9694801110234</v>
      </c>
      <c r="P33" s="45">
        <f>'Property % affected'!P33*'Population Estimate'!D32</f>
        <v>1149.2011171688193</v>
      </c>
      <c r="Q33" s="45">
        <f>'Property % affected'!Q33*'Population Estimate'!E32</f>
        <v>565.25288255967553</v>
      </c>
      <c r="R33" s="45">
        <f>'Property % affected'!R33*'Population Estimate'!F32</f>
        <v>362.54985933178466</v>
      </c>
      <c r="S33" s="45">
        <f>'Property % affected'!S33*'Population Estimate'!G32</f>
        <v>197.95558543648002</v>
      </c>
      <c r="U33">
        <v>2052</v>
      </c>
      <c r="V33" s="43">
        <f>'Population Estimate'!J32*Assumptions!C$41*'Property % affected'!B33</f>
        <v>10.929315366930146</v>
      </c>
      <c r="W33" s="43">
        <f>'Population Estimate'!K32*Assumptions!D$41*'Property % affected'!C33</f>
        <v>15.804855883229793</v>
      </c>
      <c r="X33" s="43">
        <f>'Population Estimate'!L32*Assumptions!E$41*'Property % affected'!D33</f>
        <v>17.083274876810691</v>
      </c>
      <c r="Y33" s="43">
        <f>'Population Estimate'!M32*Assumptions!F$41*'Property % affected'!E33</f>
        <v>18.297863140503438</v>
      </c>
      <c r="Z33" s="43">
        <f>'Population Estimate'!N32*Assumptions!G$41*'Property % affected'!F33</f>
        <v>13.703570581131377</v>
      </c>
      <c r="AA33" s="43">
        <f>'Population Estimate'!O32*Assumptions!H$41*'Property % affected'!G33</f>
        <v>7.3291643375318793</v>
      </c>
      <c r="AB33" s="44">
        <f>'Population Estimate'!J32*Assumptions!C$41*'Property % affected'!H33</f>
        <v>35.01904395644263</v>
      </c>
      <c r="AC33" s="44">
        <f>'Population Estimate'!K32*Assumptions!D$41*'Property % affected'!I33</f>
        <v>41.970657678236179</v>
      </c>
      <c r="AD33" s="44">
        <f>'Population Estimate'!L32*Assumptions!E$41*'Property % affected'!J33</f>
        <v>27.14722946288736</v>
      </c>
      <c r="AE33" s="44">
        <f>'Population Estimate'!M32*Assumptions!F$41*'Property % affected'!K33</f>
        <v>32.5376538317213</v>
      </c>
      <c r="AF33" s="44">
        <f>'Population Estimate'!N32*Assumptions!G$41*'Property % affected'!L33</f>
        <v>26.276793032354945</v>
      </c>
      <c r="AG33" s="44">
        <f>'Population Estimate'!O32*Assumptions!H$41*'Property % affected'!M33</f>
        <v>10.047179802635286</v>
      </c>
      <c r="AH33" s="45">
        <f>'Population Estimate'!J32*Assumptions!C$41*'Property % affected'!N33</f>
        <v>688.98097408097976</v>
      </c>
      <c r="AI33" s="45">
        <f>'Population Estimate'!K32*Assumptions!D$41*'Property % affected'!O33</f>
        <v>1384.3711636925841</v>
      </c>
      <c r="AJ33" s="45">
        <f>'Population Estimate'!L32*Assumptions!E$41*'Property % affected'!P33</f>
        <v>1038.4201291295303</v>
      </c>
      <c r="AK33" s="45">
        <f>'Population Estimate'!M32*Assumptions!F$41*'Property % affected'!Q33</f>
        <v>563.79838365660908</v>
      </c>
      <c r="AL33" s="45">
        <f>'Population Estimate'!N32*Assumptions!G$41*'Property % affected'!R33</f>
        <v>355.14405993848021</v>
      </c>
      <c r="AM33" s="45">
        <f>'Population Estimate'!O32*Assumptions!H$41*'Property % affected'!S33</f>
        <v>181.05691064335642</v>
      </c>
    </row>
    <row r="34" spans="1:39" x14ac:dyDescent="0.35">
      <c r="A34">
        <v>2053</v>
      </c>
      <c r="B34" s="43">
        <f>'Property % affected'!B34*'Population Estimate'!B33</f>
        <v>11.997746186413019</v>
      </c>
      <c r="C34" s="43">
        <f>'Property % affected'!C34*'Population Estimate'!C33</f>
        <v>17.687786931806581</v>
      </c>
      <c r="D34" s="43">
        <f>'Property % affected'!D34*'Population Estimate'!D33</f>
        <v>19.321423274389268</v>
      </c>
      <c r="E34" s="43">
        <f>'Property % affected'!E34*'Population Estimate'!E33</f>
        <v>18.748407247645279</v>
      </c>
      <c r="F34" s="43">
        <f>'Property % affected'!F34*'Population Estimate'!F33</f>
        <v>14.296903016777772</v>
      </c>
      <c r="G34" s="43">
        <f>'Property % affected'!G34*'Population Estimate'!G33</f>
        <v>8.1894014009296328</v>
      </c>
      <c r="H34" s="44">
        <f>'Property % affected'!H34*'Population Estimate'!B33</f>
        <v>38.155700834080676</v>
      </c>
      <c r="I34" s="44">
        <f>'Property % affected'!I34*'Population Estimate'!C33</f>
        <v>46.620526071511918</v>
      </c>
      <c r="J34" s="44">
        <f>'Property % affected'!J34*'Population Estimate'!D33</f>
        <v>30.474875273945063</v>
      </c>
      <c r="K34" s="44">
        <f>'Property % affected'!K34*'Population Estimate'!E33</f>
        <v>33.090145380228137</v>
      </c>
      <c r="L34" s="44">
        <f>'Property % affected'!L34*'Population Estimate'!F33</f>
        <v>27.210030447003298</v>
      </c>
      <c r="M34" s="44">
        <f>'Property % affected'!M34*'Population Estimate'!G33</f>
        <v>11.142696724821402</v>
      </c>
      <c r="N34" s="45">
        <f>'Property % affected'!N34*'Population Estimate'!B33</f>
        <v>750.34420061634808</v>
      </c>
      <c r="O34" s="45">
        <f>'Property % affected'!O34*'Population Estimate'!C33</f>
        <v>1537.0291039918759</v>
      </c>
      <c r="P34" s="45">
        <f>'Property % affected'!P34*'Population Estimate'!D33</f>
        <v>1165.1656491785654</v>
      </c>
      <c r="Q34" s="45">
        <f>'Property % affected'!Q34*'Population Estimate'!E33</f>
        <v>573.1052920312718</v>
      </c>
      <c r="R34" s="45">
        <f>'Property % affected'!R34*'Population Estimate'!F33</f>
        <v>367.58634837444282</v>
      </c>
      <c r="S34" s="45">
        <f>'Property % affected'!S34*'Population Estimate'!G33</f>
        <v>200.70555516153075</v>
      </c>
      <c r="U34">
        <v>2053</v>
      </c>
      <c r="V34" s="43">
        <f>'Population Estimate'!J33*Assumptions!C$41*'Property % affected'!B34</f>
        <v>11.16960981049235</v>
      </c>
      <c r="W34" s="43">
        <f>'Population Estimate'!K33*Assumptions!D$41*'Property % affected'!C34</f>
        <v>16.152345082922295</v>
      </c>
      <c r="X34" s="43">
        <f>'Population Estimate'!L33*Assumptions!E$41*'Property % affected'!D34</f>
        <v>17.458871690785365</v>
      </c>
      <c r="Y34" s="43">
        <f>'Population Estimate'!M33*Assumptions!F$41*'Property % affected'!E34</f>
        <v>18.700164171639265</v>
      </c>
      <c r="Z34" s="43">
        <f>'Population Estimate'!N33*Assumptions!G$41*'Property % affected'!F34</f>
        <v>14.004860438460593</v>
      </c>
      <c r="AA34" s="43">
        <f>'Population Estimate'!O33*Assumptions!H$41*'Property % affected'!G34</f>
        <v>7.4903050318147146</v>
      </c>
      <c r="AB34" s="44">
        <f>'Population Estimate'!J33*Assumptions!C$41*'Property % affected'!H34</f>
        <v>35.522029199550481</v>
      </c>
      <c r="AC34" s="44">
        <f>'Population Estimate'!K33*Assumptions!D$41*'Property % affected'!I34</f>
        <v>42.573490282174248</v>
      </c>
      <c r="AD34" s="44">
        <f>'Population Estimate'!L33*Assumptions!E$41*'Property % affected'!J34</f>
        <v>27.53715032503537</v>
      </c>
      <c r="AE34" s="44">
        <f>'Population Estimate'!M33*Assumptions!F$41*'Property % affected'!K34</f>
        <v>33.004998392671162</v>
      </c>
      <c r="AF34" s="44">
        <f>'Population Estimate'!N33*Assumptions!G$41*'Property % affected'!L34</f>
        <v>26.654211649148518</v>
      </c>
      <c r="AG34" s="44">
        <f>'Population Estimate'!O33*Assumptions!H$41*'Property % affected'!M34</f>
        <v>10.191489372647034</v>
      </c>
      <c r="AH34" s="45">
        <f>'Population Estimate'!J33*Assumptions!C$41*'Property % affected'!N34</f>
        <v>698.55219590672925</v>
      </c>
      <c r="AI34" s="45">
        <f>'Population Estimate'!K33*Assumptions!D$41*'Property % affected'!O34</f>
        <v>1403.6026432186288</v>
      </c>
      <c r="AJ34" s="45">
        <f>'Population Estimate'!L33*Assumptions!E$41*'Property % affected'!P34</f>
        <v>1052.8457080324595</v>
      </c>
      <c r="AK34" s="45">
        <f>'Population Estimate'!M33*Assumptions!F$41*'Property % affected'!Q34</f>
        <v>571.63058744449222</v>
      </c>
      <c r="AL34" s="45">
        <f>'Population Estimate'!N33*Assumptions!G$41*'Property % affected'!R34</f>
        <v>360.07766871091775</v>
      </c>
      <c r="AM34" s="45">
        <f>'Population Estimate'!O33*Assumptions!H$41*'Property % affected'!S34</f>
        <v>183.57212647665861</v>
      </c>
    </row>
    <row r="35" spans="1:39" x14ac:dyDescent="0.35">
      <c r="A35">
        <v>2054</v>
      </c>
      <c r="B35" s="43">
        <f>'Property % affected'!B35*'Population Estimate'!B34</f>
        <v>12.26153139592285</v>
      </c>
      <c r="C35" s="43">
        <f>'Property % affected'!C35*'Population Estimate'!C34</f>
        <v>18.076674686979775</v>
      </c>
      <c r="D35" s="43">
        <f>'Property % affected'!D35*'Population Estimate'!D34</f>
        <v>19.746228534250054</v>
      </c>
      <c r="E35" s="43">
        <f>'Property % affected'!E35*'Population Estimate'!E34</f>
        <v>19.160614045235015</v>
      </c>
      <c r="F35" s="43">
        <f>'Property % affected'!F35*'Population Estimate'!F34</f>
        <v>14.611238017620959</v>
      </c>
      <c r="G35" s="43">
        <f>'Property % affected'!G35*'Population Estimate'!G34</f>
        <v>8.3694554653130524</v>
      </c>
      <c r="H35" s="44">
        <f>'Property % affected'!H35*'Population Estimate'!B34</f>
        <v>38.703738481363452</v>
      </c>
      <c r="I35" s="44">
        <f>'Property % affected'!I35*'Population Estimate'!C34</f>
        <v>47.290145626776258</v>
      </c>
      <c r="J35" s="44">
        <f>'Property % affected'!J35*'Population Estimate'!D34</f>
        <v>30.912591750940052</v>
      </c>
      <c r="K35" s="44">
        <f>'Property % affected'!K35*'Population Estimate'!E34</f>
        <v>33.565425483227244</v>
      </c>
      <c r="L35" s="44">
        <f>'Property % affected'!L35*'Population Estimate'!F34</f>
        <v>27.600853331728004</v>
      </c>
      <c r="M35" s="44">
        <f>'Property % affected'!M35*'Population Estimate'!G34</f>
        <v>11.302741414447496</v>
      </c>
      <c r="N35" s="45">
        <f>'Property % affected'!N35*'Population Estimate'!B34</f>
        <v>760.76787131254287</v>
      </c>
      <c r="O35" s="45">
        <f>'Property % affected'!O35*'Population Estimate'!C34</f>
        <v>1558.3812850540055</v>
      </c>
      <c r="P35" s="45">
        <f>'Property % affected'!P35*'Population Estimate'!D34</f>
        <v>1181.3519581066271</v>
      </c>
      <c r="Q35" s="45">
        <f>'Property % affected'!Q35*'Population Estimate'!E34</f>
        <v>581.06678601426449</v>
      </c>
      <c r="R35" s="45">
        <f>'Property % affected'!R35*'Population Estimate'!F34</f>
        <v>372.69280357823419</v>
      </c>
      <c r="S35" s="45">
        <f>'Property % affected'!S35*'Population Estimate'!G34</f>
        <v>203.49372705941749</v>
      </c>
      <c r="U35">
        <v>2054</v>
      </c>
      <c r="V35" s="43">
        <f>'Population Estimate'!J34*Assumptions!C$41*'Property % affected'!B35</f>
        <v>11.415187423005978</v>
      </c>
      <c r="W35" s="43">
        <f>'Population Estimate'!K34*Assumptions!D$41*'Property % affected'!C35</f>
        <v>16.507474260150509</v>
      </c>
      <c r="X35" s="43">
        <f>'Population Estimate'!L34*Assumptions!E$41*'Property % affected'!D35</f>
        <v>17.842726462773669</v>
      </c>
      <c r="Y35" s="43">
        <f>'Population Estimate'!M34*Assumptions!F$41*'Property % affected'!E35</f>
        <v>19.111310285854479</v>
      </c>
      <c r="Z35" s="43">
        <f>'Population Estimate'!N34*Assumptions!G$41*'Property % affected'!F35</f>
        <v>14.312774523949326</v>
      </c>
      <c r="AA35" s="43">
        <f>'Population Estimate'!O34*Assumptions!H$41*'Property % affected'!G35</f>
        <v>7.6549886024962941</v>
      </c>
      <c r="AB35" s="44">
        <f>'Population Estimate'!J34*Assumptions!C$41*'Property % affected'!H35</f>
        <v>36.032238916150504</v>
      </c>
      <c r="AC35" s="44">
        <f>'Population Estimate'!K34*Assumptions!D$41*'Property % affected'!I35</f>
        <v>43.184981486393426</v>
      </c>
      <c r="AD35" s="44">
        <f>'Population Estimate'!L34*Assumptions!E$41*'Property % affected'!J35</f>
        <v>27.932671695292168</v>
      </c>
      <c r="AE35" s="44">
        <f>'Population Estimate'!M34*Assumptions!F$41*'Property % affected'!K35</f>
        <v>33.479055513161384</v>
      </c>
      <c r="AF35" s="44">
        <f>'Population Estimate'!N34*Assumptions!G$41*'Property % affected'!L35</f>
        <v>27.037051201903605</v>
      </c>
      <c r="AG35" s="44">
        <f>'Population Estimate'!O34*Assumptions!H$41*'Property % affected'!M35</f>
        <v>10.337871688683649</v>
      </c>
      <c r="AH35" s="45">
        <f>'Population Estimate'!J34*Assumptions!C$41*'Property % affected'!N35</f>
        <v>708.25637973097196</v>
      </c>
      <c r="AI35" s="45">
        <f>'Population Estimate'!K34*Assumptions!D$41*'Property % affected'!O35</f>
        <v>1423.1012836148657</v>
      </c>
      <c r="AJ35" s="45">
        <f>'Population Estimate'!L34*Assumptions!E$41*'Property % affected'!P35</f>
        <v>1067.4716849446791</v>
      </c>
      <c r="AK35" s="45">
        <f>'Population Estimate'!M34*Assumptions!F$41*'Property % affected'!Q35</f>
        <v>579.57159504940114</v>
      </c>
      <c r="AL35" s="45">
        <f>'Population Estimate'!N34*Assumptions!G$41*'Property % affected'!R35</f>
        <v>365.07981444698549</v>
      </c>
      <c r="AM35" s="45">
        <f>'Population Estimate'!O34*Assumptions!H$41*'Property % affected'!S35</f>
        <v>186.12228331644116</v>
      </c>
    </row>
    <row r="36" spans="1:39" x14ac:dyDescent="0.35">
      <c r="A36">
        <v>2055</v>
      </c>
      <c r="B36" s="43">
        <f>'Property % affected'!B36*'Population Estimate'!B35</f>
        <v>12.531116247771756</v>
      </c>
      <c r="C36" s="43">
        <f>'Property % affected'!C36*'Population Estimate'!C35</f>
        <v>18.474112617859333</v>
      </c>
      <c r="D36" s="43">
        <f>'Property % affected'!D36*'Population Estimate'!D35</f>
        <v>20.180373660343392</v>
      </c>
      <c r="E36" s="43">
        <f>'Property % affected'!E36*'Population Estimate'!E35</f>
        <v>19.581883716365677</v>
      </c>
      <c r="F36" s="43">
        <f>'Property % affected'!F36*'Population Estimate'!F35</f>
        <v>14.93248406015193</v>
      </c>
      <c r="G36" s="43">
        <f>'Property % affected'!G36*'Population Estimate'!G35</f>
        <v>8.5534682398040651</v>
      </c>
      <c r="H36" s="44">
        <f>'Property % affected'!H36*'Population Estimate'!B35</f>
        <v>39.25964769845816</v>
      </c>
      <c r="I36" s="44">
        <f>'Property % affected'!I36*'Population Estimate'!C35</f>
        <v>47.969383056109734</v>
      </c>
      <c r="J36" s="44">
        <f>'Property % affected'!J36*'Population Estimate'!D35</f>
        <v>31.356595233624503</v>
      </c>
      <c r="K36" s="44">
        <f>'Property % affected'!K36*'Population Estimate'!E35</f>
        <v>34.047532125478781</v>
      </c>
      <c r="L36" s="44">
        <f>'Property % affected'!L36*'Population Estimate'!F35</f>
        <v>27.99728968048473</v>
      </c>
      <c r="M36" s="44">
        <f>'Property % affected'!M36*'Population Estimate'!G35</f>
        <v>11.465084856638619</v>
      </c>
      <c r="N36" s="45">
        <f>'Property % affected'!N36*'Population Estimate'!B35</f>
        <v>771.33634610090439</v>
      </c>
      <c r="O36" s="45">
        <f>'Property % affected'!O36*'Population Estimate'!C35</f>
        <v>1580.0300874585189</v>
      </c>
      <c r="P36" s="45">
        <f>'Property % affected'!P36*'Population Estimate'!D35</f>
        <v>1197.763124845163</v>
      </c>
      <c r="Q36" s="45">
        <f>'Property % affected'!Q36*'Population Estimate'!E35</f>
        <v>589.13887989455816</v>
      </c>
      <c r="R36" s="45">
        <f>'Property % affected'!R36*'Population Estimate'!F35</f>
        <v>377.87019690272462</v>
      </c>
      <c r="S36" s="45">
        <f>'Property % affected'!S36*'Population Estimate'!G35</f>
        <v>206.32063182907706</v>
      </c>
      <c r="U36">
        <v>2055</v>
      </c>
      <c r="V36" s="43">
        <f>'Population Estimate'!J35*Assumptions!C$41*'Property % affected'!B36</f>
        <v>11.666164361439771</v>
      </c>
      <c r="W36" s="43">
        <f>'Population Estimate'!K35*Assumptions!D$41*'Property % affected'!C36</f>
        <v>16.870411389219235</v>
      </c>
      <c r="X36" s="43">
        <f>'Population Estimate'!L35*Assumptions!E$41*'Property % affected'!D36</f>
        <v>18.235020754141448</v>
      </c>
      <c r="Y36" s="43">
        <f>'Population Estimate'!M35*Assumptions!F$41*'Property % affected'!E36</f>
        <v>19.531495953181782</v>
      </c>
      <c r="Z36" s="43">
        <f>'Population Estimate'!N35*Assumptions!G$41*'Property % affected'!F36</f>
        <v>14.627458479402778</v>
      </c>
      <c r="AA36" s="43">
        <f>'Population Estimate'!O35*Assumptions!H$41*'Property % affected'!G36</f>
        <v>7.8232929440726835</v>
      </c>
      <c r="AB36" s="44">
        <f>'Population Estimate'!J35*Assumptions!C$41*'Property % affected'!H36</f>
        <v>36.549776872740715</v>
      </c>
      <c r="AC36" s="44">
        <f>'Population Estimate'!K35*Assumptions!D$41*'Property % affected'!I36</f>
        <v>43.805255656029793</v>
      </c>
      <c r="AD36" s="44">
        <f>'Population Estimate'!L35*Assumptions!E$41*'Property % affected'!J36</f>
        <v>28.333874014829615</v>
      </c>
      <c r="AE36" s="44">
        <f>'Population Estimate'!M35*Assumptions!F$41*'Property % affected'!K36</f>
        <v>33.959921606971776</v>
      </c>
      <c r="AF36" s="44">
        <f>'Population Estimate'!N35*Assumptions!G$41*'Property % affected'!L36</f>
        <v>27.425389552562869</v>
      </c>
      <c r="AG36" s="44">
        <f>'Population Estimate'!O35*Assumptions!H$41*'Property % affected'!M36</f>
        <v>10.486356521993718</v>
      </c>
      <c r="AH36" s="45">
        <f>'Population Estimate'!J35*Assumptions!C$41*'Property % affected'!N36</f>
        <v>718.09537264213282</v>
      </c>
      <c r="AI36" s="45">
        <f>'Population Estimate'!K35*Assumptions!D$41*'Property % affected'!O36</f>
        <v>1442.8707962406029</v>
      </c>
      <c r="AJ36" s="45">
        <f>'Population Estimate'!L35*Assumptions!E$41*'Property % affected'!P36</f>
        <v>1082.3008437657052</v>
      </c>
      <c r="AK36" s="45">
        <f>'Population Estimate'!M35*Assumptions!F$41*'Property % affected'!Q36</f>
        <v>587.62291795787576</v>
      </c>
      <c r="AL36" s="45">
        <f>'Population Estimate'!N35*Assumptions!G$41*'Property % affected'!R36</f>
        <v>370.15144925204896</v>
      </c>
      <c r="AM36" s="45">
        <f>'Population Estimate'!O35*Assumptions!H$41*'Property % affected'!S36</f>
        <v>188.70786655799998</v>
      </c>
    </row>
    <row r="37" spans="1:39" x14ac:dyDescent="0.35">
      <c r="A37">
        <v>2056</v>
      </c>
      <c r="B37" s="43">
        <f>'Property % affected'!B37*'Population Estimate'!B36</f>
        <v>12.806628254231262</v>
      </c>
      <c r="C37" s="43">
        <f>'Property % affected'!C37*'Population Estimate'!C36</f>
        <v>18.880288710576558</v>
      </c>
      <c r="D37" s="43">
        <f>'Property % affected'!D37*'Population Estimate'!D36</f>
        <v>20.624064001118295</v>
      </c>
      <c r="E37" s="43">
        <f>'Property % affected'!E37*'Population Estimate'!E36</f>
        <v>20.012415519461189</v>
      </c>
      <c r="F37" s="43">
        <f>'Property % affected'!F37*'Population Estimate'!F36</f>
        <v>15.260793092124125</v>
      </c>
      <c r="G37" s="43">
        <f>'Property % affected'!G37*'Population Estimate'!G36</f>
        <v>8.7415267615143808</v>
      </c>
      <c r="H37" s="44">
        <f>'Property % affected'!H37*'Population Estimate'!B36</f>
        <v>39.823541546231375</v>
      </c>
      <c r="I37" s="44">
        <f>'Property % affected'!I37*'Population Estimate'!C36</f>
        <v>48.658376502881779</v>
      </c>
      <c r="J37" s="44">
        <f>'Property % affected'!J37*'Population Estimate'!D36</f>
        <v>31.806976023466643</v>
      </c>
      <c r="K37" s="44">
        <f>'Property % affected'!K37*'Population Estimate'!E36</f>
        <v>34.536563357874996</v>
      </c>
      <c r="L37" s="44">
        <f>'Property % affected'!L37*'Population Estimate'!F36</f>
        <v>28.39942012053373</v>
      </c>
      <c r="M37" s="44">
        <f>'Property % affected'!M37*'Population Estimate'!G36</f>
        <v>11.629760068818635</v>
      </c>
      <c r="N37" s="45">
        <f>'Property % affected'!N37*'Population Estimate'!B36</f>
        <v>782.05163657847163</v>
      </c>
      <c r="O37" s="45">
        <f>'Property % affected'!O37*'Population Estimate'!C36</f>
        <v>1601.9796318252497</v>
      </c>
      <c r="P37" s="45">
        <f>'Property % affected'!P37*'Population Estimate'!D36</f>
        <v>1214.4022730856318</v>
      </c>
      <c r="Q37" s="45">
        <f>'Property % affected'!Q37*'Population Estimate'!E36</f>
        <v>597.32311010957369</v>
      </c>
      <c r="R37" s="45">
        <f>'Property % affected'!R37*'Population Estimate'!F36</f>
        <v>383.1195138097986</v>
      </c>
      <c r="S37" s="45">
        <f>'Property % affected'!S37*'Population Estimate'!G36</f>
        <v>209.18680754183745</v>
      </c>
      <c r="U37">
        <v>2056</v>
      </c>
      <c r="V37" s="43">
        <f>'Population Estimate'!J36*Assumptions!C$41*'Property % affected'!B37</f>
        <v>11.922659336616318</v>
      </c>
      <c r="W37" s="43">
        <f>'Population Estimate'!K36*Assumptions!D$41*'Property % affected'!C37</f>
        <v>17.241328137555005</v>
      </c>
      <c r="X37" s="43">
        <f>'Population Estimate'!L36*Assumptions!E$41*'Property % affected'!D37</f>
        <v>18.635940118104546</v>
      </c>
      <c r="Y37" s="43">
        <f>'Population Estimate'!M36*Assumptions!F$41*'Property % affected'!E37</f>
        <v>19.960919919316776</v>
      </c>
      <c r="Z37" s="43">
        <f>'Population Estimate'!N36*Assumptions!G$41*'Property % affected'!F37</f>
        <v>14.949061148740391</v>
      </c>
      <c r="AA37" s="43">
        <f>'Population Estimate'!O36*Assumptions!H$41*'Property % affected'!G37</f>
        <v>7.9952976636462658</v>
      </c>
      <c r="AB37" s="44">
        <f>'Population Estimate'!J36*Assumptions!C$41*'Property % affected'!H37</f>
        <v>37.07474832623727</v>
      </c>
      <c r="AC37" s="44">
        <f>'Population Estimate'!K36*Assumptions!D$41*'Property % affected'!I37</f>
        <v>44.434438942499725</v>
      </c>
      <c r="AD37" s="44">
        <f>'Population Estimate'!L36*Assumptions!E$41*'Property % affected'!J37</f>
        <v>28.740838880211513</v>
      </c>
      <c r="AE37" s="44">
        <f>'Population Estimate'!M36*Assumptions!F$41*'Property % affected'!K37</f>
        <v>34.447694472691708</v>
      </c>
      <c r="AF37" s="44">
        <f>'Population Estimate'!N36*Assumptions!G$41*'Property % affected'!L37</f>
        <v>27.819305681414971</v>
      </c>
      <c r="AG37" s="44">
        <f>'Population Estimate'!O36*Assumptions!H$41*'Property % affected'!M37</f>
        <v>10.636974071435988</v>
      </c>
      <c r="AH37" s="45">
        <f>'Population Estimate'!J36*Assumptions!C$41*'Property % affected'!N37</f>
        <v>728.0710473881154</v>
      </c>
      <c r="AI37" s="45">
        <f>'Population Estimate'!K36*Assumptions!D$41*'Property % affected'!O37</f>
        <v>1462.9149440128044</v>
      </c>
      <c r="AJ37" s="45">
        <f>'Population Estimate'!L36*Assumptions!E$41*'Property % affected'!P37</f>
        <v>1097.3360070685744</v>
      </c>
      <c r="AK37" s="45">
        <f>'Population Estimate'!M36*Assumptions!F$41*'Property % affected'!Q37</f>
        <v>595.78608865380261</v>
      </c>
      <c r="AL37" s="45">
        <f>'Population Estimate'!N36*Assumptions!G$41*'Property % affected'!R37</f>
        <v>375.2935384579805</v>
      </c>
      <c r="AM37" s="45">
        <f>'Population Estimate'!O36*Assumptions!H$41*'Property % affected'!S37</f>
        <v>191.32936833967076</v>
      </c>
    </row>
    <row r="38" spans="1:39" x14ac:dyDescent="0.35">
      <c r="A38">
        <v>2057</v>
      </c>
      <c r="B38" s="43">
        <f>'Property % affected'!B38*'Population Estimate'!B37</f>
        <v>13.088197731087057</v>
      </c>
      <c r="C38" s="43">
        <f>'Property % affected'!C38*'Population Estimate'!C37</f>
        <v>19.295395084369126</v>
      </c>
      <c r="D38" s="43">
        <f>'Property % affected'!D38*'Population Estimate'!D37</f>
        <v>21.077509419862036</v>
      </c>
      <c r="E38" s="43">
        <f>'Property % affected'!E38*'Population Estimate'!E37</f>
        <v>20.452413093887053</v>
      </c>
      <c r="F38" s="43">
        <f>'Property % affected'!F38*'Population Estimate'!F37</f>
        <v>15.596320402049297</v>
      </c>
      <c r="G38" s="43">
        <f>'Property % affected'!G38*'Population Estimate'!G37</f>
        <v>8.9337199811736863</v>
      </c>
      <c r="H38" s="44">
        <f>'Property % affected'!H38*'Population Estimate'!B37</f>
        <v>40.395534709464549</v>
      </c>
      <c r="I38" s="44">
        <f>'Property % affected'!I38*'Population Estimate'!C37</f>
        <v>49.357266094641538</v>
      </c>
      <c r="J38" s="44">
        <f>'Property % affected'!J38*'Population Estimate'!D37</f>
        <v>32.263825718951992</v>
      </c>
      <c r="K38" s="44">
        <f>'Property % affected'!K38*'Population Estimate'!E37</f>
        <v>35.032618639631906</v>
      </c>
      <c r="L38" s="44">
        <f>'Property % affected'!L38*'Population Estimate'!F37</f>
        <v>28.807326437200064</v>
      </c>
      <c r="M38" s="44">
        <f>'Property % affected'!M38*'Population Estimate'!G37</f>
        <v>11.796800542647008</v>
      </c>
      <c r="N38" s="45">
        <f>'Property % affected'!N38*'Population Estimate'!B37</f>
        <v>792.91578228709204</v>
      </c>
      <c r="O38" s="45">
        <f>'Property % affected'!O38*'Population Estimate'!C37</f>
        <v>1624.2340960170723</v>
      </c>
      <c r="P38" s="45">
        <f>'Property % affected'!P38*'Population Estimate'!D37</f>
        <v>1231.2725699133507</v>
      </c>
      <c r="Q38" s="45">
        <f>'Property % affected'!Q38*'Population Estimate'!E37</f>
        <v>605.62103444069373</v>
      </c>
      <c r="R38" s="45">
        <f>'Property % affected'!R38*'Population Estimate'!F37</f>
        <v>388.44175345123159</v>
      </c>
      <c r="S38" s="45">
        <f>'Property % affected'!S38*'Population Estimate'!G37</f>
        <v>212.09279974383398</v>
      </c>
      <c r="U38">
        <v>2057</v>
      </c>
      <c r="V38" s="43">
        <f>'Population Estimate'!J37*Assumptions!C$41*'Property % affected'!B38</f>
        <v>12.184793669361689</v>
      </c>
      <c r="W38" s="43">
        <f>'Population Estimate'!K37*Assumptions!D$41*'Property % affected'!C38</f>
        <v>17.620399946903927</v>
      </c>
      <c r="X38" s="43">
        <f>'Population Estimate'!L37*Assumptions!E$41*'Property % affected'!D38</f>
        <v>19.045674187494505</v>
      </c>
      <c r="Y38" s="43">
        <f>'Population Estimate'!M37*Assumptions!F$41*'Property % affected'!E38</f>
        <v>20.399785299623687</v>
      </c>
      <c r="Z38" s="43">
        <f>'Population Estimate'!N37*Assumptions!G$41*'Property % affected'!F38</f>
        <v>15.277734648398308</v>
      </c>
      <c r="AA38" s="43">
        <f>'Population Estimate'!O37*Assumptions!H$41*'Property % affected'!G38</f>
        <v>8.1710841185795111</v>
      </c>
      <c r="AB38" s="44">
        <f>'Population Estimate'!J37*Assumptions!C$41*'Property % affected'!H38</f>
        <v>37.607260045381565</v>
      </c>
      <c r="AC38" s="44">
        <f>'Population Estimate'!K37*Assumptions!D$41*'Property % affected'!I38</f>
        <v>45.072659309156606</v>
      </c>
      <c r="AD38" s="44">
        <f>'Population Estimate'!L37*Assumptions!E$41*'Property % affected'!J38</f>
        <v>29.153649059988773</v>
      </c>
      <c r="AE38" s="44">
        <f>'Population Estimate'!M37*Assumptions!F$41*'Property % affected'!K38</f>
        <v>34.942473313610478</v>
      </c>
      <c r="AF38" s="44">
        <f>'Population Estimate'!N37*Assumptions!G$41*'Property % affected'!L38</f>
        <v>28.218879703157619</v>
      </c>
      <c r="AG38" s="44">
        <f>'Population Estimate'!O37*Assumptions!H$41*'Property % affected'!M38</f>
        <v>10.789754969621214</v>
      </c>
      <c r="AH38" s="45">
        <f>'Population Estimate'!J37*Assumptions!C$41*'Property % affected'!N38</f>
        <v>738.18530273276065</v>
      </c>
      <c r="AI38" s="45">
        <f>'Population Estimate'!K37*Assumptions!D$41*'Property % affected'!O38</f>
        <v>1483.2375421223203</v>
      </c>
      <c r="AJ38" s="45">
        <f>'Population Estimate'!L37*Assumptions!E$41*'Property % affected'!P38</f>
        <v>1112.5800366370906</v>
      </c>
      <c r="AK38" s="45">
        <f>'Population Estimate'!M37*Assumptions!F$41*'Property % affected'!Q38</f>
        <v>604.06266091010843</v>
      </c>
      <c r="AL38" s="45">
        <f>'Population Estimate'!N37*Assumptions!G$41*'Property % affected'!R38</f>
        <v>380.50706080690037</v>
      </c>
      <c r="AM38" s="45">
        <f>'Population Estimate'!O37*Assumptions!H$41*'Property % affected'!S38</f>
        <v>193.98728763650215</v>
      </c>
    </row>
    <row r="39" spans="1:39" x14ac:dyDescent="0.35">
      <c r="A39">
        <v>2058</v>
      </c>
      <c r="B39" s="43">
        <f>'Property % affected'!B39*'Population Estimate'!B38</f>
        <v>13.37595785927769</v>
      </c>
      <c r="C39" s="43">
        <f>'Property % affected'!C39*'Population Estimate'!C38</f>
        <v>19.719628082452495</v>
      </c>
      <c r="D39" s="43">
        <f>'Property % affected'!D39*'Population Estimate'!D38</f>
        <v>21.540924393964435</v>
      </c>
      <c r="E39" s="43">
        <f>'Property % affected'!E39*'Population Estimate'!E38</f>
        <v>20.902084556270736</v>
      </c>
      <c r="F39" s="43">
        <f>'Property % affected'!F39*'Population Estimate'!F38</f>
        <v>15.939224692648146</v>
      </c>
      <c r="G39" s="43">
        <f>'Property % affected'!G39*'Population Estimate'!G38</f>
        <v>9.130138805202888</v>
      </c>
      <c r="H39" s="44">
        <f>'Property % affected'!H39*'Population Estimate'!B38</f>
        <v>40.975743520178632</v>
      </c>
      <c r="I39" s="44">
        <f>'Property % affected'!I39*'Population Estimate'!C38</f>
        <v>50.066193971617032</v>
      </c>
      <c r="J39" s="44">
        <f>'Property % affected'!J39*'Population Estimate'!D38</f>
        <v>32.727237234212701</v>
      </c>
      <c r="K39" s="44">
        <f>'Property % affected'!K39*'Population Estimate'!E38</f>
        <v>35.535798858517296</v>
      </c>
      <c r="L39" s="44">
        <f>'Property % affected'!L39*'Population Estimate'!F38</f>
        <v>29.221091590507065</v>
      </c>
      <c r="M39" s="44">
        <f>'Property % affected'!M39*'Population Estimate'!G38</f>
        <v>11.966240250830319</v>
      </c>
      <c r="N39" s="45">
        <f>'Property % affected'!N39*'Population Estimate'!B38</f>
        <v>803.93085110162724</v>
      </c>
      <c r="O39" s="45">
        <f>'Property % affected'!O39*'Population Estimate'!C38</f>
        <v>1646.7977159351133</v>
      </c>
      <c r="P39" s="45">
        <f>'Property % affected'!P39*'Population Estimate'!D38</f>
        <v>1248.3772264103181</v>
      </c>
      <c r="Q39" s="45">
        <f>'Property % affected'!Q39*'Population Estimate'!E38</f>
        <v>614.03423230976932</v>
      </c>
      <c r="R39" s="45">
        <f>'Property % affected'!R39*'Population Estimate'!F38</f>
        <v>393.83792885886743</v>
      </c>
      <c r="S39" s="45">
        <f>'Property % affected'!S39*'Population Estimate'!G38</f>
        <v>215.0391615598482</v>
      </c>
      <c r="U39">
        <v>2058</v>
      </c>
      <c r="V39" s="43">
        <f>'Population Estimate'!J38*Assumptions!C$41*'Property % affected'!B39</f>
        <v>12.452691347889557</v>
      </c>
      <c r="W39" s="43">
        <f>'Population Estimate'!K38*Assumptions!D$41*'Property % affected'!C39</f>
        <v>18.007806116314708</v>
      </c>
      <c r="X39" s="43">
        <f>'Population Estimate'!L38*Assumptions!E$41*'Property % affected'!D39</f>
        <v>19.464416764453972</v>
      </c>
      <c r="Y39" s="43">
        <f>'Population Estimate'!M38*Assumptions!F$41*'Property % affected'!E39</f>
        <v>20.84829967520789</v>
      </c>
      <c r="Z39" s="43">
        <f>'Population Estimate'!N38*Assumptions!G$41*'Property % affected'!F39</f>
        <v>15.613634439279631</v>
      </c>
      <c r="AA39" s="43">
        <f>'Population Estimate'!O38*Assumptions!H$41*'Property % affected'!G39</f>
        <v>8.3507354549765846</v>
      </c>
      <c r="AB39" s="44">
        <f>'Population Estimate'!J38*Assumptions!C$41*'Property % affected'!H39</f>
        <v>38.147420332454928</v>
      </c>
      <c r="AC39" s="44">
        <f>'Population Estimate'!K38*Assumptions!D$41*'Property % affected'!I39</f>
        <v>45.720046557315982</v>
      </c>
      <c r="AD39" s="44">
        <f>'Population Estimate'!L38*Assumptions!E$41*'Property % affected'!J39</f>
        <v>29.572388511532868</v>
      </c>
      <c r="AE39" s="44">
        <f>'Population Estimate'!M38*Assumptions!F$41*'Property % affected'!K39</f>
        <v>35.444358757893212</v>
      </c>
      <c r="AF39" s="44">
        <f>'Population Estimate'!N38*Assumptions!G$41*'Property % affected'!L39</f>
        <v>28.624192883191263</v>
      </c>
      <c r="AG39" s="44">
        <f>'Population Estimate'!O38*Assumptions!H$41*'Property % affected'!M39</f>
        <v>10.944730289142202</v>
      </c>
      <c r="AH39" s="45">
        <f>'Population Estimate'!J38*Assumptions!C$41*'Property % affected'!N39</f>
        <v>748.44006381725592</v>
      </c>
      <c r="AI39" s="45">
        <f>'Population Estimate'!K38*Assumptions!D$41*'Property % affected'!O39</f>
        <v>1503.8424587600671</v>
      </c>
      <c r="AJ39" s="45">
        <f>'Population Estimate'!L38*Assumptions!E$41*'Property % affected'!P39</f>
        <v>1128.0358340105349</v>
      </c>
      <c r="AK39" s="45">
        <f>'Population Estimate'!M38*Assumptions!F$41*'Property % affected'!Q39</f>
        <v>612.45421008450342</v>
      </c>
      <c r="AL39" s="45">
        <f>'Population Estimate'!N38*Assumptions!G$41*'Property % affected'!R39</f>
        <v>385.79300863746948</v>
      </c>
      <c r="AM39" s="45">
        <f>'Population Estimate'!O38*Assumptions!H$41*'Property % affected'!S39</f>
        <v>196.68213035523041</v>
      </c>
    </row>
    <row r="40" spans="1:39" x14ac:dyDescent="0.35">
      <c r="A40">
        <v>2059</v>
      </c>
      <c r="B40" s="43">
        <f>'Property % affected'!B40*'Population Estimate'!B39</f>
        <v>13.670044747888488</v>
      </c>
      <c r="C40" s="43">
        <f>'Property % affected'!C40*'Population Estimate'!C39</f>
        <v>20.15318836488925</v>
      </c>
      <c r="D40" s="43">
        <f>'Property % affected'!D40*'Population Estimate'!D39</f>
        <v>22.014528116364581</v>
      </c>
      <c r="E40" s="43">
        <f>'Property % affected'!E40*'Population Estimate'!E39</f>
        <v>21.361642598939792</v>
      </c>
      <c r="F40" s="43">
        <f>'Property % affected'!F40*'Population Estimate'!F39</f>
        <v>16.289668155915937</v>
      </c>
      <c r="G40" s="43">
        <f>'Property % affected'!G40*'Population Estimate'!G39</f>
        <v>9.3308761387123837</v>
      </c>
      <c r="H40" s="44">
        <f>'Property % affected'!H40*'Population Estimate'!B39</f>
        <v>41.564285981293715</v>
      </c>
      <c r="I40" s="44">
        <f>'Property % affected'!I40*'Population Estimate'!C39</f>
        <v>50.785304315623613</v>
      </c>
      <c r="J40" s="44">
        <f>'Property % affected'!J40*'Population Estimate'!D39</f>
        <v>33.197304817924412</v>
      </c>
      <c r="K40" s="44">
        <f>'Property % affected'!K40*'Population Estimate'!E39</f>
        <v>36.046206351369335</v>
      </c>
      <c r="L40" s="44">
        <f>'Property % affected'!L40*'Population Estimate'!F39</f>
        <v>29.640799732048837</v>
      </c>
      <c r="M40" s="44">
        <f>'Property % affected'!M40*'Population Estimate'!G39</f>
        <v>12.138113654031654</v>
      </c>
      <c r="N40" s="45">
        <f>'Property % affected'!N40*'Population Estimate'!B39</f>
        <v>815.09893962355034</v>
      </c>
      <c r="O40" s="45">
        <f>'Property % affected'!O40*'Population Estimate'!C39</f>
        <v>1669.6747863250137</v>
      </c>
      <c r="P40" s="45">
        <f>'Property % affected'!P40*'Population Estimate'!D39</f>
        <v>1265.7194982664098</v>
      </c>
      <c r="Q40" s="45">
        <f>'Property % affected'!Q40*'Population Estimate'!E39</f>
        <v>622.56430507974653</v>
      </c>
      <c r="R40" s="45">
        <f>'Property % affected'!R40*'Population Estimate'!F39</f>
        <v>399.30906713743906</v>
      </c>
      <c r="S40" s="45">
        <f>'Property % affected'!S40*'Population Estimate'!G39</f>
        <v>218.0264537985895</v>
      </c>
      <c r="U40">
        <v>2059</v>
      </c>
      <c r="V40" s="43">
        <f>'Population Estimate'!J39*Assumptions!C$41*'Property % affected'!B40</f>
        <v>12.726479086447013</v>
      </c>
      <c r="W40" s="43">
        <f>'Population Estimate'!K39*Assumptions!D$41*'Property % affected'!C40</f>
        <v>18.403729886946223</v>
      </c>
      <c r="X40" s="43">
        <f>'Population Estimate'!L39*Assumptions!E$41*'Property % affected'!D40</f>
        <v>19.892365912104115</v>
      </c>
      <c r="Y40" s="43">
        <f>'Population Estimate'!M39*Assumptions!F$41*'Property % affected'!E40</f>
        <v>21.306675191100734</v>
      </c>
      <c r="Z40" s="43">
        <f>'Population Estimate'!N39*Assumptions!G$41*'Property % affected'!F40</f>
        <v>15.956919400286685</v>
      </c>
      <c r="AA40" s="43">
        <f>'Population Estimate'!O39*Assumptions!H$41*'Property % affected'!G40</f>
        <v>8.5343366470110293</v>
      </c>
      <c r="AB40" s="44">
        <f>'Population Estimate'!J39*Assumptions!C$41*'Property % affected'!H40</f>
        <v>38.695339045305083</v>
      </c>
      <c r="AC40" s="44">
        <f>'Population Estimate'!K39*Assumptions!D$41*'Property % affected'!I40</f>
        <v>46.376732352654585</v>
      </c>
      <c r="AD40" s="44">
        <f>'Population Estimate'!L39*Assumptions!E$41*'Property % affected'!J40</f>
        <v>29.997142398111119</v>
      </c>
      <c r="AE40" s="44">
        <f>'Population Estimate'!M39*Assumptions!F$41*'Property % affected'!K40</f>
        <v>35.953452879046708</v>
      </c>
      <c r="AF40" s="44">
        <f>'Population Estimate'!N39*Assumptions!G$41*'Property % affected'!L40</f>
        <v>29.035327654146922</v>
      </c>
      <c r="AG40" s="44">
        <f>'Population Estimate'!O39*Assumptions!H$41*'Property % affected'!M40</f>
        <v>11.101931548893363</v>
      </c>
      <c r="AH40" s="45">
        <f>'Population Estimate'!J39*Assumptions!C$41*'Property % affected'!N40</f>
        <v>758.83728252656545</v>
      </c>
      <c r="AI40" s="45">
        <f>'Population Estimate'!K39*Assumptions!D$41*'Property % affected'!O40</f>
        <v>1524.733615853298</v>
      </c>
      <c r="AJ40" s="45">
        <f>'Population Estimate'!L39*Assumptions!E$41*'Property % affected'!P40</f>
        <v>1143.7063410359442</v>
      </c>
      <c r="AK40" s="45">
        <f>'Population Estimate'!M39*Assumptions!F$41*'Property % affected'!Q40</f>
        <v>620.96233341933419</v>
      </c>
      <c r="AL40" s="45">
        <f>'Population Estimate'!N39*Assumptions!G$41*'Property % affected'!R40</f>
        <v>391.15238807377096</v>
      </c>
      <c r="AM40" s="45">
        <f>'Population Estimate'!O39*Assumptions!H$41*'Property % affected'!S40</f>
        <v>199.41440943057341</v>
      </c>
    </row>
    <row r="41" spans="1:39" x14ac:dyDescent="0.35">
      <c r="A41">
        <v>2060</v>
      </c>
      <c r="B41" s="43">
        <f>'Property % affected'!B41*'Population Estimate'!B40</f>
        <v>14.104957161455046</v>
      </c>
      <c r="C41" s="43">
        <f>'Property % affected'!C41*'Population Estimate'!C40</f>
        <v>20.794361964133635</v>
      </c>
      <c r="D41" s="43">
        <f>'Property % affected'!D41*'Population Estimate'!D40</f>
        <v>22.714920231620525</v>
      </c>
      <c r="E41" s="43">
        <f>'Property % affected'!E41*'Population Estimate'!E40</f>
        <v>22.041263164328665</v>
      </c>
      <c r="F41" s="43">
        <f>'Property % affected'!F41*'Population Estimate'!F40</f>
        <v>16.807923876694176</v>
      </c>
      <c r="G41" s="43">
        <f>'Property % affected'!G41*'Population Estimate'!G40</f>
        <v>9.6277379220510859</v>
      </c>
      <c r="H41" s="44">
        <f>'Property % affected'!H41*'Population Estimate'!B40</f>
        <v>42.566760197006822</v>
      </c>
      <c r="I41" s="44">
        <f>'Property % affected'!I41*'Population Estimate'!C40</f>
        <v>52.010176989641629</v>
      </c>
      <c r="J41" s="44">
        <f>'Property % affected'!J41*'Population Estimate'!D40</f>
        <v>33.997978793801579</v>
      </c>
      <c r="K41" s="44">
        <f>'Property % affected'!K41*'Population Estimate'!E40</f>
        <v>36.915591969055278</v>
      </c>
      <c r="L41" s="44">
        <f>'Property % affected'!L41*'Population Estimate'!F40</f>
        <v>30.355695627959765</v>
      </c>
      <c r="M41" s="44">
        <f>'Property % affected'!M41*'Population Estimate'!G40</f>
        <v>12.430868495797453</v>
      </c>
      <c r="N41" s="45">
        <f>'Property % affected'!N41*'Population Estimate'!B40</f>
        <v>834.37013748687514</v>
      </c>
      <c r="O41" s="45">
        <f>'Property % affected'!O41*'Population Estimate'!C40</f>
        <v>1709.1505255396105</v>
      </c>
      <c r="P41" s="45">
        <f>'Property % affected'!P41*'Population Estimate'!D40</f>
        <v>1295.6446149667522</v>
      </c>
      <c r="Q41" s="45">
        <f>'Property % affected'!Q41*'Population Estimate'!E40</f>
        <v>637.28345060013714</v>
      </c>
      <c r="R41" s="45">
        <f>'Property % affected'!R41*'Population Estimate'!F40</f>
        <v>408.74984011277775</v>
      </c>
      <c r="S41" s="45">
        <f>'Property % affected'!S41*'Population Estimate'!G40</f>
        <v>223.18120339565331</v>
      </c>
      <c r="U41">
        <v>2060</v>
      </c>
      <c r="V41" s="43">
        <f>'Population Estimate'!J40*Assumptions!C$41*'Property % affected'!B41</f>
        <v>13.131371962642309</v>
      </c>
      <c r="W41" s="43">
        <f>'Population Estimate'!K40*Assumptions!D$41*'Property % affected'!C41</f>
        <v>18.989244472404703</v>
      </c>
      <c r="X41" s="43">
        <f>'Population Estimate'!L40*Assumptions!E$41*'Property % affected'!D41</f>
        <v>20.525241446159601</v>
      </c>
      <c r="Y41" s="43">
        <f>'Population Estimate'!M40*Assumptions!F$41*'Property % affected'!E41</f>
        <v>21.984546968650818</v>
      </c>
      <c r="Z41" s="43">
        <f>'Population Estimate'!N40*Assumptions!G$41*'Property % affected'!F41</f>
        <v>16.464588720867198</v>
      </c>
      <c r="AA41" s="43">
        <f>'Population Estimate'!O40*Assumptions!H$41*'Property % affected'!G41</f>
        <v>8.8058565299224902</v>
      </c>
      <c r="AB41" s="44">
        <f>'Population Estimate'!J40*Assumptions!C$41*'Property % affected'!H41</f>
        <v>39.628618151282112</v>
      </c>
      <c r="AC41" s="44">
        <f>'Population Estimate'!K40*Assumptions!D$41*'Property % affected'!I41</f>
        <v>47.495276249053731</v>
      </c>
      <c r="AD41" s="44">
        <f>'Population Estimate'!L40*Assumptions!E$41*'Property % affected'!J41</f>
        <v>30.720632795918377</v>
      </c>
      <c r="AE41" s="44">
        <f>'Population Estimate'!M40*Assumptions!F$41*'Property % affected'!K41</f>
        <v>36.820601408756133</v>
      </c>
      <c r="AF41" s="44">
        <f>'Population Estimate'!N40*Assumptions!G$41*'Property % affected'!L41</f>
        <v>29.735620384573323</v>
      </c>
      <c r="AG41" s="44">
        <f>'Population Estimate'!O40*Assumptions!H$41*'Property % affected'!M41</f>
        <v>11.36969508337069</v>
      </c>
      <c r="AH41" s="45">
        <f>'Population Estimate'!J40*Assumptions!C$41*'Property % affected'!N41</f>
        <v>776.77829889494774</v>
      </c>
      <c r="AI41" s="45">
        <f>'Population Estimate'!K40*Assumptions!D$41*'Property % affected'!O41</f>
        <v>1560.7825441141324</v>
      </c>
      <c r="AJ41" s="45">
        <f>'Population Estimate'!L40*Assumptions!E$41*'Property % affected'!P41</f>
        <v>1170.7467285572702</v>
      </c>
      <c r="AK41" s="45">
        <f>'Population Estimate'!M40*Assumptions!F$41*'Property % affected'!Q41</f>
        <v>635.64360389003639</v>
      </c>
      <c r="AL41" s="45">
        <f>'Population Estimate'!N40*Assumptions!G$41*'Property % affected'!R41</f>
        <v>400.40031455097017</v>
      </c>
      <c r="AM41" s="45">
        <f>'Population Estimate'!O40*Assumptions!H$41*'Property % affected'!S41</f>
        <v>204.12911871814714</v>
      </c>
    </row>
    <row r="42" spans="1:39" x14ac:dyDescent="0.35">
      <c r="A42">
        <v>2061</v>
      </c>
      <c r="B42" s="43">
        <f>'Property % affected'!B42*'Population Estimate'!B41</f>
        <v>14.415071996537584</v>
      </c>
      <c r="C42" s="43">
        <f>'Property % affected'!C42*'Population Estimate'!C41</f>
        <v>21.251551593094458</v>
      </c>
      <c r="D42" s="43">
        <f>'Property % affected'!D42*'Population Estimate'!D41</f>
        <v>23.214335696758695</v>
      </c>
      <c r="E42" s="43">
        <f>'Property % affected'!E42*'Population Estimate'!E41</f>
        <v>22.525867450110947</v>
      </c>
      <c r="F42" s="43">
        <f>'Property % affected'!F42*'Population Estimate'!F41</f>
        <v>17.177466760195081</v>
      </c>
      <c r="G42" s="43">
        <f>'Property % affected'!G42*'Population Estimate'!G41</f>
        <v>9.8394155842898527</v>
      </c>
      <c r="H42" s="44">
        <f>'Property % affected'!H42*'Population Estimate'!B41</f>
        <v>43.178154735722266</v>
      </c>
      <c r="I42" s="44">
        <f>'Property % affected'!I42*'Population Estimate'!C41</f>
        <v>52.757209134487056</v>
      </c>
      <c r="J42" s="44">
        <f>'Property % affected'!J42*'Population Estimate'!D41</f>
        <v>34.486298282193268</v>
      </c>
      <c r="K42" s="44">
        <f>'Property % affected'!K42*'Population Estimate'!E41</f>
        <v>37.445817694923768</v>
      </c>
      <c r="L42" s="44">
        <f>'Property % affected'!L42*'Population Estimate'!F41</f>
        <v>30.791700304847247</v>
      </c>
      <c r="M42" s="44">
        <f>'Property % affected'!M42*'Population Estimate'!G41</f>
        <v>12.609415443571852</v>
      </c>
      <c r="N42" s="45">
        <f>'Property % affected'!N42*'Population Estimate'!B41</f>
        <v>845.96108407479846</v>
      </c>
      <c r="O42" s="45">
        <f>'Property % affected'!O42*'Population Estimate'!C41</f>
        <v>1732.8937919416426</v>
      </c>
      <c r="P42" s="45">
        <f>'Property % affected'!P42*'Population Estimate'!D41</f>
        <v>1313.6435183961626</v>
      </c>
      <c r="Q42" s="45">
        <f>'Property % affected'!Q42*'Population Estimate'!E41</f>
        <v>646.13649807319564</v>
      </c>
      <c r="R42" s="45">
        <f>'Property % affected'!R42*'Population Estimate'!F41</f>
        <v>414.428132457755</v>
      </c>
      <c r="S42" s="45">
        <f>'Property % affected'!S42*'Population Estimate'!G41</f>
        <v>226.28160367577257</v>
      </c>
      <c r="U42">
        <v>2061</v>
      </c>
      <c r="V42" s="43">
        <f>'Population Estimate'!J41*Assumptions!C$41*'Property % affected'!B42</f>
        <v>13.42008132942653</v>
      </c>
      <c r="W42" s="43">
        <f>'Population Estimate'!K41*Assumptions!D$41*'Property % affected'!C42</f>
        <v>19.406746372658212</v>
      </c>
      <c r="X42" s="43">
        <f>'Population Estimate'!L41*Assumptions!E$41*'Property % affected'!D42</f>
        <v>20.976514129461286</v>
      </c>
      <c r="Y42" s="43">
        <f>'Population Estimate'!M41*Assumptions!F$41*'Property % affected'!E42</f>
        <v>22.467904279098981</v>
      </c>
      <c r="Z42" s="43">
        <f>'Population Estimate'!N41*Assumptions!G$41*'Property % affected'!F42</f>
        <v>16.826582958597076</v>
      </c>
      <c r="AA42" s="43">
        <f>'Population Estimate'!O41*Assumptions!H$41*'Property % affected'!G42</f>
        <v>8.999464118678592</v>
      </c>
      <c r="AB42" s="44">
        <f>'Population Estimate'!J41*Assumptions!C$41*'Property % affected'!H42</f>
        <v>40.197811592417828</v>
      </c>
      <c r="AC42" s="44">
        <f>'Population Estimate'!K41*Assumptions!D$41*'Property % affected'!I42</f>
        <v>48.177460008847959</v>
      </c>
      <c r="AD42" s="44">
        <f>'Population Estimate'!L41*Assumptions!E$41*'Property % affected'!J42</f>
        <v>31.161879135324501</v>
      </c>
      <c r="AE42" s="44">
        <f>'Population Estimate'!M41*Assumptions!F$41*'Property % affected'!K42</f>
        <v>37.349462766992986</v>
      </c>
      <c r="AF42" s="44">
        <f>'Population Estimate'!N41*Assumptions!G$41*'Property % affected'!L42</f>
        <v>30.162718801843106</v>
      </c>
      <c r="AG42" s="44">
        <f>'Population Estimate'!O41*Assumptions!H$41*'Property % affected'!M42</f>
        <v>11.533000193946652</v>
      </c>
      <c r="AH42" s="45">
        <f>'Population Estimate'!J41*Assumptions!C$41*'Property % affected'!N42</f>
        <v>787.56918817613405</v>
      </c>
      <c r="AI42" s="45">
        <f>'Population Estimate'!K41*Assumptions!D$41*'Property % affected'!O42</f>
        <v>1582.4647044544824</v>
      </c>
      <c r="AJ42" s="45">
        <f>'Population Estimate'!L41*Assumptions!E$41*'Property % affected'!P42</f>
        <v>1187.0105690148955</v>
      </c>
      <c r="AK42" s="45">
        <f>'Population Estimate'!M41*Assumptions!F$41*'Property % affected'!Q42</f>
        <v>644.47387085505022</v>
      </c>
      <c r="AL42" s="45">
        <f>'Population Estimate'!N41*Assumptions!G$41*'Property % affected'!R42</f>
        <v>405.96261652132449</v>
      </c>
      <c r="AM42" s="45">
        <f>'Population Estimate'!O41*Assumptions!H$41*'Property % affected'!S42</f>
        <v>206.9648502547868</v>
      </c>
    </row>
    <row r="43" spans="1:39" x14ac:dyDescent="0.35">
      <c r="A43">
        <v>2062</v>
      </c>
      <c r="B43" s="43">
        <f>'Property % affected'!B43*'Population Estimate'!B42</f>
        <v>14.732005087772016</v>
      </c>
      <c r="C43" s="43">
        <f>'Property % affected'!C43*'Population Estimate'!C42</f>
        <v>21.718793098481683</v>
      </c>
      <c r="D43" s="43">
        <f>'Property % affected'!D43*'Population Estimate'!D42</f>
        <v>23.724731425277749</v>
      </c>
      <c r="E43" s="43">
        <f>'Property % affected'!E43*'Population Estimate'!E42</f>
        <v>23.021126357275303</v>
      </c>
      <c r="F43" s="43">
        <f>'Property % affected'!F43*'Population Estimate'!F42</f>
        <v>17.555134498600616</v>
      </c>
      <c r="G43" s="43">
        <f>'Property % affected'!G43*'Population Estimate'!G42</f>
        <v>10.055747240338347</v>
      </c>
      <c r="H43" s="44">
        <f>'Property % affected'!H43*'Population Estimate'!B42</f>
        <v>43.798330851429746</v>
      </c>
      <c r="I43" s="44">
        <f>'Property % affected'!I43*'Population Estimate'!C42</f>
        <v>53.51497104526932</v>
      </c>
      <c r="J43" s="44">
        <f>'Property % affected'!J43*'Population Estimate'!D42</f>
        <v>34.981631597030017</v>
      </c>
      <c r="K43" s="44">
        <f>'Property % affected'!K43*'Population Estimate'!E42</f>
        <v>37.983659154561579</v>
      </c>
      <c r="L43" s="44">
        <f>'Property % affected'!L43*'Population Estimate'!F42</f>
        <v>31.233967400511013</v>
      </c>
      <c r="M43" s="44">
        <f>'Property % affected'!M43*'Population Estimate'!G42</f>
        <v>12.790526895392802</v>
      </c>
      <c r="N43" s="45">
        <f>'Property % affected'!N43*'Population Estimate'!B42</f>
        <v>857.71305037899401</v>
      </c>
      <c r="O43" s="45">
        <f>'Property % affected'!O43*'Population Estimate'!C42</f>
        <v>1756.9668962900773</v>
      </c>
      <c r="P43" s="45">
        <f>'Property % affected'!P43*'Population Estimate'!D42</f>
        <v>1331.8924599308671</v>
      </c>
      <c r="Q43" s="45">
        <f>'Property % affected'!Q43*'Population Estimate'!E42</f>
        <v>655.11253077282242</v>
      </c>
      <c r="R43" s="45">
        <f>'Property % affected'!R43*'Population Estimate'!F42</f>
        <v>420.18530680045035</v>
      </c>
      <c r="S43" s="45">
        <f>'Property % affected'!S43*'Population Estimate'!G42</f>
        <v>229.42507425818755</v>
      </c>
      <c r="U43">
        <v>2062</v>
      </c>
      <c r="V43" s="43">
        <f>'Population Estimate'!J42*Assumptions!C$41*'Property % affected'!B43</f>
        <v>13.71513832680915</v>
      </c>
      <c r="W43" s="43">
        <f>'Population Estimate'!K42*Assumptions!D$41*'Property % affected'!C43</f>
        <v>19.833427565798733</v>
      </c>
      <c r="X43" s="43">
        <f>'Population Estimate'!L42*Assumptions!E$41*'Property % affected'!D43</f>
        <v>21.437708597860031</v>
      </c>
      <c r="Y43" s="43">
        <f>'Population Estimate'!M42*Assumptions!F$41*'Property % affected'!E43</f>
        <v>22.961888794642469</v>
      </c>
      <c r="Z43" s="43">
        <f>'Population Estimate'!N42*Assumptions!G$41*'Property % affected'!F43</f>
        <v>17.196536084967981</v>
      </c>
      <c r="AA43" s="43">
        <f>'Population Estimate'!O42*Assumptions!H$41*'Property % affected'!G43</f>
        <v>9.1973284084491347</v>
      </c>
      <c r="AB43" s="44">
        <f>'Population Estimate'!J42*Assumptions!C$41*'Property % affected'!H43</f>
        <v>40.775180468089168</v>
      </c>
      <c r="AC43" s="44">
        <f>'Population Estimate'!K42*Assumptions!D$41*'Property % affected'!I43</f>
        <v>48.86944210479011</v>
      </c>
      <c r="AD43" s="44">
        <f>'Population Estimate'!L42*Assumptions!E$41*'Property % affected'!J43</f>
        <v>31.609463180510719</v>
      </c>
      <c r="AE43" s="44">
        <f>'Population Estimate'!M42*Assumptions!F$41*'Property % affected'!K43</f>
        <v>37.885920262325257</v>
      </c>
      <c r="AF43" s="44">
        <f>'Population Estimate'!N42*Assumptions!G$41*'Property % affected'!L43</f>
        <v>30.59595171557454</v>
      </c>
      <c r="AG43" s="44">
        <f>'Population Estimate'!O42*Assumptions!H$41*'Property % affected'!M43</f>
        <v>11.698650887138919</v>
      </c>
      <c r="AH43" s="45">
        <f>'Population Estimate'!J42*Assumptions!C$41*'Property % affected'!N43</f>
        <v>798.5099828957766</v>
      </c>
      <c r="AI43" s="45">
        <f>'Population Estimate'!K42*Assumptions!D$41*'Property % affected'!O43</f>
        <v>1604.4480701605619</v>
      </c>
      <c r="AJ43" s="45">
        <f>'Population Estimate'!L42*Assumptions!E$41*'Property % affected'!P43</f>
        <v>1203.5003443395408</v>
      </c>
      <c r="AK43" s="45">
        <f>'Population Estimate'!M42*Assumptions!F$41*'Property % affected'!Q43</f>
        <v>653.42680658318284</v>
      </c>
      <c r="AL43" s="45">
        <f>'Population Estimate'!N42*Assumptions!G$41*'Property % affected'!R43</f>
        <v>411.6021891682617</v>
      </c>
      <c r="AM43" s="45">
        <f>'Population Estimate'!O42*Assumptions!H$41*'Property % affected'!S43</f>
        <v>209.83997535466912</v>
      </c>
    </row>
    <row r="44" spans="1:39" x14ac:dyDescent="0.35">
      <c r="A44">
        <v>2063</v>
      </c>
      <c r="B44" s="43">
        <f>'Property % affected'!B44*'Population Estimate'!B43</f>
        <v>15.055906342907642</v>
      </c>
      <c r="C44" s="43">
        <f>'Property % affected'!C44*'Population Estimate'!C43</f>
        <v>22.196307483164333</v>
      </c>
      <c r="D44" s="43">
        <f>'Property % affected'!D44*'Population Estimate'!D43</f>
        <v>24.246348831776029</v>
      </c>
      <c r="E44" s="43">
        <f>'Property % affected'!E44*'Population Estimate'!E43</f>
        <v>23.527274140780111</v>
      </c>
      <c r="F44" s="43">
        <f>'Property % affected'!F44*'Population Estimate'!F43</f>
        <v>17.941105726841034</v>
      </c>
      <c r="G44" s="43">
        <f>'Property % affected'!G44*'Population Estimate'!G43</f>
        <v>10.276835213975803</v>
      </c>
      <c r="H44" s="44">
        <f>'Property % affected'!H44*'Population Estimate'!B43</f>
        <v>44.427414675603409</v>
      </c>
      <c r="I44" s="44">
        <f>'Property % affected'!I44*'Population Estimate'!C43</f>
        <v>54.283616835673953</v>
      </c>
      <c r="J44" s="44">
        <f>'Property % affected'!J44*'Population Estimate'!D43</f>
        <v>35.484079479245956</v>
      </c>
      <c r="K44" s="44">
        <f>'Property % affected'!K44*'Population Estimate'!E43</f>
        <v>38.529225734213121</v>
      </c>
      <c r="L44" s="44">
        <f>'Property % affected'!L44*'Population Estimate'!F43</f>
        <v>31.682586863272746</v>
      </c>
      <c r="M44" s="44">
        <f>'Property % affected'!M44*'Population Estimate'!G43</f>
        <v>12.974239685723653</v>
      </c>
      <c r="N44" s="45">
        <f>'Property % affected'!N44*'Population Estimate'!B43</f>
        <v>869.62827326155298</v>
      </c>
      <c r="O44" s="45">
        <f>'Property % affected'!O44*'Population Estimate'!C43</f>
        <v>1781.3744206448998</v>
      </c>
      <c r="P44" s="45">
        <f>'Property % affected'!P44*'Population Estimate'!D43</f>
        <v>1350.3949130632568</v>
      </c>
      <c r="Q44" s="45">
        <f>'Property % affected'!Q44*'Population Estimate'!E43</f>
        <v>664.21325719160131</v>
      </c>
      <c r="R44" s="45">
        <f>'Property % affected'!R44*'Population Estimate'!F43</f>
        <v>426.02245895791322</v>
      </c>
      <c r="S44" s="45">
        <f>'Property % affected'!S44*'Population Estimate'!G43</f>
        <v>232.61221346916972</v>
      </c>
      <c r="U44">
        <v>2063</v>
      </c>
      <c r="V44" s="43">
        <f>'Population Estimate'!J43*Assumptions!C$41*'Property % affected'!B44</f>
        <v>14.016682515257708</v>
      </c>
      <c r="W44" s="43">
        <f>'Population Estimate'!K43*Assumptions!D$41*'Property % affected'!C44</f>
        <v>20.269489869872732</v>
      </c>
      <c r="X44" s="43">
        <f>'Population Estimate'!L43*Assumptions!E$41*'Property % affected'!D44</f>
        <v>21.909042994006974</v>
      </c>
      <c r="Y44" s="43">
        <f>'Population Estimate'!M43*Assumptions!F$41*'Property % affected'!E44</f>
        <v>23.466734167458871</v>
      </c>
      <c r="Z44" s="43">
        <f>'Population Estimate'!N43*Assumptions!G$41*'Property % affected'!F44</f>
        <v>17.574623085937695</v>
      </c>
      <c r="AA44" s="43">
        <f>'Population Estimate'!O43*Assumptions!H$41*'Property % affected'!G44</f>
        <v>9.3995429880425068</v>
      </c>
      <c r="AB44" s="44">
        <f>'Population Estimate'!J43*Assumptions!C$41*'Property % affected'!H44</f>
        <v>41.360842203629936</v>
      </c>
      <c r="AC44" s="44">
        <f>'Population Estimate'!K43*Assumptions!D$41*'Property % affected'!I44</f>
        <v>49.571363272261067</v>
      </c>
      <c r="AD44" s="44">
        <f>'Population Estimate'!L43*Assumptions!E$41*'Property % affected'!J44</f>
        <v>32.0634759611604</v>
      </c>
      <c r="AE44" s="44">
        <f>'Population Estimate'!M43*Assumptions!F$41*'Property % affected'!K44</f>
        <v>38.430082999526562</v>
      </c>
      <c r="AF44" s="44">
        <f>'Population Estimate'!N43*Assumptions!G$41*'Property % affected'!L44</f>
        <v>31.035407236716583</v>
      </c>
      <c r="AG44" s="44">
        <f>'Population Estimate'!O43*Assumptions!H$41*'Property % affected'!M44</f>
        <v>11.866680853000366</v>
      </c>
      <c r="AH44" s="45">
        <f>'Population Estimate'!J43*Assumptions!C$41*'Property % affected'!N44</f>
        <v>809.60276551806226</v>
      </c>
      <c r="AI44" s="45">
        <f>'Population Estimate'!K43*Assumptions!D$41*'Property % affected'!O44</f>
        <v>1626.7368255327783</v>
      </c>
      <c r="AJ44" s="45">
        <f>'Population Estimate'!L43*Assumptions!E$41*'Property % affected'!P44</f>
        <v>1220.2191931849748</v>
      </c>
      <c r="AK44" s="45">
        <f>'Population Estimate'!M43*Assumptions!F$41*'Property % affected'!Q44</f>
        <v>662.5041151707544</v>
      </c>
      <c r="AL44" s="45">
        <f>'Population Estimate'!N43*Assumptions!G$41*'Property % affected'!R44</f>
        <v>417.32010592459653</v>
      </c>
      <c r="AM44" s="45">
        <f>'Population Estimate'!O43*Assumptions!H$41*'Property % affected'!S44</f>
        <v>212.75504126735035</v>
      </c>
    </row>
    <row r="45" spans="1:39" x14ac:dyDescent="0.35">
      <c r="A45">
        <v>2064</v>
      </c>
      <c r="B45" s="43">
        <f>'Property % affected'!B45*'Population Estimate'!B44</f>
        <v>15.386928965600056</v>
      </c>
      <c r="C45" s="43">
        <f>'Property % affected'!C45*'Population Estimate'!C44</f>
        <v>22.68432060903141</v>
      </c>
      <c r="D45" s="43">
        <f>'Property % affected'!D45*'Population Estimate'!D44</f>
        <v>24.779434638648787</v>
      </c>
      <c r="E45" s="43">
        <f>'Property % affected'!E45*'Population Estimate'!E44</f>
        <v>24.044550205967187</v>
      </c>
      <c r="F45" s="43">
        <f>'Property % affected'!F45*'Population Estimate'!F44</f>
        <v>18.335563007355294</v>
      </c>
      <c r="G45" s="43">
        <f>'Property % affected'!G45*'Population Estimate'!G44</f>
        <v>10.50278407869563</v>
      </c>
      <c r="H45" s="44">
        <f>'Property % affected'!H45*'Population Estimate'!B44</f>
        <v>45.065534151367999</v>
      </c>
      <c r="I45" s="44">
        <f>'Property % affected'!I45*'Population Estimate'!C44</f>
        <v>55.063302832950932</v>
      </c>
      <c r="J45" s="44">
        <f>'Property % affected'!J45*'Population Estimate'!D44</f>
        <v>35.993744116736536</v>
      </c>
      <c r="K45" s="44">
        <f>'Property % affected'!K45*'Population Estimate'!E44</f>
        <v>39.082628391258396</v>
      </c>
      <c r="L45" s="44">
        <f>'Property % affected'!L45*'Population Estimate'!F44</f>
        <v>32.137649933399118</v>
      </c>
      <c r="M45" s="44">
        <f>'Property % affected'!M45*'Population Estimate'!G44</f>
        <v>13.160591178088216</v>
      </c>
      <c r="N45" s="45">
        <f>'Property % affected'!N45*'Population Estimate'!B44</f>
        <v>881.70902065872508</v>
      </c>
      <c r="O45" s="45">
        <f>'Property % affected'!O45*'Population Estimate'!C44</f>
        <v>1806.1210107193951</v>
      </c>
      <c r="P45" s="45">
        <f>'Property % affected'!P45*'Population Estimate'!D44</f>
        <v>1369.1543995389643</v>
      </c>
      <c r="Q45" s="45">
        <f>'Property % affected'!Q45*'Population Estimate'!E44</f>
        <v>673.44040955624303</v>
      </c>
      <c r="R45" s="45">
        <f>'Property % affected'!R45*'Population Estimate'!F44</f>
        <v>431.94069997012173</v>
      </c>
      <c r="S45" s="45">
        <f>'Property % affected'!S45*'Population Estimate'!G44</f>
        <v>235.84362794685072</v>
      </c>
      <c r="U45">
        <v>2064</v>
      </c>
      <c r="V45" s="43">
        <f>'Population Estimate'!J44*Assumptions!C$41*'Property % affected'!B45</f>
        <v>14.324856523648318</v>
      </c>
      <c r="W45" s="43">
        <f>'Population Estimate'!K44*Assumptions!D$41*'Property % affected'!C45</f>
        <v>20.715139540144705</v>
      </c>
      <c r="X45" s="43">
        <f>'Population Estimate'!L44*Assumptions!E$41*'Property % affected'!D45</f>
        <v>22.390740256687771</v>
      </c>
      <c r="Y45" s="43">
        <f>'Population Estimate'!M44*Assumptions!F$41*'Property % affected'!E45</f>
        <v>23.982679186856334</v>
      </c>
      <c r="Z45" s="43">
        <f>'Population Estimate'!N44*Assumptions!G$41*'Property % affected'!F45</f>
        <v>17.961022794745539</v>
      </c>
      <c r="AA45" s="43">
        <f>'Population Estimate'!O44*Assumptions!H$41*'Property % affected'!G45</f>
        <v>9.6062035039321803</v>
      </c>
      <c r="AB45" s="44">
        <f>'Population Estimate'!J44*Assumptions!C$41*'Property % affected'!H45</f>
        <v>41.954915910976567</v>
      </c>
      <c r="AC45" s="44">
        <f>'Population Estimate'!K44*Assumptions!D$41*'Property % affected'!I45</f>
        <v>50.283366268050983</v>
      </c>
      <c r="AD45" s="44">
        <f>'Population Estimate'!L44*Assumptions!E$41*'Property % affected'!J45</f>
        <v>32.52400981443369</v>
      </c>
      <c r="AE45" s="44">
        <f>'Population Estimate'!M44*Assumptions!F$41*'Property % affected'!K45</f>
        <v>38.982061650463308</v>
      </c>
      <c r="AF45" s="44">
        <f>'Population Estimate'!N44*Assumptions!G$41*'Property % affected'!L45</f>
        <v>31.48117474177262</v>
      </c>
      <c r="AG45" s="44">
        <f>'Population Estimate'!O44*Assumptions!H$41*'Property % affected'!M45</f>
        <v>12.037124265480552</v>
      </c>
      <c r="AH45" s="45">
        <f>'Population Estimate'!J44*Assumptions!C$41*'Property % affected'!N45</f>
        <v>820.8496474364631</v>
      </c>
      <c r="AI45" s="45">
        <f>'Population Estimate'!K44*Assumptions!D$41*'Property % affected'!O45</f>
        <v>1649.3352129992218</v>
      </c>
      <c r="AJ45" s="45">
        <f>'Population Estimate'!L44*Assumptions!E$41*'Property % affected'!P45</f>
        <v>1237.1702978066792</v>
      </c>
      <c r="AK45" s="45">
        <f>'Population Estimate'!M44*Assumptions!F$41*'Property % affected'!Q45</f>
        <v>671.70752438713998</v>
      </c>
      <c r="AL45" s="45">
        <f>'Population Estimate'!N44*Assumptions!G$41*'Property % affected'!R45</f>
        <v>423.11745513511346</v>
      </c>
      <c r="AM45" s="45">
        <f>'Population Estimate'!O44*Assumptions!H$41*'Property % affected'!S45</f>
        <v>215.7106028446965</v>
      </c>
    </row>
    <row r="46" spans="1:39" x14ac:dyDescent="0.35">
      <c r="A46">
        <v>2065</v>
      </c>
      <c r="B46" s="43">
        <f>'Property % affected'!B46*'Population Estimate'!B45</f>
        <v>15.725229527875678</v>
      </c>
      <c r="C46" s="43">
        <f>'Property % affected'!C46*'Population Estimate'!C45</f>
        <v>23.183063303823367</v>
      </c>
      <c r="D46" s="43">
        <f>'Property % affected'!D46*'Population Estimate'!D45</f>
        <v>25.32424099278666</v>
      </c>
      <c r="E46" s="43">
        <f>'Property % affected'!E46*'Population Estimate'!E45</f>
        <v>24.5731992217993</v>
      </c>
      <c r="F46" s="43">
        <f>'Property % affected'!F46*'Population Estimate'!F45</f>
        <v>18.738692916442158</v>
      </c>
      <c r="G46" s="43">
        <f>'Property % affected'!G46*'Population Estimate'!G45</f>
        <v>10.733700707168126</v>
      </c>
      <c r="H46" s="44">
        <f>'Property % affected'!H46*'Population Estimate'!B45</f>
        <v>45.712819059519838</v>
      </c>
      <c r="I46" s="44">
        <f>'Property % affected'!I46*'Population Estimate'!C45</f>
        <v>55.854187609708461</v>
      </c>
      <c r="J46" s="44">
        <f>'Property % affected'!J46*'Population Estimate'!D45</f>
        <v>36.510729165141555</v>
      </c>
      <c r="K46" s="44">
        <f>'Property % affected'!K46*'Population Estimate'!E45</f>
        <v>39.643979676779551</v>
      </c>
      <c r="L46" s="44">
        <f>'Property % affected'!L46*'Population Estimate'!F45</f>
        <v>32.599249161658229</v>
      </c>
      <c r="M46" s="44">
        <f>'Property % affected'!M46*'Population Estimate'!G45</f>
        <v>13.349619272669761</v>
      </c>
      <c r="N46" s="45">
        <f>'Property % affected'!N46*'Population Estimate'!B45</f>
        <v>893.95759201259409</v>
      </c>
      <c r="O46" s="45">
        <f>'Property % affected'!O46*'Population Estimate'!C45</f>
        <v>1831.2113767644089</v>
      </c>
      <c r="P46" s="45">
        <f>'Property % affected'!P46*'Population Estimate'!D45</f>
        <v>1388.1744900271935</v>
      </c>
      <c r="Q46" s="45">
        <f>'Property % affected'!Q46*'Population Estimate'!E45</f>
        <v>682.79574415729519</v>
      </c>
      <c r="R46" s="45">
        <f>'Property % affected'!R46*'Population Estimate'!F45</f>
        <v>437.94115631145701</v>
      </c>
      <c r="S46" s="45">
        <f>'Property % affected'!S46*'Population Estimate'!G45</f>
        <v>239.11993275668931</v>
      </c>
      <c r="U46">
        <v>2065</v>
      </c>
      <c r="V46" s="43">
        <f>'Population Estimate'!J45*Assumptions!C$41*'Property % affected'!B46</f>
        <v>14.639806116728399</v>
      </c>
      <c r="W46" s="43">
        <f>'Population Estimate'!K45*Assumptions!D$41*'Property % affected'!C46</f>
        <v>21.170587366654871</v>
      </c>
      <c r="X46" s="43">
        <f>'Population Estimate'!L45*Assumptions!E$41*'Property % affected'!D46</f>
        <v>22.883028226271538</v>
      </c>
      <c r="Y46" s="43">
        <f>'Population Estimate'!M45*Assumptions!F$41*'Property % affected'!E46</f>
        <v>24.509967892219702</v>
      </c>
      <c r="Z46" s="43">
        <f>'Population Estimate'!N45*Assumptions!G$41*'Property % affected'!F46</f>
        <v>18.355917976499612</v>
      </c>
      <c r="AA46" s="43">
        <f>'Population Estimate'!O45*Assumptions!H$41*'Property % affected'!G46</f>
        <v>9.8174077054970112</v>
      </c>
      <c r="AB46" s="44">
        <f>'Population Estimate'!J45*Assumptions!C$41*'Property % affected'!H46</f>
        <v>42.557522412893071</v>
      </c>
      <c r="AC46" s="44">
        <f>'Population Estimate'!K45*Assumptions!D$41*'Property % affected'!I46</f>
        <v>51.00559589939315</v>
      </c>
      <c r="AD46" s="44">
        <f>'Population Estimate'!L45*Assumptions!E$41*'Property % affected'!J46</f>
        <v>32.991158403747072</v>
      </c>
      <c r="AE46" s="44">
        <f>'Population Estimate'!M45*Assumptions!F$41*'Property % affected'!K46</f>
        <v>39.541968476603159</v>
      </c>
      <c r="AF46" s="44">
        <f>'Population Estimate'!N45*Assumptions!G$41*'Property % affected'!L46</f>
        <v>31.93334489097791</v>
      </c>
      <c r="AG46" s="44">
        <f>'Population Estimate'!O45*Assumptions!H$41*'Property % affected'!M46</f>
        <v>12.210015789376033</v>
      </c>
      <c r="AH46" s="45">
        <f>'Population Estimate'!J45*Assumptions!C$41*'Property % affected'!N46</f>
        <v>832.25276937561739</v>
      </c>
      <c r="AI46" s="45">
        <f>'Population Estimate'!K45*Assumptions!D$41*'Property % affected'!O46</f>
        <v>1672.2475339231657</v>
      </c>
      <c r="AJ46" s="45">
        <f>'Population Estimate'!L45*Assumptions!E$41*'Property % affected'!P46</f>
        <v>1254.3568846675589</v>
      </c>
      <c r="AK46" s="45">
        <f>'Population Estimate'!M45*Assumptions!F$41*'Property % affected'!Q46</f>
        <v>681.03878600363089</v>
      </c>
      <c r="AL46" s="45">
        <f>'Population Estimate'!N45*Assumptions!G$41*'Property % affected'!R46</f>
        <v>428.99534026372197</v>
      </c>
      <c r="AM46" s="45">
        <f>'Population Estimate'!O45*Assumptions!H$41*'Property % affected'!S46</f>
        <v>218.70722264649393</v>
      </c>
    </row>
    <row r="47" spans="1:39" x14ac:dyDescent="0.35">
      <c r="A47">
        <v>2066</v>
      </c>
      <c r="B47" s="43">
        <f>'Property % affected'!B47*'Population Estimate'!B46</f>
        <v>16.070968044189556</v>
      </c>
      <c r="C47" s="43">
        <f>'Property % affected'!C47*'Population Estimate'!C46</f>
        <v>23.692771470312518</v>
      </c>
      <c r="D47" s="43">
        <f>'Property % affected'!D47*'Population Estimate'!D46</f>
        <v>25.88102558483985</v>
      </c>
      <c r="E47" s="43">
        <f>'Property % affected'!E47*'Population Estimate'!E46</f>
        <v>25.113471236587362</v>
      </c>
      <c r="F47" s="43">
        <f>'Property % affected'!F47*'Population Estimate'!F46</f>
        <v>19.150686132509843</v>
      </c>
      <c r="G47" s="43">
        <f>'Property % affected'!G47*'Population Estimate'!G46</f>
        <v>10.969694321790731</v>
      </c>
      <c r="H47" s="44">
        <f>'Property % affected'!H47*'Population Estimate'!B46</f>
        <v>46.369401044921744</v>
      </c>
      <c r="I47" s="44">
        <f>'Property % affected'!I47*'Population Estimate'!C46</f>
        <v>56.656432016163542</v>
      </c>
      <c r="J47" s="44">
        <f>'Property % affected'!J47*'Population Estimate'!D46</f>
        <v>37.035139768926612</v>
      </c>
      <c r="K47" s="44">
        <f>'Property % affected'!K47*'Population Estimate'!E46</f>
        <v>40.213393758451517</v>
      </c>
      <c r="L47" s="44">
        <f>'Property % affected'!L47*'Population Estimate'!F46</f>
        <v>33.067478428142628</v>
      </c>
      <c r="M47" s="44">
        <f>'Property % affected'!M47*'Population Estimate'!G46</f>
        <v>13.541362414019163</v>
      </c>
      <c r="N47" s="45">
        <f>'Property % affected'!N47*'Population Estimate'!B46</f>
        <v>906.37631870875373</v>
      </c>
      <c r="O47" s="45">
        <f>'Property % affected'!O47*'Population Estimate'!C46</f>
        <v>1856.6502944648978</v>
      </c>
      <c r="P47" s="45">
        <f>'Property % affected'!P47*'Population Estimate'!D46</f>
        <v>1407.458804800355</v>
      </c>
      <c r="Q47" s="45">
        <f>'Property % affected'!Q47*'Population Estimate'!E46</f>
        <v>692.2810416834343</v>
      </c>
      <c r="R47" s="45">
        <f>'Property % affected'!R47*'Population Estimate'!F46</f>
        <v>444.02497010511564</v>
      </c>
      <c r="S47" s="45">
        <f>'Property % affected'!S47*'Population Estimate'!G46</f>
        <v>242.44175150854295</v>
      </c>
      <c r="U47">
        <v>2066</v>
      </c>
      <c r="V47" s="43">
        <f>'Population Estimate'!J46*Assumptions!C$41*'Property % affected'!B47</f>
        <v>14.961680264062661</v>
      </c>
      <c r="W47" s="43">
        <f>'Population Estimate'!K46*Assumptions!D$41*'Property % affected'!C47</f>
        <v>21.6360487739218</v>
      </c>
      <c r="X47" s="43">
        <f>'Population Estimate'!L46*Assumptions!E$41*'Property % affected'!D47</f>
        <v>23.386139752478201</v>
      </c>
      <c r="Y47" s="43">
        <f>'Population Estimate'!M46*Assumptions!F$41*'Property % affected'!E47</f>
        <v>25.048849688439908</v>
      </c>
      <c r="Z47" s="43">
        <f>'Population Estimate'!N46*Assumptions!G$41*'Property % affected'!F47</f>
        <v>18.759495414623753</v>
      </c>
      <c r="AA47" s="43">
        <f>'Population Estimate'!O46*Assumptions!H$41*'Property % affected'!G47</f>
        <v>10.033255491256197</v>
      </c>
      <c r="AB47" s="44">
        <f>'Population Estimate'!J46*Assumptions!C$41*'Property % affected'!H47</f>
        <v>43.168784267543984</v>
      </c>
      <c r="AC47" s="44">
        <f>'Population Estimate'!K46*Assumptions!D$41*'Property % affected'!I47</f>
        <v>51.738199053414924</v>
      </c>
      <c r="AD47" s="44">
        <f>'Population Estimate'!L46*Assumptions!E$41*'Property % affected'!J47</f>
        <v>33.465016737822616</v>
      </c>
      <c r="AE47" s="44">
        <f>'Population Estimate'!M46*Assumptions!F$41*'Property % affected'!K47</f>
        <v>40.109917351846747</v>
      </c>
      <c r="AF47" s="44">
        <f>'Population Estimate'!N46*Assumptions!G$41*'Property % affected'!L47</f>
        <v>32.392009646738046</v>
      </c>
      <c r="AG47" s="44">
        <f>'Population Estimate'!O46*Assumptions!H$41*'Property % affected'!M47</f>
        <v>12.385390587380481</v>
      </c>
      <c r="AH47" s="45">
        <f>'Population Estimate'!J46*Assumptions!C$41*'Property % affected'!N47</f>
        <v>843.81430179879328</v>
      </c>
      <c r="AI47" s="45">
        <f>'Population Estimate'!K46*Assumptions!D$41*'Property % affected'!O47</f>
        <v>1695.478149421788</v>
      </c>
      <c r="AJ47" s="45">
        <f>'Population Estimate'!L46*Assumptions!E$41*'Property % affected'!P47</f>
        <v>1271.7822250520646</v>
      </c>
      <c r="AK47" s="45">
        <f>'Population Estimate'!M46*Assumptions!F$41*'Property % affected'!Q47</f>
        <v>690.49967612686635</v>
      </c>
      <c r="AL47" s="45">
        <f>'Population Estimate'!N46*Assumptions!G$41*'Property % affected'!R47</f>
        <v>434.95488010348879</v>
      </c>
      <c r="AM47" s="45">
        <f>'Population Estimate'!O46*Assumptions!H$41*'Property % affected'!S47</f>
        <v>221.74547104752619</v>
      </c>
    </row>
    <row r="48" spans="1:39" x14ac:dyDescent="0.35">
      <c r="A48">
        <v>2067</v>
      </c>
      <c r="B48" s="43">
        <f>'Property % affected'!B48*'Population Estimate'!B47</f>
        <v>16.424308047111367</v>
      </c>
      <c r="C48" s="43">
        <f>'Property % affected'!C48*'Population Estimate'!C47</f>
        <v>24.21368619788382</v>
      </c>
      <c r="D48" s="43">
        <f>'Property % affected'!D48*'Population Estimate'!D47</f>
        <v>26.45005177110454</v>
      </c>
      <c r="E48" s="43">
        <f>'Property % affected'!E48*'Population Estimate'!E47</f>
        <v>25.665621796262013</v>
      </c>
      <c r="F48" s="43">
        <f>'Property % affected'!F48*'Population Estimate'!F47</f>
        <v>19.571737526265945</v>
      </c>
      <c r="G48" s="43">
        <f>'Property % affected'!G48*'Population Estimate'!G47</f>
        <v>11.210876546349651</v>
      </c>
      <c r="H48" s="44">
        <f>'Property % affected'!H48*'Population Estimate'!B47</f>
        <v>47.035413643276954</v>
      </c>
      <c r="I48" s="44">
        <f>'Property % affected'!I48*'Population Estimate'!C47</f>
        <v>57.470199212855711</v>
      </c>
      <c r="J48" s="44">
        <f>'Property % affected'!J48*'Population Estimate'!D47</f>
        <v>37.567082582767483</v>
      </c>
      <c r="K48" s="44">
        <f>'Property % affected'!K48*'Population Estimate'!E47</f>
        <v>40.79098644376139</v>
      </c>
      <c r="L48" s="44">
        <f>'Property % affected'!L48*'Population Estimate'!F47</f>
        <v>33.542432961362636</v>
      </c>
      <c r="M48" s="44">
        <f>'Property % affected'!M48*'Population Estimate'!G47</f>
        <v>13.735859598873747</v>
      </c>
      <c r="N48" s="45">
        <f>'Property % affected'!N48*'Population Estimate'!B47</f>
        <v>918.96756452006105</v>
      </c>
      <c r="O48" s="45">
        <f>'Property % affected'!O48*'Population Estimate'!C47</f>
        <v>1882.4426058489244</v>
      </c>
      <c r="P48" s="45">
        <f>'Property % affected'!P48*'Population Estimate'!D47</f>
        <v>1427.0110144231496</v>
      </c>
      <c r="Q48" s="45">
        <f>'Property % affected'!Q48*'Population Estimate'!E47</f>
        <v>701.89810756040038</v>
      </c>
      <c r="R48" s="45">
        <f>'Property % affected'!R48*'Population Estimate'!F47</f>
        <v>450.1932993405008</v>
      </c>
      <c r="S48" s="45">
        <f>'Property % affected'!S48*'Population Estimate'!G47</f>
        <v>245.80971647536478</v>
      </c>
      <c r="U48">
        <v>2067</v>
      </c>
      <c r="V48" s="43">
        <f>'Population Estimate'!J47*Assumptions!C$41*'Property % affected'!B48</f>
        <v>15.290631210494942</v>
      </c>
      <c r="W48" s="43">
        <f>'Population Estimate'!K47*Assumptions!D$41*'Property % affected'!C48</f>
        <v>22.111743922837121</v>
      </c>
      <c r="X48" s="43">
        <f>'Population Estimate'!L47*Assumptions!E$41*'Property % affected'!D48</f>
        <v>23.900312804515238</v>
      </c>
      <c r="Y48" s="43">
        <f>'Population Estimate'!M47*Assumptions!F$41*'Property % affected'!E48</f>
        <v>25.599579463881248</v>
      </c>
      <c r="Z48" s="43">
        <f>'Population Estimate'!N47*Assumptions!G$41*'Property % affected'!F48</f>
        <v>19.17194599920515</v>
      </c>
      <c r="AA48" s="43">
        <f>'Population Estimate'!O47*Assumptions!H$41*'Property % affected'!G48</f>
        <v>10.25384895612078</v>
      </c>
      <c r="AB48" s="44">
        <f>'Population Estimate'!J47*Assumptions!C$41*'Property % affected'!H48</f>
        <v>43.788825793420258</v>
      </c>
      <c r="AC48" s="44">
        <f>'Population Estimate'!K47*Assumptions!D$41*'Property % affected'!I48</f>
        <v>52.481324727011653</v>
      </c>
      <c r="AD48" s="44">
        <f>'Population Estimate'!L47*Assumptions!E$41*'Property % affected'!J48</f>
        <v>33.945681190010937</v>
      </c>
      <c r="AE48" s="44">
        <f>'Population Estimate'!M47*Assumptions!F$41*'Property % affected'!K48</f>
        <v>40.686023785687375</v>
      </c>
      <c r="AF48" s="44">
        <f>'Population Estimate'!N47*Assumptions!G$41*'Property % affected'!L48</f>
        <v>32.857262292332308</v>
      </c>
      <c r="AG48" s="44">
        <f>'Population Estimate'!O47*Assumptions!H$41*'Property % affected'!M48</f>
        <v>12.563284327236083</v>
      </c>
      <c r="AH48" s="45">
        <f>'Population Estimate'!J47*Assumptions!C$41*'Property % affected'!N48</f>
        <v>855.53644532101305</v>
      </c>
      <c r="AI48" s="45">
        <f>'Population Estimate'!K47*Assumptions!D$41*'Property % affected'!O48</f>
        <v>1719.0314811962585</v>
      </c>
      <c r="AJ48" s="45">
        <f>'Population Estimate'!L47*Assumptions!E$41*'Property % affected'!P48</f>
        <v>1289.4496356888465</v>
      </c>
      <c r="AK48" s="45">
        <f>'Population Estimate'!M47*Assumptions!F$41*'Property % affected'!Q48</f>
        <v>700.09199553689643</v>
      </c>
      <c r="AL48" s="45">
        <f>'Population Estimate'!N47*Assumptions!G$41*'Property % affected'!R48</f>
        <v>440.99720898958878</v>
      </c>
      <c r="AM48" s="45">
        <f>'Population Estimate'!O47*Assumptions!H$41*'Property % affected'!S48</f>
        <v>224.82592634613903</v>
      </c>
    </row>
    <row r="49" spans="1:39" x14ac:dyDescent="0.35">
      <c r="A49">
        <v>2068</v>
      </c>
      <c r="B49" s="43">
        <f>'Property % affected'!B49*'Population Estimate'!B48</f>
        <v>16.785416664675527</v>
      </c>
      <c r="C49" s="43">
        <f>'Property % affected'!C49*'Population Estimate'!C48</f>
        <v>24.746053876568951</v>
      </c>
      <c r="D49" s="43">
        <f>'Property % affected'!D49*'Population Estimate'!D48</f>
        <v>27.031588698089053</v>
      </c>
      <c r="E49" s="43">
        <f>'Property % affected'!E49*'Population Estimate'!E48</f>
        <v>26.229912065245543</v>
      </c>
      <c r="F49" s="43">
        <f>'Property % affected'!F49*'Population Estimate'!F48</f>
        <v>20.002046252890292</v>
      </c>
      <c r="G49" s="43">
        <f>'Property % affected'!G49*'Population Estimate'!G48</f>
        <v>11.457361458817351</v>
      </c>
      <c r="H49" s="44">
        <f>'Property % affected'!H49*'Population Estimate'!B48</f>
        <v>47.71099230828758</v>
      </c>
      <c r="I49" s="44">
        <f>'Property % affected'!I49*'Population Estimate'!C48</f>
        <v>58.29565470383055</v>
      </c>
      <c r="J49" s="44">
        <f>'Property % affected'!J49*'Population Estimate'!D48</f>
        <v>38.106665793241447</v>
      </c>
      <c r="K49" s="44">
        <f>'Property % affected'!K49*'Population Estimate'!E48</f>
        <v>41.376875203561475</v>
      </c>
      <c r="L49" s="44">
        <f>'Property % affected'!L49*'Population Estimate'!F48</f>
        <v>34.024209357613913</v>
      </c>
      <c r="M49" s="44">
        <f>'Property % affected'!M49*'Population Estimate'!G48</f>
        <v>13.933150384088453</v>
      </c>
      <c r="N49" s="45">
        <f>'Property % affected'!N49*'Population Estimate'!B48</f>
        <v>931.73372605655732</v>
      </c>
      <c r="O49" s="45">
        <f>'Property % affected'!O49*'Population Estimate'!C48</f>
        <v>1908.5932202092918</v>
      </c>
      <c r="P49" s="45">
        <f>'Property % affected'!P49*'Population Estimate'!D48</f>
        <v>1446.8348404512196</v>
      </c>
      <c r="Q49" s="45">
        <f>'Property % affected'!Q49*'Population Estimate'!E48</f>
        <v>711.64877229464139</v>
      </c>
      <c r="R49" s="45">
        <f>'Property % affected'!R49*'Population Estimate'!F48</f>
        <v>456.44731809363333</v>
      </c>
      <c r="S49" s="45">
        <f>'Property % affected'!S49*'Population Estimate'!G48</f>
        <v>249.22446871355035</v>
      </c>
      <c r="U49">
        <v>2068</v>
      </c>
      <c r="V49" s="43">
        <f>'Population Estimate'!J48*Assumptions!C$41*'Property % affected'!B49</f>
        <v>15.626814548159285</v>
      </c>
      <c r="W49" s="43">
        <f>'Population Estimate'!K48*Assumptions!D$41*'Property % affected'!C49</f>
        <v>22.59789781480049</v>
      </c>
      <c r="X49" s="43">
        <f>'Population Estimate'!L48*Assumptions!E$41*'Property % affected'!D49</f>
        <v>24.425790583635894</v>
      </c>
      <c r="Y49" s="43">
        <f>'Population Estimate'!M48*Assumptions!F$41*'Property % affected'!E49</f>
        <v>26.16241771094225</v>
      </c>
      <c r="Z49" s="43">
        <f>'Population Estimate'!N48*Assumptions!G$41*'Property % affected'!F49</f>
        <v>19.593464817284389</v>
      </c>
      <c r="AA49" s="43">
        <f>'Population Estimate'!O48*Assumptions!H$41*'Property % affected'!G49</f>
        <v>10.479292439684016</v>
      </c>
      <c r="AB49" s="44">
        <f>'Population Estimate'!J48*Assumptions!C$41*'Property % affected'!H49</f>
        <v>44.417773094623179</v>
      </c>
      <c r="AC49" s="44">
        <f>'Population Estimate'!K48*Assumptions!D$41*'Property % affected'!I49</f>
        <v>53.235124057149612</v>
      </c>
      <c r="AD49" s="44">
        <f>'Population Estimate'!L48*Assumptions!E$41*'Property % affected'!J49</f>
        <v>34.433249517891525</v>
      </c>
      <c r="AE49" s="44">
        <f>'Population Estimate'!M48*Assumptions!F$41*'Property % affected'!K49</f>
        <v>41.270404946703373</v>
      </c>
      <c r="AF49" s="44">
        <f>'Population Estimate'!N48*Assumptions!G$41*'Property % affected'!L49</f>
        <v>33.329197450885573</v>
      </c>
      <c r="AG49" s="44">
        <f>'Population Estimate'!O48*Assumptions!H$41*'Property % affected'!M49</f>
        <v>12.743733188987644</v>
      </c>
      <c r="AH49" s="45">
        <f>'Population Estimate'!J48*Assumptions!C$41*'Property % affected'!N49</f>
        <v>867.42143112791916</v>
      </c>
      <c r="AI49" s="45">
        <f>'Population Estimate'!K48*Assumptions!D$41*'Property % affected'!O49</f>
        <v>1742.9120123733683</v>
      </c>
      <c r="AJ49" s="45">
        <f>'Population Estimate'!L48*Assumptions!E$41*'Property % affected'!P49</f>
        <v>1307.3624793820586</v>
      </c>
      <c r="AK49" s="45">
        <f>'Population Estimate'!M48*Assumptions!F$41*'Property % affected'!Q49</f>
        <v>709.81757002994152</v>
      </c>
      <c r="AL49" s="45">
        <f>'Population Estimate'!N48*Assumptions!G$41*'Property % affected'!R49</f>
        <v>447.1234770152131</v>
      </c>
      <c r="AM49" s="45">
        <f>'Population Estimate'!O48*Assumptions!H$41*'Property % affected'!S49</f>
        <v>227.94917487431331</v>
      </c>
    </row>
    <row r="50" spans="1:39" x14ac:dyDescent="0.35">
      <c r="A50">
        <v>2069</v>
      </c>
      <c r="B50" s="43">
        <f>'Property % affected'!B50*'Population Estimate'!B49</f>
        <v>17.15446469943188</v>
      </c>
      <c r="C50" s="43">
        <f>'Property % affected'!C50*'Population Estimate'!C49</f>
        <v>25.290126313587557</v>
      </c>
      <c r="D50" s="43">
        <f>'Property % affected'!D50*'Population Estimate'!D49</f>
        <v>27.625911429818792</v>
      </c>
      <c r="E50" s="43">
        <f>'Property % affected'!E50*'Population Estimate'!E49</f>
        <v>26.806608949981342</v>
      </c>
      <c r="F50" s="43">
        <f>'Property % affected'!F50*'Population Estimate'!F49</f>
        <v>20.441815846234345</v>
      </c>
      <c r="G50" s="43">
        <f>'Property % affected'!G50*'Population Estimate'!G49</f>
        <v>11.709265645310863</v>
      </c>
      <c r="H50" s="44">
        <f>'Property % affected'!H50*'Population Estimate'!B49</f>
        <v>48.396274439203275</v>
      </c>
      <c r="I50" s="44">
        <f>'Property % affected'!I50*'Population Estimate'!C49</f>
        <v>59.132966370300068</v>
      </c>
      <c r="J50" s="44">
        <f>'Property % affected'!J50*'Population Estimate'!D49</f>
        <v>38.653999140830372</v>
      </c>
      <c r="K50" s="44">
        <f>'Property % affected'!K50*'Population Estimate'!E49</f>
        <v>41.971179195960381</v>
      </c>
      <c r="L50" s="44">
        <f>'Property % affected'!L50*'Population Estimate'!F49</f>
        <v>34.512905600623242</v>
      </c>
      <c r="M50" s="44">
        <f>'Property % affected'!M50*'Population Estimate'!G49</f>
        <v>14.133274894680918</v>
      </c>
      <c r="N50" s="45">
        <f>'Property % affected'!N50*'Population Estimate'!B49</f>
        <v>944.67723322163499</v>
      </c>
      <c r="O50" s="45">
        <f>'Property % affected'!O50*'Population Estimate'!C49</f>
        <v>1935.1071150379719</v>
      </c>
      <c r="P50" s="45">
        <f>'Property % affected'!P50*'Population Estimate'!D49</f>
        <v>1466.9340561395097</v>
      </c>
      <c r="Q50" s="45">
        <f>'Property % affected'!Q50*'Population Estimate'!E49</f>
        <v>721.5348918217295</v>
      </c>
      <c r="R50" s="45">
        <f>'Property % affected'!R50*'Population Estimate'!F49</f>
        <v>462.78821675062471</v>
      </c>
      <c r="S50" s="45">
        <f>'Property % affected'!S50*'Population Estimate'!G49</f>
        <v>252.68665818495597</v>
      </c>
      <c r="U50">
        <v>2069</v>
      </c>
      <c r="V50" s="43">
        <f>'Population Estimate'!J49*Assumptions!C$41*'Property % affected'!B50</f>
        <v>15.970389290074198</v>
      </c>
      <c r="W50" s="43">
        <f>'Population Estimate'!K49*Assumptions!D$41*'Property % affected'!C50</f>
        <v>23.094740398144147</v>
      </c>
      <c r="X50" s="43">
        <f>'Population Estimate'!L49*Assumptions!E$41*'Property % affected'!D50</f>
        <v>24.962821638172144</v>
      </c>
      <c r="Y50" s="43">
        <f>'Population Estimate'!M49*Assumptions!F$41*'Property % affected'!E50</f>
        <v>26.737630649267285</v>
      </c>
      <c r="Z50" s="43">
        <f>'Population Estimate'!N49*Assumptions!G$41*'Property % affected'!F50</f>
        <v>20.024251245130642</v>
      </c>
      <c r="AA50" s="43">
        <f>'Population Estimate'!O49*Assumptions!H$41*'Property % affected'!G50</f>
        <v>10.709692575573479</v>
      </c>
      <c r="AB50" s="44">
        <f>'Population Estimate'!J49*Assumptions!C$41*'Property % affected'!H50</f>
        <v>45.055754086511406</v>
      </c>
      <c r="AC50" s="44">
        <f>'Population Estimate'!K49*Assumptions!D$41*'Property % affected'!I50</f>
        <v>53.999750351604355</v>
      </c>
      <c r="AD50" s="44">
        <f>'Population Estimate'!L49*Assumptions!E$41*'Property % affected'!J50</f>
        <v>34.92782088315473</v>
      </c>
      <c r="AE50" s="44">
        <f>'Population Estimate'!M49*Assumptions!F$41*'Property % affected'!K50</f>
        <v>41.863179686387781</v>
      </c>
      <c r="AF50" s="44">
        <f>'Population Estimate'!N49*Assumptions!G$41*'Property % affected'!L50</f>
        <v>33.807911104612813</v>
      </c>
      <c r="AG50" s="44">
        <f>'Population Estimate'!O49*Assumptions!H$41*'Property % affected'!M50</f>
        <v>12.926773872340894</v>
      </c>
      <c r="AH50" s="45">
        <f>'Population Estimate'!J49*Assumptions!C$41*'Property % affected'!N50</f>
        <v>879.47152140045318</v>
      </c>
      <c r="AI50" s="45">
        <f>'Population Estimate'!K49*Assumptions!D$41*'Property % affected'!O50</f>
        <v>1767.1242883588416</v>
      </c>
      <c r="AJ50" s="45">
        <f>'Population Estimate'!L49*Assumptions!E$41*'Property % affected'!P50</f>
        <v>1325.5241656514345</v>
      </c>
      <c r="AK50" s="45">
        <f>'Population Estimate'!M49*Assumptions!F$41*'Property % affected'!Q50</f>
        <v>719.67825076591259</v>
      </c>
      <c r="AL50" s="45">
        <f>'Population Estimate'!N49*Assumptions!G$41*'Property % affected'!R50</f>
        <v>453.33485025047759</v>
      </c>
      <c r="AM50" s="45">
        <f>'Population Estimate'!O49*Assumptions!H$41*'Property % affected'!S50</f>
        <v>231.11581110926718</v>
      </c>
    </row>
    <row r="51" spans="1:39" x14ac:dyDescent="0.35">
      <c r="A51">
        <v>2070</v>
      </c>
      <c r="B51" s="43">
        <f>'Property % affected'!B51*'Population Estimate'!B50</f>
        <v>17.360856542419711</v>
      </c>
      <c r="C51" s="43">
        <f>'Property % affected'!C51*'Population Estimate'!C50</f>
        <v>25.594401373795598</v>
      </c>
      <c r="D51" s="43">
        <f>'Property % affected'!D51*'Population Estimate'!D50</f>
        <v>27.958289202842952</v>
      </c>
      <c r="E51" s="43">
        <f>'Property % affected'!E51*'Population Estimate'!E50</f>
        <v>27.129129385470296</v>
      </c>
      <c r="F51" s="43">
        <f>'Property % affected'!F51*'Population Estimate'!F50</f>
        <v>20.687759052300219</v>
      </c>
      <c r="G51" s="43">
        <f>'Property % affected'!G51*'Population Estimate'!G50</f>
        <v>11.850144242160921</v>
      </c>
      <c r="H51" s="44">
        <f>'Property % affected'!H51*'Population Estimate'!B50</f>
        <v>48.613215233090024</v>
      </c>
      <c r="I51" s="44">
        <f>'Property % affected'!I51*'Population Estimate'!C50</f>
        <v>59.398035382696179</v>
      </c>
      <c r="J51" s="44">
        <f>'Property % affected'!J51*'Population Estimate'!D50</f>
        <v>38.827269281097948</v>
      </c>
      <c r="K51" s="44">
        <f>'Property % affected'!K51*'Population Estimate'!E50</f>
        <v>42.159318903833402</v>
      </c>
      <c r="L51" s="44">
        <f>'Property % affected'!L51*'Population Estimate'!F50</f>
        <v>34.667612904586136</v>
      </c>
      <c r="M51" s="44">
        <f>'Property % affected'!M51*'Population Estimate'!G50</f>
        <v>14.196628611705629</v>
      </c>
      <c r="N51" s="45">
        <f>'Property % affected'!N51*'Population Estimate'!B50</f>
        <v>948.47091002638842</v>
      </c>
      <c r="O51" s="45">
        <f>'Property % affected'!O51*'Population Estimate'!C50</f>
        <v>1942.8782041664751</v>
      </c>
      <c r="P51" s="45">
        <f>'Property % affected'!P51*'Population Estimate'!D50</f>
        <v>1472.8250350973706</v>
      </c>
      <c r="Q51" s="45">
        <f>'Property % affected'!Q51*'Population Estimate'!E50</f>
        <v>724.43246369777592</v>
      </c>
      <c r="R51" s="45">
        <f>'Property % affected'!R51*'Population Estimate'!F50</f>
        <v>464.64670223292279</v>
      </c>
      <c r="S51" s="45">
        <f>'Property % affected'!S51*'Population Estimate'!G50</f>
        <v>253.70140849364898</v>
      </c>
      <c r="U51">
        <v>2070</v>
      </c>
      <c r="V51" s="43">
        <f>'Population Estimate'!J50*Assumptions!C$41*'Property % affected'!B51</f>
        <v>16.162535074659399</v>
      </c>
      <c r="W51" s="43">
        <f>'Population Estimate'!K50*Assumptions!D$41*'Property % affected'!C51</f>
        <v>23.372601941340907</v>
      </c>
      <c r="X51" s="43">
        <f>'Population Estimate'!L50*Assumptions!E$41*'Property % affected'!D51</f>
        <v>25.26315877222736</v>
      </c>
      <c r="Y51" s="43">
        <f>'Population Estimate'!M50*Assumptions!F$41*'Property % affected'!E51</f>
        <v>27.059321180771477</v>
      </c>
      <c r="Z51" s="43">
        <f>'Population Estimate'!N50*Assumptions!G$41*'Property % affected'!F51</f>
        <v>20.265170573792105</v>
      </c>
      <c r="AA51" s="43">
        <f>'Population Estimate'!O50*Assumptions!H$41*'Property % affected'!G51</f>
        <v>10.838544931344098</v>
      </c>
      <c r="AB51" s="44">
        <f>'Population Estimate'!J50*Assumptions!C$41*'Property % affected'!H51</f>
        <v>45.257720687741688</v>
      </c>
      <c r="AC51" s="44">
        <f>'Population Estimate'!K50*Assumptions!D$41*'Property % affected'!I51</f>
        <v>54.241809246564941</v>
      </c>
      <c r="AD51" s="44">
        <f>'Population Estimate'!L50*Assumptions!E$41*'Property % affected'!J51</f>
        <v>35.084388083397471</v>
      </c>
      <c r="AE51" s="44">
        <f>'Population Estimate'!M50*Assumptions!F$41*'Property % affected'!K51</f>
        <v>42.050835276431123</v>
      </c>
      <c r="AF51" s="44">
        <f>'Population Estimate'!N50*Assumptions!G$41*'Property % affected'!L51</f>
        <v>33.959458205286865</v>
      </c>
      <c r="AG51" s="44">
        <f>'Population Estimate'!O50*Assumptions!H$41*'Property % affected'!M51</f>
        <v>12.984719336506378</v>
      </c>
      <c r="AH51" s="45">
        <f>'Population Estimate'!J50*Assumptions!C$41*'Property % affected'!N51</f>
        <v>883.00334221061485</v>
      </c>
      <c r="AI51" s="45">
        <f>'Population Estimate'!K50*Assumptions!D$41*'Property % affected'!O51</f>
        <v>1774.2207845885655</v>
      </c>
      <c r="AJ51" s="45">
        <f>'Population Estimate'!L50*Assumptions!E$41*'Property % affected'!P51</f>
        <v>1330.8472644882961</v>
      </c>
      <c r="AK51" s="45">
        <f>'Population Estimate'!M50*Assumptions!F$41*'Property % affected'!Q51</f>
        <v>722.56836666031745</v>
      </c>
      <c r="AL51" s="45">
        <f>'Population Estimate'!N50*Assumptions!G$41*'Property % affected'!R51</f>
        <v>455.1553724835756</v>
      </c>
      <c r="AM51" s="45">
        <f>'Population Estimate'!O50*Assumptions!H$41*'Property % affected'!S51</f>
        <v>232.04393625189064</v>
      </c>
    </row>
    <row r="52" spans="1:39" x14ac:dyDescent="0.35">
      <c r="A52">
        <v>2071</v>
      </c>
      <c r="B52" s="43">
        <f>'Property % affected'!B52*'Population Estimate'!B51</f>
        <v>17.742556330793168</v>
      </c>
      <c r="C52" s="43">
        <f>'Property % affected'!C52*'Population Estimate'!C51</f>
        <v>26.157125774175991</v>
      </c>
      <c r="D52" s="43">
        <f>'Property % affected'!D52*'Population Estimate'!D51</f>
        <v>28.572986585194666</v>
      </c>
      <c r="E52" s="43">
        <f>'Property % affected'!E52*'Population Estimate'!E51</f>
        <v>27.725596669206457</v>
      </c>
      <c r="F52" s="43">
        <f>'Property % affected'!F52*'Population Estimate'!F51</f>
        <v>21.142604885101711</v>
      </c>
      <c r="G52" s="43">
        <f>'Property % affected'!G52*'Population Estimate'!G51</f>
        <v>12.110684241346776</v>
      </c>
      <c r="H52" s="44">
        <f>'Property % affected'!H52*'Population Estimate'!B51</f>
        <v>49.311456164872276</v>
      </c>
      <c r="I52" s="44">
        <f>'Property % affected'!I52*'Population Estimate'!C51</f>
        <v>60.251180754233296</v>
      </c>
      <c r="J52" s="44">
        <f>'Property % affected'!J52*'Population Estimate'!D51</f>
        <v>39.384952794755776</v>
      </c>
      <c r="K52" s="44">
        <f>'Property % affected'!K52*'Population Estimate'!E51</f>
        <v>42.764861285129761</v>
      </c>
      <c r="L52" s="44">
        <f>'Property % affected'!L52*'Population Estimate'!F51</f>
        <v>35.165550476110681</v>
      </c>
      <c r="M52" s="44">
        <f>'Property % affected'!M52*'Population Estimate'!G51</f>
        <v>14.400537510602252</v>
      </c>
      <c r="N52" s="45">
        <f>'Property % affected'!N52*'Population Estimate'!B51</f>
        <v>961.64692767657425</v>
      </c>
      <c r="O52" s="45">
        <f>'Property % affected'!O52*'Population Estimate'!C51</f>
        <v>1969.8683809232361</v>
      </c>
      <c r="P52" s="45">
        <f>'Property % affected'!P52*'Population Estimate'!D51</f>
        <v>1493.285302727021</v>
      </c>
      <c r="Q52" s="45">
        <f>'Property % affected'!Q52*'Population Estimate'!E51</f>
        <v>734.49617237576138</v>
      </c>
      <c r="R52" s="45">
        <f>'Property % affected'!R52*'Population Estimate'!F51</f>
        <v>471.10150552209393</v>
      </c>
      <c r="S52" s="45">
        <f>'Property % affected'!S52*'Population Estimate'!G51</f>
        <v>257.22579095056199</v>
      </c>
      <c r="U52">
        <v>2071</v>
      </c>
      <c r="V52" s="43">
        <f>'Population Estimate'!J51*Assumptions!C$41*'Property % affected'!B52</f>
        <v>16.517888291391657</v>
      </c>
      <c r="W52" s="43">
        <f>'Population Estimate'!K51*Assumptions!D$41*'Property % affected'!C52</f>
        <v>23.886477347945899</v>
      </c>
      <c r="X52" s="43">
        <f>'Population Estimate'!L51*Assumptions!E$41*'Property % affected'!D52</f>
        <v>25.818600396518338</v>
      </c>
      <c r="Y52" s="43">
        <f>'Population Estimate'!M51*Assumptions!F$41*'Property % affected'!E52</f>
        <v>27.654253645249433</v>
      </c>
      <c r="Z52" s="43">
        <f>'Population Estimate'!N51*Assumptions!G$41*'Property % affected'!F52</f>
        <v>20.710725279026157</v>
      </c>
      <c r="AA52" s="43">
        <f>'Population Estimate'!O51*Assumptions!H$41*'Property % affected'!G52</f>
        <v>11.07684367521435</v>
      </c>
      <c r="AB52" s="44">
        <f>'Population Estimate'!J51*Assumptions!C$41*'Property % affected'!H52</f>
        <v>45.907766007966458</v>
      </c>
      <c r="AC52" s="44">
        <f>'Population Estimate'!K51*Assumptions!D$41*'Property % affected'!I52</f>
        <v>55.020894753423086</v>
      </c>
      <c r="AD52" s="44">
        <f>'Population Estimate'!L51*Assumptions!E$41*'Property % affected'!J52</f>
        <v>35.588311876730252</v>
      </c>
      <c r="AE52" s="44">
        <f>'Population Estimate'!M51*Assumptions!F$41*'Property % affected'!K52</f>
        <v>42.654819486585808</v>
      </c>
      <c r="AF52" s="44">
        <f>'Population Estimate'!N51*Assumptions!G$41*'Property % affected'!L52</f>
        <v>34.447224415079546</v>
      </c>
      <c r="AG52" s="44">
        <f>'Population Estimate'!O51*Assumptions!H$41*'Property % affected'!M52</f>
        <v>13.171221350104565</v>
      </c>
      <c r="AH52" s="45">
        <f>'Population Estimate'!J51*Assumptions!C$41*'Property % affected'!N52</f>
        <v>895.26989408811664</v>
      </c>
      <c r="AI52" s="45">
        <f>'Population Estimate'!K51*Assumptions!D$41*'Property % affected'!O52</f>
        <v>1798.8679974086344</v>
      </c>
      <c r="AJ52" s="45">
        <f>'Population Estimate'!L51*Assumptions!E$41*'Property % affected'!P52</f>
        <v>1349.3351979201302</v>
      </c>
      <c r="AK52" s="45">
        <f>'Population Estimate'!M51*Assumptions!F$41*'Property % affected'!Q52</f>
        <v>732.60617957786633</v>
      </c>
      <c r="AL52" s="45">
        <f>'Population Estimate'!N51*Assumptions!G$41*'Property % affected'!R52</f>
        <v>461.47832362316666</v>
      </c>
      <c r="AM52" s="45">
        <f>'Population Estimate'!O51*Assumptions!H$41*'Property % affected'!S52</f>
        <v>235.26745630648929</v>
      </c>
    </row>
    <row r="53" spans="1:39" x14ac:dyDescent="0.35">
      <c r="A53">
        <v>2072</v>
      </c>
      <c r="B53" s="43">
        <f>'Property % affected'!B53*'Population Estimate'!B52</f>
        <v>18.132648258580275</v>
      </c>
      <c r="C53" s="43">
        <f>'Property % affected'!C53*'Population Estimate'!C52</f>
        <v>26.732222362761089</v>
      </c>
      <c r="D53" s="43">
        <f>'Property % affected'!D53*'Population Estimate'!D52</f>
        <v>29.201198845696787</v>
      </c>
      <c r="E53" s="43">
        <f>'Property % affected'!E53*'Population Estimate'!E52</f>
        <v>28.335178019948319</v>
      </c>
      <c r="F53" s="43">
        <f>'Property % affected'!F53*'Population Estimate'!F52</f>
        <v>21.607451063087705</v>
      </c>
      <c r="G53" s="43">
        <f>'Property % affected'!G53*'Population Estimate'!G52</f>
        <v>12.376952532930481</v>
      </c>
      <c r="H53" s="44">
        <f>'Property % affected'!H53*'Population Estimate'!B52</f>
        <v>50.019726065042619</v>
      </c>
      <c r="I53" s="44">
        <f>'Property % affected'!I53*'Population Estimate'!C52</f>
        <v>61.116580016329024</v>
      </c>
      <c r="J53" s="44">
        <f>'Property % affected'!J53*'Population Estimate'!D52</f>
        <v>39.950646423653865</v>
      </c>
      <c r="K53" s="44">
        <f>'Property % affected'!K53*'Population Estimate'!E52</f>
        <v>43.379101187759005</v>
      </c>
      <c r="L53" s="44">
        <f>'Property % affected'!L53*'Population Estimate'!F52</f>
        <v>35.670640020452559</v>
      </c>
      <c r="M53" s="44">
        <f>'Property % affected'!M53*'Population Estimate'!G52</f>
        <v>14.607375192112444</v>
      </c>
      <c r="N53" s="45">
        <f>'Property % affected'!N53*'Population Estimate'!B52</f>
        <v>975.00598461587504</v>
      </c>
      <c r="O53" s="45">
        <f>'Property % affected'!O53*'Population Estimate'!C52</f>
        <v>1997.233501224991</v>
      </c>
      <c r="P53" s="45">
        <f>'Property % affected'!P53*'Population Estimate'!D52</f>
        <v>1514.0298013695219</v>
      </c>
      <c r="Q53" s="45">
        <f>'Property % affected'!Q53*'Population Estimate'!E52</f>
        <v>744.69968460677694</v>
      </c>
      <c r="R53" s="45">
        <f>'Property % affected'!R53*'Population Estimate'!F52</f>
        <v>477.64597798421238</v>
      </c>
      <c r="S53" s="45">
        <f>'Property % affected'!S53*'Population Estimate'!G52</f>
        <v>260.79913360748463</v>
      </c>
      <c r="U53">
        <v>2072</v>
      </c>
      <c r="V53" s="43">
        <f>'Population Estimate'!J52*Assumptions!C$41*'Property % affected'!B53</f>
        <v>16.881054385748534</v>
      </c>
      <c r="W53" s="43">
        <f>'Population Estimate'!K52*Assumptions!D$41*'Property % affected'!C53</f>
        <v>24.411650937533516</v>
      </c>
      <c r="X53" s="43">
        <f>'Population Estimate'!L52*Assumptions!E$41*'Property % affected'!D53</f>
        <v>26.386254088222444</v>
      </c>
      <c r="Y53" s="43">
        <f>'Population Estimate'!M52*Assumptions!F$41*'Property % affected'!E53</f>
        <v>28.262266431843567</v>
      </c>
      <c r="Z53" s="43">
        <f>'Population Estimate'!N52*Assumptions!G$41*'Property % affected'!F53</f>
        <v>21.166076052575221</v>
      </c>
      <c r="AA53" s="43">
        <f>'Population Estimate'!O52*Assumptions!H$41*'Property % affected'!G53</f>
        <v>11.320381710123193</v>
      </c>
      <c r="AB53" s="44">
        <f>'Population Estimate'!J52*Assumptions!C$41*'Property % affected'!H53</f>
        <v>46.567148053769209</v>
      </c>
      <c r="AC53" s="44">
        <f>'Population Estimate'!K52*Assumptions!D$41*'Property % affected'!I53</f>
        <v>55.811170414802767</v>
      </c>
      <c r="AD53" s="44">
        <f>'Population Estimate'!L52*Assumptions!E$41*'Property % affected'!J53</f>
        <v>36.099473624132045</v>
      </c>
      <c r="AE53" s="44">
        <f>'Population Estimate'!M52*Assumptions!F$41*'Property % affected'!K53</f>
        <v>43.267478837762489</v>
      </c>
      <c r="AF53" s="44">
        <f>'Population Estimate'!N52*Assumptions!G$41*'Property % affected'!L53</f>
        <v>34.941996504470694</v>
      </c>
      <c r="AG53" s="44">
        <f>'Population Estimate'!O52*Assumptions!H$41*'Property % affected'!M53</f>
        <v>13.360402127885077</v>
      </c>
      <c r="AH53" s="45">
        <f>'Population Estimate'!J52*Assumptions!C$41*'Property % affected'!N53</f>
        <v>907.70685109068461</v>
      </c>
      <c r="AI53" s="45">
        <f>'Population Estimate'!K52*Assumptions!D$41*'Property % affected'!O53</f>
        <v>1823.8576056650968</v>
      </c>
      <c r="AJ53" s="45">
        <f>'Population Estimate'!L52*Assumptions!E$41*'Property % affected'!P53</f>
        <v>1368.0799629897492</v>
      </c>
      <c r="AK53" s="45">
        <f>'Population Estimate'!M52*Assumptions!F$41*'Property % affected'!Q53</f>
        <v>742.7834363083698</v>
      </c>
      <c r="AL53" s="45">
        <f>'Population Estimate'!N52*Assumptions!G$41*'Property % affected'!R53</f>
        <v>467.88911226513756</v>
      </c>
      <c r="AM53" s="45">
        <f>'Population Estimate'!O52*Assumptions!H$41*'Property % affected'!S53</f>
        <v>238.53575702508732</v>
      </c>
    </row>
    <row r="54" spans="1:39" x14ac:dyDescent="0.35">
      <c r="A54">
        <v>2073</v>
      </c>
      <c r="B54" s="43">
        <f>'Property % affected'!B54*'Population Estimate'!B53</f>
        <v>18.531316837290035</v>
      </c>
      <c r="C54" s="43">
        <f>'Property % affected'!C54*'Population Estimate'!C53</f>
        <v>27.319963157328818</v>
      </c>
      <c r="D54" s="43">
        <f>'Property % affected'!D54*'Population Estimate'!D53</f>
        <v>29.843223125571413</v>
      </c>
      <c r="E54" s="43">
        <f>'Property % affected'!E54*'Population Estimate'!E53</f>
        <v>28.958161766591903</v>
      </c>
      <c r="F54" s="43">
        <f>'Property % affected'!F54*'Population Estimate'!F53</f>
        <v>22.082517456149493</v>
      </c>
      <c r="G54" s="43">
        <f>'Property % affected'!G54*'Population Estimate'!G53</f>
        <v>12.649075060467331</v>
      </c>
      <c r="H54" s="44">
        <f>'Property % affected'!H54*'Population Estimate'!B53</f>
        <v>50.738168981597035</v>
      </c>
      <c r="I54" s="44">
        <f>'Property % affected'!I54*'Population Estimate'!C53</f>
        <v>61.994409173963071</v>
      </c>
      <c r="J54" s="44">
        <f>'Property % affected'!J54*'Population Estimate'!D53</f>
        <v>40.524465218613294</v>
      </c>
      <c r="K54" s="44">
        <f>'Property % affected'!K54*'Population Estimate'!E53</f>
        <v>44.002163535887746</v>
      </c>
      <c r="L54" s="44">
        <f>'Property % affected'!L54*'Population Estimate'!F53</f>
        <v>36.182984262768727</v>
      </c>
      <c r="M54" s="44">
        <f>'Property % affected'!M54*'Population Estimate'!G53</f>
        <v>14.817183722902461</v>
      </c>
      <c r="N54" s="45">
        <f>'Property % affected'!N54*'Population Estimate'!B53</f>
        <v>988.55062359903377</v>
      </c>
      <c r="O54" s="45">
        <f>'Property % affected'!O54*'Population Estimate'!C53</f>
        <v>2024.9787737320312</v>
      </c>
      <c r="P54" s="45">
        <f>'Property % affected'!P54*'Population Estimate'!D53</f>
        <v>1535.0624795200799</v>
      </c>
      <c r="Q54" s="45">
        <f>'Property % affected'!Q54*'Population Estimate'!E53</f>
        <v>755.04494252111124</v>
      </c>
      <c r="R54" s="45">
        <f>'Property % affected'!R54*'Population Estimate'!F53</f>
        <v>484.28136529017104</v>
      </c>
      <c r="S54" s="45">
        <f>'Property % affected'!S54*'Population Estimate'!G53</f>
        <v>264.42211661227674</v>
      </c>
      <c r="U54">
        <v>2073</v>
      </c>
      <c r="V54" s="43">
        <f>'Population Estimate'!J53*Assumptions!C$41*'Property % affected'!B54</f>
        <v>17.252205133455998</v>
      </c>
      <c r="W54" s="43">
        <f>'Population Estimate'!K53*Assumptions!D$41*'Property % affected'!C54</f>
        <v>24.948371114555645</v>
      </c>
      <c r="X54" s="43">
        <f>'Population Estimate'!L53*Assumptions!E$41*'Property % affected'!D54</f>
        <v>26.966388344665013</v>
      </c>
      <c r="Y54" s="43">
        <f>'Population Estimate'!M53*Assumptions!F$41*'Property % affected'!E54</f>
        <v>28.883647127526991</v>
      </c>
      <c r="Z54" s="43">
        <f>'Population Estimate'!N53*Assumptions!G$41*'Property % affected'!F54</f>
        <v>21.6314382730523</v>
      </c>
      <c r="AA54" s="43">
        <f>'Population Estimate'!O53*Assumptions!H$41*'Property % affected'!G54</f>
        <v>11.569274228329473</v>
      </c>
      <c r="AB54" s="44">
        <f>'Population Estimate'!J53*Assumptions!C$41*'Property % affected'!H54</f>
        <v>47.236000930329681</v>
      </c>
      <c r="AC54" s="44">
        <f>'Population Estimate'!K53*Assumptions!D$41*'Property % affected'!I54</f>
        <v>56.612796957039045</v>
      </c>
      <c r="AD54" s="44">
        <f>'Population Estimate'!L53*Assumptions!E$41*'Property % affected'!J54</f>
        <v>36.617977285724976</v>
      </c>
      <c r="AE54" s="44">
        <f>'Population Estimate'!M53*Assumptions!F$41*'Property % affected'!K54</f>
        <v>43.888937932675098</v>
      </c>
      <c r="AF54" s="44">
        <f>'Population Estimate'!N53*Assumptions!G$41*'Property % affected'!L54</f>
        <v>35.443875100252328</v>
      </c>
      <c r="AG54" s="44">
        <f>'Population Estimate'!O53*Assumptions!H$41*'Property % affected'!M54</f>
        <v>13.552300145451504</v>
      </c>
      <c r="AH54" s="45">
        <f>'Population Estimate'!J53*Assumptions!C$41*'Property % affected'!N54</f>
        <v>920.31658046112193</v>
      </c>
      <c r="AI54" s="45">
        <f>'Population Estimate'!K53*Assumptions!D$41*'Property % affected'!O54</f>
        <v>1849.1943658647324</v>
      </c>
      <c r="AJ54" s="45">
        <f>'Population Estimate'!L53*Assumptions!E$41*'Property % affected'!P54</f>
        <v>1387.0851275642922</v>
      </c>
      <c r="AK54" s="45">
        <f>'Population Estimate'!M53*Assumptions!F$41*'Property % affected'!Q54</f>
        <v>753.10207398466105</v>
      </c>
      <c r="AL54" s="45">
        <f>'Population Estimate'!N53*Assumptions!G$41*'Property % affected'!R54</f>
        <v>474.38895863508424</v>
      </c>
      <c r="AM54" s="45">
        <f>'Population Estimate'!O53*Assumptions!H$41*'Property % affected'!S54</f>
        <v>241.8494604940482</v>
      </c>
    </row>
    <row r="55" spans="1:39" x14ac:dyDescent="0.35">
      <c r="A55">
        <v>2074</v>
      </c>
      <c r="B55" s="43">
        <f>'Property % affected'!B55*'Population Estimate'!B54</f>
        <v>18.938750635143954</v>
      </c>
      <c r="C55" s="43">
        <f>'Property % affected'!C55*'Population Estimate'!C54</f>
        <v>27.920626156302585</v>
      </c>
      <c r="D55" s="43">
        <f>'Property % affected'!D55*'Population Estimate'!D54</f>
        <v>30.499363099055973</v>
      </c>
      <c r="E55" s="43">
        <f>'Property % affected'!E55*'Population Estimate'!E54</f>
        <v>29.594842577298721</v>
      </c>
      <c r="F55" s="43">
        <f>'Property % affected'!F55*'Population Estimate'!F54</f>
        <v>22.568028768288393</v>
      </c>
      <c r="G55" s="43">
        <f>'Property % affected'!G55*'Population Estimate'!G54</f>
        <v>12.927180536536627</v>
      </c>
      <c r="H55" s="44">
        <f>'Property % affected'!H55*'Population Estimate'!B54</f>
        <v>51.46693103152046</v>
      </c>
      <c r="I55" s="44">
        <f>'Property % affected'!I55*'Population Estimate'!C54</f>
        <v>62.884846760108459</v>
      </c>
      <c r="J55" s="44">
        <f>'Property % affected'!J55*'Population Estimate'!D54</f>
        <v>41.106525882952198</v>
      </c>
      <c r="K55" s="44">
        <f>'Property % affected'!K55*'Population Estimate'!E54</f>
        <v>44.634175047992393</v>
      </c>
      <c r="L55" s="44">
        <f>'Property % affected'!L55*'Population Estimate'!F54</f>
        <v>36.702687403677238</v>
      </c>
      <c r="M55" s="44">
        <f>'Property % affected'!M55*'Population Estimate'!G54</f>
        <v>15.030005773850164</v>
      </c>
      <c r="N55" s="45">
        <f>'Property % affected'!N55*'Population Estimate'!B54</f>
        <v>1002.283422704365</v>
      </c>
      <c r="O55" s="45">
        <f>'Property % affected'!O55*'Population Estimate'!C54</f>
        <v>2053.1094794625869</v>
      </c>
      <c r="P55" s="45">
        <f>'Property % affected'!P55*'Population Estimate'!D54</f>
        <v>1556.3873405258134</v>
      </c>
      <c r="Q55" s="45">
        <f>'Property % affected'!Q55*'Population Estimate'!E54</f>
        <v>765.53391522884021</v>
      </c>
      <c r="R55" s="45">
        <f>'Property % affected'!R55*'Population Estimate'!F54</f>
        <v>491.00893041553866</v>
      </c>
      <c r="S55" s="45">
        <f>'Property % affected'!S55*'Population Estimate'!G54</f>
        <v>268.09542956131162</v>
      </c>
      <c r="U55">
        <v>2074</v>
      </c>
      <c r="V55" s="43">
        <f>'Population Estimate'!J54*Assumptions!C$41*'Property % affected'!B55</f>
        <v>17.631516086940657</v>
      </c>
      <c r="W55" s="43">
        <f>'Population Estimate'!K54*Assumptions!D$41*'Property % affected'!C55</f>
        <v>25.496891744941614</v>
      </c>
      <c r="X55" s="43">
        <f>'Population Estimate'!L54*Assumptions!E$41*'Property % affected'!D55</f>
        <v>27.559277566415389</v>
      </c>
      <c r="Y55" s="43">
        <f>'Population Estimate'!M54*Assumptions!F$41*'Property % affected'!E55</f>
        <v>29.518689642226217</v>
      </c>
      <c r="Z55" s="43">
        <f>'Population Estimate'!N54*Assumptions!G$41*'Property % affected'!F55</f>
        <v>22.107032054434168</v>
      </c>
      <c r="AA55" s="43">
        <f>'Population Estimate'!O54*Assumptions!H$41*'Property % affected'!G55</f>
        <v>11.823638954735559</v>
      </c>
      <c r="AB55" s="44">
        <f>'Population Estimate'!J54*Assumptions!C$41*'Property % affected'!H55</f>
        <v>47.914460669006054</v>
      </c>
      <c r="AC55" s="44">
        <f>'Population Estimate'!K54*Assumptions!D$41*'Property % affected'!I55</f>
        <v>57.425937415010154</v>
      </c>
      <c r="AD55" s="44">
        <f>'Population Estimate'!L54*Assumptions!E$41*'Property % affected'!J55</f>
        <v>37.143928314830376</v>
      </c>
      <c r="AE55" s="44">
        <f>'Population Estimate'!M54*Assumptions!F$41*'Property % affected'!K55</f>
        <v>44.519323163730242</v>
      </c>
      <c r="AF55" s="44">
        <f>'Population Estimate'!N54*Assumptions!G$41*'Property % affected'!L55</f>
        <v>35.952962274538393</v>
      </c>
      <c r="AG55" s="44">
        <f>'Population Estimate'!O54*Assumptions!H$41*'Property % affected'!M55</f>
        <v>13.746954431039917</v>
      </c>
      <c r="AH55" s="45">
        <f>'Population Estimate'!J54*Assumptions!C$41*'Property % affected'!N55</f>
        <v>933.10148232761878</v>
      </c>
      <c r="AI55" s="45">
        <f>'Population Estimate'!K54*Assumptions!D$41*'Property % affected'!O55</f>
        <v>1874.8831005910083</v>
      </c>
      <c r="AJ55" s="45">
        <f>'Population Estimate'!L54*Assumptions!E$41*'Property % affected'!P55</f>
        <v>1406.3543090751818</v>
      </c>
      <c r="AK55" s="45">
        <f>'Population Estimate'!M54*Assumptions!F$41*'Property % affected'!Q55</f>
        <v>763.56405664993576</v>
      </c>
      <c r="AL55" s="45">
        <f>'Population Estimate'!N54*Assumptions!G$41*'Property % affected'!R55</f>
        <v>480.97909990979667</v>
      </c>
      <c r="AM55" s="45">
        <f>'Population Estimate'!O54*Assumptions!H$41*'Property % affected'!S55</f>
        <v>245.20919744166721</v>
      </c>
    </row>
    <row r="56" spans="1:39" x14ac:dyDescent="0.35">
      <c r="A56">
        <v>2075</v>
      </c>
      <c r="B56" s="43">
        <f>'Property % affected'!B56*'Population Estimate'!B55</f>
        <v>19.35514236626787</v>
      </c>
      <c r="C56" s="43">
        <f>'Property % affected'!C56*'Population Estimate'!C55</f>
        <v>28.534495470243119</v>
      </c>
      <c r="D56" s="43">
        <f>'Property % affected'!D56*'Population Estimate'!D55</f>
        <v>31.169929117039576</v>
      </c>
      <c r="E56" s="43">
        <f>'Property % affected'!E56*'Population Estimate'!E55</f>
        <v>30.245521598872291</v>
      </c>
      <c r="F56" s="43">
        <f>'Property % affected'!F56*'Population Estimate'!F55</f>
        <v>23.064214643899643</v>
      </c>
      <c r="G56" s="43">
        <f>'Property % affected'!G56*'Population Estimate'!G55</f>
        <v>13.211400503622064</v>
      </c>
      <c r="H56" s="44">
        <f>'Property % affected'!H56*'Population Estimate'!B55</f>
        <v>52.206160430504156</v>
      </c>
      <c r="I56" s="44">
        <f>'Property % affected'!I56*'Population Estimate'!C55</f>
        <v>63.788073872041494</v>
      </c>
      <c r="J56" s="44">
        <f>'Property % affected'!J56*'Population Estimate'!D55</f>
        <v>41.6969467962208</v>
      </c>
      <c r="K56" s="44">
        <f>'Property % affected'!K56*'Population Estimate'!E55</f>
        <v>45.275264262631069</v>
      </c>
      <c r="L56" s="44">
        <f>'Property % affected'!L56*'Population Estimate'!F55</f>
        <v>37.229855140449601</v>
      </c>
      <c r="M56" s="44">
        <f>'Property % affected'!M56*'Population Estimate'!G55</f>
        <v>15.245884628723406</v>
      </c>
      <c r="N56" s="45">
        <f>'Property % affected'!N56*'Population Estimate'!B55</f>
        <v>1016.2069958244657</v>
      </c>
      <c r="O56" s="45">
        <f>'Property % affected'!O56*'Population Estimate'!C55</f>
        <v>2081.630972798012</v>
      </c>
      <c r="P56" s="45">
        <f>'Property % affected'!P56*'Population Estimate'!D55</f>
        <v>1578.0084433477471</v>
      </c>
      <c r="Q56" s="45">
        <f>'Property % affected'!Q56*'Population Estimate'!E55</f>
        <v>776.1685991946249</v>
      </c>
      <c r="R56" s="45">
        <f>'Property % affected'!R56*'Population Estimate'!F55</f>
        <v>497.82995388095412</v>
      </c>
      <c r="S56" s="45">
        <f>'Property % affected'!S56*'Population Estimate'!G55</f>
        <v>271.81977163073327</v>
      </c>
      <c r="U56">
        <v>2075</v>
      </c>
      <c r="V56" s="43">
        <f>'Population Estimate'!J55*Assumptions!C$41*'Property % affected'!B56</f>
        <v>18.019166658365197</v>
      </c>
      <c r="W56" s="43">
        <f>'Population Estimate'!K55*Assumptions!D$41*'Property % affected'!C56</f>
        <v>26.057472276175517</v>
      </c>
      <c r="X56" s="43">
        <f>'Population Estimate'!L55*Assumptions!E$41*'Property % affected'!D56</f>
        <v>28.165202187076996</v>
      </c>
      <c r="Y56" s="43">
        <f>'Population Estimate'!M55*Assumptions!F$41*'Property % affected'!E56</f>
        <v>30.167694347839046</v>
      </c>
      <c r="Z56" s="43">
        <f>'Population Estimate'!N55*Assumptions!G$41*'Property % affected'!F56</f>
        <v>22.593082350174168</v>
      </c>
      <c r="AA56" s="43">
        <f>'Population Estimate'!O55*Assumptions!H$41*'Property % affected'!G56</f>
        <v>12.083596202570618</v>
      </c>
      <c r="AB56" s="44">
        <f>'Population Estimate'!J55*Assumptions!C$41*'Property % affected'!H56</f>
        <v>48.602665255000986</v>
      </c>
      <c r="AC56" s="44">
        <f>'Population Estimate'!K55*Assumptions!D$41*'Property % affected'!I56</f>
        <v>58.250757165295518</v>
      </c>
      <c r="AD56" s="44">
        <f>'Population Estimate'!L55*Assumptions!E$41*'Property % affected'!J56</f>
        <v>37.677433679415834</v>
      </c>
      <c r="AE56" s="44">
        <f>'Population Estimate'!M55*Assumptions!F$41*'Property % affected'!K56</f>
        <v>45.158762738732875</v>
      </c>
      <c r="AF56" s="44">
        <f>'Population Estimate'!N55*Assumptions!G$41*'Property % affected'!L56</f>
        <v>36.469361565524153</v>
      </c>
      <c r="AG56" s="44">
        <f>'Population Estimate'!O55*Assumptions!H$41*'Property % affected'!M56</f>
        <v>13.944404573456415</v>
      </c>
      <c r="AH56" s="45">
        <f>'Population Estimate'!J55*Assumptions!C$41*'Property % affected'!N56</f>
        <v>946.06399016059049</v>
      </c>
      <c r="AI56" s="45">
        <f>'Population Estimate'!K55*Assumptions!D$41*'Property % affected'!O56</f>
        <v>1900.9286994220092</v>
      </c>
      <c r="AJ56" s="45">
        <f>'Population Estimate'!L55*Assumptions!E$41*'Property % affected'!P56</f>
        <v>1425.8911752066626</v>
      </c>
      <c r="AK56" s="45">
        <f>'Population Estimate'!M55*Assumptions!F$41*'Property % affected'!Q56</f>
        <v>774.1713756315869</v>
      </c>
      <c r="AL56" s="45">
        <f>'Population Estimate'!N55*Assumptions!G$41*'Property % affected'!R56</f>
        <v>487.66079045274194</v>
      </c>
      <c r="AM56" s="45">
        <f>'Population Estimate'!O55*Assumptions!H$41*'Property % affected'!S56</f>
        <v>248.61560735822368</v>
      </c>
    </row>
    <row r="57" spans="1:39" x14ac:dyDescent="0.35">
      <c r="A57">
        <v>2076</v>
      </c>
      <c r="B57" s="43">
        <f>'Property % affected'!B57*'Population Estimate'!B56</f>
        <v>19.780688981844758</v>
      </c>
      <c r="C57" s="43">
        <f>'Property % affected'!C57*'Population Estimate'!C56</f>
        <v>29.161861456231339</v>
      </c>
      <c r="D57" s="43">
        <f>'Property % affected'!D57*'Population Estimate'!D56</f>
        <v>31.855238353857423</v>
      </c>
      <c r="E57" s="43">
        <f>'Property % affected'!E57*'Population Estimate'!E56</f>
        <v>30.910506599199092</v>
      </c>
      <c r="F57" s="43">
        <f>'Property % affected'!F57*'Population Estimate'!F56</f>
        <v>23.571309776393001</v>
      </c>
      <c r="G57" s="43">
        <f>'Property % affected'!G57*'Population Estimate'!G56</f>
        <v>13.501869396330667</v>
      </c>
      <c r="H57" s="44">
        <f>'Property % affected'!H57*'Population Estimate'!B56</f>
        <v>52.95600752308971</v>
      </c>
      <c r="I57" s="44">
        <f>'Property % affected'!I57*'Population Estimate'!C56</f>
        <v>64.704274208173373</v>
      </c>
      <c r="J57" s="44">
        <f>'Property % affected'!J57*'Population Estimate'!D56</f>
        <v>42.295848038277512</v>
      </c>
      <c r="K57" s="44">
        <f>'Property % affected'!K57*'Population Estimate'!E56</f>
        <v>45.925561564585884</v>
      </c>
      <c r="L57" s="44">
        <f>'Property % affected'!L57*'Population Estimate'!F56</f>
        <v>37.764594688507543</v>
      </c>
      <c r="M57" s="44">
        <f>'Property % affected'!M57*'Population Estimate'!G56</f>
        <v>15.464864192983095</v>
      </c>
      <c r="N57" s="45">
        <f>'Property % affected'!N57*'Population Estimate'!B56</f>
        <v>1030.3239931637438</v>
      </c>
      <c r="O57" s="45">
        <f>'Property % affected'!O57*'Population Estimate'!C56</f>
        <v>2110.5486825019357</v>
      </c>
      <c r="P57" s="45">
        <f>'Property % affected'!P57*'Population Estimate'!D56</f>
        <v>1599.9299033333923</v>
      </c>
      <c r="Q57" s="45">
        <f>'Property % affected'!Q57*'Population Estimate'!E56</f>
        <v>786.951018617719</v>
      </c>
      <c r="R57" s="45">
        <f>'Property % affected'!R57*'Population Estimate'!F56</f>
        <v>504.74573399585921</v>
      </c>
      <c r="S57" s="45">
        <f>'Property % affected'!S57*'Population Estimate'!G56</f>
        <v>275.5958517095375</v>
      </c>
      <c r="U57">
        <v>2076</v>
      </c>
      <c r="V57" s="43">
        <f>'Population Estimate'!J56*Assumptions!C$41*'Property % affected'!B57</f>
        <v>18.415340204489407</v>
      </c>
      <c r="W57" s="43">
        <f>'Population Estimate'!K56*Assumptions!D$41*'Property % affected'!C57</f>
        <v>26.630377860013564</v>
      </c>
      <c r="X57" s="43">
        <f>'Population Estimate'!L56*Assumptions!E$41*'Property % affected'!D57</f>
        <v>28.784448805931014</v>
      </c>
      <c r="Y57" s="43">
        <f>'Population Estimate'!M56*Assumptions!F$41*'Property % affected'!E57</f>
        <v>30.830968220308968</v>
      </c>
      <c r="Z57" s="43">
        <f>'Population Estimate'!N56*Assumptions!G$41*'Property % affected'!F57</f>
        <v>23.089819059604039</v>
      </c>
      <c r="AA57" s="43">
        <f>'Population Estimate'!O56*Assumptions!H$41*'Property % affected'!G57</f>
        <v>12.349268930298182</v>
      </c>
      <c r="AB57" s="44">
        <f>'Population Estimate'!J56*Assumptions!C$41*'Property % affected'!H57</f>
        <v>49.300754655425024</v>
      </c>
      <c r="AC57" s="44">
        <f>'Population Estimate'!K56*Assumptions!D$41*'Property % affected'!I57</f>
        <v>59.087423959810124</v>
      </c>
      <c r="AD57" s="44">
        <f>'Population Estimate'!L56*Assumptions!E$41*'Property % affected'!J57</f>
        <v>38.218601883850333</v>
      </c>
      <c r="AE57" s="44">
        <f>'Population Estimate'!M56*Assumptions!F$41*'Property % affected'!K57</f>
        <v>45.807386706961246</v>
      </c>
      <c r="AF57" s="44">
        <f>'Population Estimate'!N56*Assumptions!G$41*'Property % affected'!L57</f>
        <v>36.993177998543842</v>
      </c>
      <c r="AG57" s="44">
        <f>'Population Estimate'!O56*Assumptions!H$41*'Property % affected'!M57</f>
        <v>14.144690730128717</v>
      </c>
      <c r="AH57" s="45">
        <f>'Population Estimate'!J56*Assumptions!C$41*'Property % affected'!N57</f>
        <v>959.20657123586466</v>
      </c>
      <c r="AI57" s="45">
        <f>'Population Estimate'!K56*Assumptions!D$41*'Property % affected'!O57</f>
        <v>1927.336119861116</v>
      </c>
      <c r="AJ57" s="45">
        <f>'Population Estimate'!L56*Assumptions!E$41*'Property % affected'!P57</f>
        <v>1445.6994445939065</v>
      </c>
      <c r="AK57" s="45">
        <f>'Population Estimate'!M56*Assumptions!F$41*'Property % affected'!Q57</f>
        <v>784.92604992023382</v>
      </c>
      <c r="AL57" s="45">
        <f>'Population Estimate'!N56*Assumptions!G$41*'Property % affected'!R57</f>
        <v>494.43530205281826</v>
      </c>
      <c r="AM57" s="45">
        <f>'Population Estimate'!O56*Assumptions!H$41*'Property % affected'!S57</f>
        <v>252.06933861770156</v>
      </c>
    </row>
    <row r="58" spans="1:39" x14ac:dyDescent="0.35">
      <c r="A58">
        <v>2077</v>
      </c>
      <c r="B58" s="43">
        <f>'Property % affected'!B58*'Population Estimate'!B57</f>
        <v>20.215591763271636</v>
      </c>
      <c r="C58" s="43">
        <f>'Property % affected'!C58*'Population Estimate'!C57</f>
        <v>29.803020855205801</v>
      </c>
      <c r="D58" s="43">
        <f>'Property % affected'!D58*'Population Estimate'!D57</f>
        <v>32.555614957312663</v>
      </c>
      <c r="E58" s="43">
        <f>'Property % affected'!E58*'Population Estimate'!E57</f>
        <v>31.590112112821188</v>
      </c>
      <c r="F58" s="43">
        <f>'Property % affected'!F58*'Population Estimate'!F57</f>
        <v>24.089554019201568</v>
      </c>
      <c r="G58" s="43">
        <f>'Property % affected'!G58*'Population Estimate'!G57</f>
        <v>13.798724604979673</v>
      </c>
      <c r="H58" s="44">
        <f>'Property % affected'!H58*'Population Estimate'!B57</f>
        <v>53.71662481324627</v>
      </c>
      <c r="I58" s="44">
        <f>'Property % affected'!I58*'Population Estimate'!C57</f>
        <v>65.633634105410891</v>
      </c>
      <c r="J58" s="44">
        <f>'Property % affected'!J58*'Population Estimate'!D57</f>
        <v>42.903351413710809</v>
      </c>
      <c r="K58" s="44">
        <f>'Property % affected'!K58*'Population Estimate'!E57</f>
        <v>46.585199211380576</v>
      </c>
      <c r="L58" s="44">
        <f>'Property % affected'!L58*'Population Estimate'!F57</f>
        <v>38.307014803228398</v>
      </c>
      <c r="M58" s="44">
        <f>'Property % affected'!M58*'Population Estimate'!G57</f>
        <v>15.6869890027127</v>
      </c>
      <c r="N58" s="45">
        <f>'Property % affected'!N58*'Population Estimate'!B57</f>
        <v>1044.6371017428542</v>
      </c>
      <c r="O58" s="45">
        <f>'Property % affected'!O58*'Population Estimate'!C57</f>
        <v>2139.8681127535688</v>
      </c>
      <c r="P58" s="45">
        <f>'Property % affected'!P58*'Population Estimate'!D57</f>
        <v>1622.155893000059</v>
      </c>
      <c r="Q58" s="45">
        <f>'Property % affected'!Q58*'Population Estimate'!E57</f>
        <v>797.88322581725242</v>
      </c>
      <c r="R58" s="45">
        <f>'Property % affected'!R58*'Population Estimate'!F57</f>
        <v>511.75758710561911</v>
      </c>
      <c r="S58" s="45">
        <f>'Property % affected'!S58*'Population Estimate'!G57</f>
        <v>279.42438853450113</v>
      </c>
      <c r="U58">
        <v>2077</v>
      </c>
      <c r="V58" s="43">
        <f>'Population Estimate'!J57*Assumptions!C$41*'Property % affected'!B58</f>
        <v>18.820224113397</v>
      </c>
      <c r="W58" s="43">
        <f>'Population Estimate'!K57*Assumptions!D$41*'Property % affected'!C58</f>
        <v>27.215879477899506</v>
      </c>
      <c r="X58" s="43">
        <f>'Population Estimate'!L57*Assumptions!E$41*'Property % affected'!D58</f>
        <v>29.417310323496391</v>
      </c>
      <c r="Y58" s="43">
        <f>'Population Estimate'!M57*Assumptions!F$41*'Property % affected'!E58</f>
        <v>31.508824984823224</v>
      </c>
      <c r="Z58" s="43">
        <f>'Population Estimate'!N57*Assumptions!G$41*'Property % affected'!F58</f>
        <v>23.597477136675156</v>
      </c>
      <c r="AA58" s="43">
        <f>'Population Estimate'!O57*Assumptions!H$41*'Property % affected'!G58</f>
        <v>12.620782799774849</v>
      </c>
      <c r="AB58" s="44">
        <f>'Population Estimate'!J57*Assumptions!C$41*'Property % affected'!H58</f>
        <v>50.008870847763212</v>
      </c>
      <c r="AC58" s="44">
        <f>'Population Estimate'!K57*Assumptions!D$41*'Property % affected'!I58</f>
        <v>59.936107959921848</v>
      </c>
      <c r="AD58" s="44">
        <f>'Population Estimate'!L57*Assumptions!E$41*'Property % affected'!J58</f>
        <v>38.767542990971968</v>
      </c>
      <c r="AE58" s="44">
        <f>'Population Estimate'!M57*Assumptions!F$41*'Property % affected'!K58</f>
        <v>46.465326985616322</v>
      </c>
      <c r="AF58" s="44">
        <f>'Population Estimate'!N57*Assumptions!G$41*'Property % affected'!L58</f>
        <v>37.524518107430687</v>
      </c>
      <c r="AG58" s="44">
        <f>'Population Estimate'!O57*Assumptions!H$41*'Property % affected'!M58</f>
        <v>14.347853635273367</v>
      </c>
      <c r="AH58" s="45">
        <f>'Population Estimate'!J57*Assumptions!C$41*'Property % affected'!N58</f>
        <v>972.53172710429953</v>
      </c>
      <c r="AI58" s="45">
        <f>'Population Estimate'!K57*Assumptions!D$41*'Property % affected'!O58</f>
        <v>1954.1103882806124</v>
      </c>
      <c r="AJ58" s="45">
        <f>'Population Estimate'!L57*Assumptions!E$41*'Property % affected'!P58</f>
        <v>1465.7828875308151</v>
      </c>
      <c r="AK58" s="45">
        <f>'Population Estimate'!M57*Assumptions!F$41*'Property % affected'!Q58</f>
        <v>795.83012655401456</v>
      </c>
      <c r="AL58" s="45">
        <f>'Population Estimate'!N57*Assumptions!G$41*'Property % affected'!R58</f>
        <v>501.30392416642798</v>
      </c>
      <c r="AM58" s="45">
        <f>'Population Estimate'!O57*Assumptions!H$41*'Property % affected'!S58</f>
        <v>255.57104860120015</v>
      </c>
    </row>
    <row r="59" spans="1:39" x14ac:dyDescent="0.35">
      <c r="A59">
        <v>2078</v>
      </c>
      <c r="B59" s="43">
        <f>'Property % affected'!B59*'Population Estimate'!B58</f>
        <v>20.66005641736465</v>
      </c>
      <c r="C59" s="43">
        <f>'Property % affected'!C59*'Population Estimate'!C58</f>
        <v>30.458276932319631</v>
      </c>
      <c r="D59" s="43">
        <f>'Property % affected'!D59*'Population Estimate'!D58</f>
        <v>33.271390201996645</v>
      </c>
      <c r="E59" s="43">
        <f>'Property % affected'!E59*'Population Estimate'!E58</f>
        <v>32.284659589709506</v>
      </c>
      <c r="F59" s="43">
        <f>'Property % affected'!F59*'Population Estimate'!F58</f>
        <v>24.619192499231232</v>
      </c>
      <c r="G59" s="43">
        <f>'Property % affected'!G59*'Population Estimate'!G58</f>
        <v>14.10210654058147</v>
      </c>
      <c r="H59" s="44">
        <f>'Property % affected'!H59*'Population Estimate'!B58</f>
        <v>54.488166995386656</v>
      </c>
      <c r="I59" s="44">
        <f>'Property % affected'!I59*'Population Estimate'!C58</f>
        <v>66.576342577053467</v>
      </c>
      <c r="J59" s="44">
        <f>'Property % affected'!J59*'Population Estimate'!D58</f>
        <v>43.519580476611793</v>
      </c>
      <c r="K59" s="44">
        <f>'Property % affected'!K59*'Population Estimate'!E58</f>
        <v>47.254311360179067</v>
      </c>
      <c r="L59" s="44">
        <f>'Property % affected'!L59*'Population Estimate'!F58</f>
        <v>38.857225802063887</v>
      </c>
      <c r="M59" s="44">
        <f>'Property % affected'!M59*'Population Estimate'!G58</f>
        <v>15.912304233675997</v>
      </c>
      <c r="N59" s="45">
        <f>'Property % affected'!N59*'Population Estimate'!B58</f>
        <v>1059.1490459101449</v>
      </c>
      <c r="O59" s="45">
        <f>'Property % affected'!O59*'Population Estimate'!C58</f>
        <v>2169.5948441953651</v>
      </c>
      <c r="P59" s="45">
        <f>'Property % affected'!P59*'Population Estimate'!D58</f>
        <v>1644.6906428290515</v>
      </c>
      <c r="Q59" s="45">
        <f>'Property % affected'!Q59*'Population Estimate'!E58</f>
        <v>808.96730162286963</v>
      </c>
      <c r="R59" s="45">
        <f>'Property % affected'!R59*'Population Estimate'!F58</f>
        <v>518.86684784207375</v>
      </c>
      <c r="S59" s="45">
        <f>'Property % affected'!S59*'Population Estimate'!G58</f>
        <v>283.30611082698607</v>
      </c>
      <c r="U59">
        <v>2078</v>
      </c>
      <c r="V59" s="43">
        <f>'Population Estimate'!J58*Assumptions!C$41*'Property % affected'!B59</f>
        <v>19.234009893129237</v>
      </c>
      <c r="W59" s="43">
        <f>'Population Estimate'!K58*Assumptions!D$41*'Property % affected'!C59</f>
        <v>27.814254069137494</v>
      </c>
      <c r="X59" s="43">
        <f>'Population Estimate'!L58*Assumptions!E$41*'Property % affected'!D59</f>
        <v>30.064086080070318</v>
      </c>
      <c r="Y59" s="43">
        <f>'Population Estimate'!M58*Assumptions!F$41*'Property % affected'!E59</f>
        <v>32.20158526420326</v>
      </c>
      <c r="Z59" s="43">
        <f>'Population Estimate'!N58*Assumptions!G$41*'Property % affected'!F59</f>
        <v>24.116296701090562</v>
      </c>
      <c r="AA59" s="43">
        <f>'Population Estimate'!O58*Assumptions!H$41*'Property % affected'!G59</f>
        <v>12.898266235687746</v>
      </c>
      <c r="AB59" s="44">
        <f>'Population Estimate'!J58*Assumptions!C$41*'Property % affected'!H59</f>
        <v>50.727157848750373</v>
      </c>
      <c r="AC59" s="44">
        <f>'Population Estimate'!K58*Assumptions!D$41*'Property % affected'!I59</f>
        <v>60.796981771058931</v>
      </c>
      <c r="AD59" s="44">
        <f>'Population Estimate'!L58*Assumptions!E$41*'Property % affected'!J59</f>
        <v>39.324368644472443</v>
      </c>
      <c r="AE59" s="44">
        <f>'Population Estimate'!M58*Assumptions!F$41*'Property % affected'!K59</f>
        <v>47.132717386651144</v>
      </c>
      <c r="AF59" s="44">
        <f>'Population Estimate'!N58*Assumptions!G$41*'Property % affected'!L59</f>
        <v>38.06348995618383</v>
      </c>
      <c r="AG59" s="44">
        <f>'Population Estimate'!O58*Assumptions!H$41*'Property % affected'!M59</f>
        <v>14.55393460818029</v>
      </c>
      <c r="AH59" s="45">
        <f>'Population Estimate'!J58*Assumptions!C$41*'Property % affected'!N59</f>
        <v>986.04199406792725</v>
      </c>
      <c r="AI59" s="45">
        <f>'Population Estimate'!K58*Assumptions!D$41*'Property % affected'!O59</f>
        <v>1981.2566008784031</v>
      </c>
      <c r="AJ59" s="45">
        <f>'Population Estimate'!L58*Assumptions!E$41*'Property % affected'!P59</f>
        <v>1486.1453266876563</v>
      </c>
      <c r="AK59" s="45">
        <f>'Population Estimate'!M58*Assumptions!F$41*'Property % affected'!Q59</f>
        <v>806.88568100821863</v>
      </c>
      <c r="AL59" s="45">
        <f>'Population Estimate'!N58*Assumptions!G$41*'Property % affected'!R59</f>
        <v>508.2679641629108</v>
      </c>
      <c r="AM59" s="45">
        <f>'Population Estimate'!O58*Assumptions!H$41*'Property % affected'!S59</f>
        <v>259.12140382206002</v>
      </c>
    </row>
    <row r="60" spans="1:39" x14ac:dyDescent="0.35">
      <c r="A60">
        <v>2079</v>
      </c>
      <c r="B60" s="43">
        <f>'Property % affected'!B60*'Population Estimate'!B59</f>
        <v>21.114293173657366</v>
      </c>
      <c r="C60" s="43">
        <f>'Property % affected'!C60*'Population Estimate'!C59</f>
        <v>31.127939620383422</v>
      </c>
      <c r="D60" s="43">
        <f>'Property % affected'!D60*'Population Estimate'!D59</f>
        <v>34.002902645980171</v>
      </c>
      <c r="E60" s="43">
        <f>'Property % affected'!E60*'Population Estimate'!E59</f>
        <v>32.994477547308023</v>
      </c>
      <c r="F60" s="43">
        <f>'Property % affected'!F60*'Population Estimate'!F59</f>
        <v>25.160475732804475</v>
      </c>
      <c r="G60" s="43">
        <f>'Property % affected'!G60*'Population Estimate'!G59</f>
        <v>14.412158701257278</v>
      </c>
      <c r="H60" s="44">
        <f>'Property % affected'!H60*'Population Estimate'!B59</f>
        <v>55.270790985829265</v>
      </c>
      <c r="I60" s="44">
        <f>'Property % affected'!I60*'Population Estimate'!C59</f>
        <v>67.532591351234814</v>
      </c>
      <c r="J60" s="44">
        <f>'Property % affected'!J60*'Population Estimate'!D59</f>
        <v>44.144660555702679</v>
      </c>
      <c r="K60" s="44">
        <f>'Property % affected'!K60*'Population Estimate'!E59</f>
        <v>47.933034095070319</v>
      </c>
      <c r="L60" s="44">
        <f>'Property % affected'!L60*'Population Estimate'!F59</f>
        <v>39.415339586976401</v>
      </c>
      <c r="M60" s="44">
        <f>'Property % affected'!M60*'Population Estimate'!G59</f>
        <v>16.140855710504912</v>
      </c>
      <c r="N60" s="45">
        <f>'Property % affected'!N60*'Population Estimate'!B59</f>
        <v>1073.8625878602095</v>
      </c>
      <c r="O60" s="45">
        <f>'Property % affected'!O60*'Population Estimate'!C59</f>
        <v>2199.7345349952384</v>
      </c>
      <c r="P60" s="45">
        <f>'Property % affected'!P60*'Population Estimate'!D59</f>
        <v>1667.538442070894</v>
      </c>
      <c r="Q60" s="45">
        <f>'Property % affected'!Q60*'Population Estimate'!E59</f>
        <v>820.20535577079215</v>
      </c>
      <c r="R60" s="45">
        <f>'Property % affected'!R60*'Population Estimate'!F59</f>
        <v>526.07486937757153</v>
      </c>
      <c r="S60" s="45">
        <f>'Property % affected'!S60*'Population Estimate'!G59</f>
        <v>287.24175743164363</v>
      </c>
      <c r="U60">
        <v>2079</v>
      </c>
      <c r="V60" s="43">
        <f>'Population Estimate'!J59*Assumptions!C$41*'Property % affected'!B60</f>
        <v>19.656893262267271</v>
      </c>
      <c r="W60" s="43">
        <f>'Population Estimate'!K59*Assumptions!D$41*'Property % affected'!C60</f>
        <v>28.425784661882993</v>
      </c>
      <c r="X60" s="43">
        <f>'Population Estimate'!L59*Assumptions!E$41*'Property % affected'!D60</f>
        <v>30.725081997314668</v>
      </c>
      <c r="Y60" s="43">
        <f>'Population Estimate'!M59*Assumptions!F$41*'Property % affected'!E60</f>
        <v>32.90957673055766</v>
      </c>
      <c r="Z60" s="43">
        <f>'Population Estimate'!N59*Assumptions!G$41*'Property % affected'!F60</f>
        <v>24.646523151880345</v>
      </c>
      <c r="AA60" s="43">
        <f>'Population Estimate'!O59*Assumptions!H$41*'Property % affected'!G60</f>
        <v>13.181850486298712</v>
      </c>
      <c r="AB60" s="44">
        <f>'Population Estimate'!J59*Assumptions!C$41*'Property % affected'!H60</f>
        <v>51.455761743661405</v>
      </c>
      <c r="AC60" s="44">
        <f>'Population Estimate'!K59*Assumptions!D$41*'Property % affected'!I60</f>
        <v>61.670220477814489</v>
      </c>
      <c r="AD60" s="44">
        <f>'Population Estimate'!L59*Assumptions!E$41*'Property % affected'!J60</f>
        <v>39.889192091603242</v>
      </c>
      <c r="AE60" s="44">
        <f>'Population Estimate'!M59*Assumptions!F$41*'Property % affected'!K60</f>
        <v>47.809693643985455</v>
      </c>
      <c r="AF60" s="44">
        <f>'Population Estimate'!N59*Assumptions!G$41*'Property % affected'!L60</f>
        <v>38.610203160946291</v>
      </c>
      <c r="AG60" s="44">
        <f>'Population Estimate'!O59*Assumptions!H$41*'Property % affected'!M60</f>
        <v>14.762975561616274</v>
      </c>
      <c r="AH60" s="45">
        <f>'Population Estimate'!J59*Assumptions!C$41*'Property % affected'!N60</f>
        <v>999.73994366271438</v>
      </c>
      <c r="AI60" s="45">
        <f>'Population Estimate'!K59*Assumptions!D$41*'Property % affected'!O60</f>
        <v>2008.7799246480213</v>
      </c>
      <c r="AJ60" s="45">
        <f>'Population Estimate'!L59*Assumptions!E$41*'Property % affected'!P60</f>
        <v>1506.7906378386674</v>
      </c>
      <c r="AK60" s="45">
        <f>'Population Estimate'!M59*Assumptions!F$41*'Property % affected'!Q60</f>
        <v>818.09481759033099</v>
      </c>
      <c r="AL60" s="45">
        <f>'Population Estimate'!N59*Assumptions!G$41*'Property % affected'!R60</f>
        <v>515.32874757338777</v>
      </c>
      <c r="AM60" s="45">
        <f>'Population Estimate'!O59*Assumptions!H$41*'Property % affected'!S60</f>
        <v>262.72108005272622</v>
      </c>
    </row>
    <row r="61" spans="1:39" x14ac:dyDescent="0.35">
      <c r="A61">
        <v>2080</v>
      </c>
      <c r="B61" s="43">
        <f>'Property % affected'!B61*'Population Estimate'!B60</f>
        <v>20.94797825149098</v>
      </c>
      <c r="C61" s="43">
        <f>'Property % affected'!C61*'Population Estimate'!C60</f>
        <v>30.882748326856106</v>
      </c>
      <c r="D61" s="43">
        <f>'Property % affected'!D61*'Population Estimate'!D60</f>
        <v>33.735065590745343</v>
      </c>
      <c r="E61" s="43">
        <f>'Property % affected'!E61*'Population Estimate'!E60</f>
        <v>32.734583743614557</v>
      </c>
      <c r="F61" s="43">
        <f>'Property % affected'!F61*'Population Estimate'!F60</f>
        <v>24.962289483861444</v>
      </c>
      <c r="G61" s="43">
        <f>'Property % affected'!G61*'Population Estimate'!G60</f>
        <v>14.298635741576124</v>
      </c>
      <c r="H61" s="44">
        <f>'Property % affected'!H61*'Population Estimate'!B60</f>
        <v>54.426409374605761</v>
      </c>
      <c r="I61" s="44">
        <f>'Property % affected'!I61*'Population Estimate'!C60</f>
        <v>66.500884055606051</v>
      </c>
      <c r="J61" s="44">
        <f>'Property % affected'!J61*'Population Estimate'!D60</f>
        <v>43.470254799206543</v>
      </c>
      <c r="K61" s="44">
        <f>'Property % affected'!K61*'Population Estimate'!E60</f>
        <v>47.200752688596459</v>
      </c>
      <c r="L61" s="44">
        <f>'Property % affected'!L61*'Population Estimate'!F60</f>
        <v>38.813184500107738</v>
      </c>
      <c r="M61" s="44">
        <f>'Property % affected'!M61*'Population Estimate'!G60</f>
        <v>15.894269014199875</v>
      </c>
      <c r="N61" s="45">
        <f>'Property % affected'!N61*'Population Estimate'!B60</f>
        <v>1056.9656361145662</v>
      </c>
      <c r="O61" s="45">
        <f>'Property % affected'!O61*'Population Estimate'!C60</f>
        <v>2165.1222776066065</v>
      </c>
      <c r="P61" s="45">
        <f>'Property % affected'!P61*'Population Estimate'!D60</f>
        <v>1641.3001533846088</v>
      </c>
      <c r="Q61" s="45">
        <f>'Property % affected'!Q61*'Population Estimate'!E60</f>
        <v>807.2996353605181</v>
      </c>
      <c r="R61" s="45">
        <f>'Property % affected'!R61*'Population Estimate'!F60</f>
        <v>517.79721655405626</v>
      </c>
      <c r="S61" s="45">
        <f>'Property % affected'!S61*'Population Estimate'!G60</f>
        <v>282.72208222410381</v>
      </c>
      <c r="U61">
        <v>2080</v>
      </c>
      <c r="V61" s="43">
        <f>'Population Estimate'!J60*Assumptions!C$41*'Property % affected'!B61</f>
        <v>19.502058115949154</v>
      </c>
      <c r="W61" s="43">
        <f>'Population Estimate'!K60*Assumptions!D$41*'Property % affected'!C61</f>
        <v>28.201877940276141</v>
      </c>
      <c r="X61" s="43">
        <f>'Population Estimate'!L60*Assumptions!E$41*'Property % affected'!D61</f>
        <v>30.483063968157317</v>
      </c>
      <c r="Y61" s="43">
        <f>'Population Estimate'!M60*Assumptions!F$41*'Property % affected'!E61</f>
        <v>32.650351681087386</v>
      </c>
      <c r="Z61" s="43">
        <f>'Population Estimate'!N60*Assumptions!G$41*'Property % affected'!F61</f>
        <v>24.452385249845765</v>
      </c>
      <c r="AA61" s="43">
        <f>'Population Estimate'!O60*Assumptions!H$41*'Property % affected'!G61</f>
        <v>13.078018526611192</v>
      </c>
      <c r="AB61" s="44">
        <f>'Population Estimate'!J60*Assumptions!C$41*'Property % affected'!H61</f>
        <v>50.669663006283379</v>
      </c>
      <c r="AC61" s="44">
        <f>'Population Estimate'!K60*Assumptions!D$41*'Property % affected'!I61</f>
        <v>60.728073654822289</v>
      </c>
      <c r="AD61" s="44">
        <f>'Population Estimate'!L60*Assumptions!E$41*'Property % affected'!J61</f>
        <v>39.279797876540421</v>
      </c>
      <c r="AE61" s="44">
        <f>'Population Estimate'!M60*Assumptions!F$41*'Property % affected'!K61</f>
        <v>47.079296531312316</v>
      </c>
      <c r="AF61" s="44">
        <f>'Population Estimate'!N60*Assumptions!G$41*'Property % affected'!L61</f>
        <v>38.020348285103019</v>
      </c>
      <c r="AG61" s="44">
        <f>'Population Estimate'!O60*Assumptions!H$41*'Property % affected'!M61</f>
        <v>14.537438983093878</v>
      </c>
      <c r="AH61" s="45">
        <f>'Population Estimate'!J60*Assumptions!C$41*'Property % affected'!N61</f>
        <v>984.00929266767287</v>
      </c>
      <c r="AI61" s="45">
        <f>'Population Estimate'!K60*Assumptions!D$41*'Property % affected'!O61</f>
        <v>1977.1722889615705</v>
      </c>
      <c r="AJ61" s="45">
        <f>'Population Estimate'!L60*Assumptions!E$41*'Property % affected'!P61</f>
        <v>1483.0816745260711</v>
      </c>
      <c r="AK61" s="45">
        <f>'Population Estimate'!M60*Assumptions!F$41*'Property % affected'!Q61</f>
        <v>805.22230595573797</v>
      </c>
      <c r="AL61" s="45">
        <f>'Population Estimate'!N60*Assumptions!G$41*'Property % affected'!R61</f>
        <v>507.22018221379091</v>
      </c>
      <c r="AM61" s="45">
        <f>'Population Estimate'!O60*Assumptions!H$41*'Property % affected'!S61</f>
        <v>258.58723139983687</v>
      </c>
    </row>
    <row r="62" spans="1:39" x14ac:dyDescent="0.35">
      <c r="A62">
        <v>2081</v>
      </c>
      <c r="B62" s="43">
        <f>'Property % affected'!B62*'Population Estimate'!B61</f>
        <v>21.408545323507784</v>
      </c>
      <c r="C62" s="43">
        <f>'Property % affected'!C62*'Population Estimate'!C61</f>
        <v>31.56174354071258</v>
      </c>
      <c r="D62" s="43">
        <f>'Property % affected'!D62*'Population Estimate'!D61</f>
        <v>34.476772508562981</v>
      </c>
      <c r="E62" s="43">
        <f>'Property % affected'!E62*'Population Estimate'!E61</f>
        <v>33.454293837232399</v>
      </c>
      <c r="F62" s="43">
        <f>'Property % affected'!F62*'Population Estimate'!F61</f>
        <v>25.511116126718946</v>
      </c>
      <c r="G62" s="43">
        <f>'Property % affected'!G62*'Population Estimate'!G61</f>
        <v>14.613008838505595</v>
      </c>
      <c r="H62" s="44">
        <f>'Property % affected'!H62*'Population Estimate'!B61</f>
        <v>55.208146328499318</v>
      </c>
      <c r="I62" s="44">
        <f>'Property % affected'!I62*'Population Estimate'!C61</f>
        <v>67.456049004574979</v>
      </c>
      <c r="J62" s="44">
        <f>'Property % affected'!J62*'Population Estimate'!D61</f>
        <v>44.094626404134864</v>
      </c>
      <c r="K62" s="44">
        <f>'Property % affected'!K62*'Population Estimate'!E61</f>
        <v>47.878706150018111</v>
      </c>
      <c r="L62" s="44">
        <f>'Property % affected'!L62*'Population Estimate'!F61</f>
        <v>39.370665711355514</v>
      </c>
      <c r="M62" s="44">
        <f>'Property % affected'!M62*'Population Estimate'!G61</f>
        <v>16.12256144771327</v>
      </c>
      <c r="N62" s="45">
        <f>'Property % affected'!N62*'Population Estimate'!B61</f>
        <v>1071.6488464585691</v>
      </c>
      <c r="O62" s="45">
        <f>'Property % affected'!O62*'Population Estimate'!C61</f>
        <v>2195.1998361727001</v>
      </c>
      <c r="P62" s="45">
        <f>'Property % affected'!P62*'Population Estimate'!D61</f>
        <v>1664.1008524483746</v>
      </c>
      <c r="Q62" s="45">
        <f>'Property % affected'!Q62*'Population Estimate'!E61</f>
        <v>818.51452253528919</v>
      </c>
      <c r="R62" s="45">
        <f>'Property % affected'!R62*'Population Estimate'!F61</f>
        <v>524.99037892984643</v>
      </c>
      <c r="S62" s="45">
        <f>'Property % affected'!S62*'Population Estimate'!G61</f>
        <v>286.64961558975909</v>
      </c>
      <c r="U62">
        <v>2081</v>
      </c>
      <c r="V62" s="43">
        <f>'Population Estimate'!J61*Assumptions!C$41*'Property % affected'!B62</f>
        <v>19.930834855018229</v>
      </c>
      <c r="W62" s="43">
        <f>'Population Estimate'!K61*Assumptions!D$41*'Property % affected'!C62</f>
        <v>28.821930920682668</v>
      </c>
      <c r="X62" s="43">
        <f>'Population Estimate'!L61*Assumptions!E$41*'Property % affected'!D62</f>
        <v>31.153271629696956</v>
      </c>
      <c r="Y62" s="43">
        <f>'Population Estimate'!M61*Assumptions!F$41*'Property % affected'!E62</f>
        <v>33.368209829188473</v>
      </c>
      <c r="Z62" s="43">
        <f>'Population Estimate'!N61*Assumptions!G$41*'Property % affected'!F62</f>
        <v>24.99000102083534</v>
      </c>
      <c r="AA62" s="43">
        <f>'Population Estimate'!O61*Assumptions!H$41*'Property % affected'!G62</f>
        <v>13.365554852468989</v>
      </c>
      <c r="AB62" s="44">
        <f>'Population Estimate'!J61*Assumptions!C$41*'Property % affected'!H62</f>
        <v>51.397441091747645</v>
      </c>
      <c r="AC62" s="44">
        <f>'Population Estimate'!K61*Assumptions!D$41*'Property % affected'!I62</f>
        <v>61.600322621091479</v>
      </c>
      <c r="AD62" s="44">
        <f>'Population Estimate'!L61*Assumptions!E$41*'Property % affected'!J62</f>
        <v>39.84398114518514</v>
      </c>
      <c r="AE62" s="44">
        <f>'Population Estimate'!M61*Assumptions!F$41*'Property % affected'!K62</f>
        <v>47.755505494658181</v>
      </c>
      <c r="AF62" s="44">
        <f>'Population Estimate'!N61*Assumptions!G$41*'Property % affected'!L62</f>
        <v>38.566441837771514</v>
      </c>
      <c r="AG62" s="44">
        <f>'Population Estimate'!O61*Assumptions!H$41*'Property % affected'!M62</f>
        <v>14.746243006703773</v>
      </c>
      <c r="AH62" s="45">
        <f>'Population Estimate'!J61*Assumptions!C$41*'Property % affected'!N62</f>
        <v>997.6790042751436</v>
      </c>
      <c r="AI62" s="45">
        <f>'Population Estimate'!K61*Assumptions!D$41*'Property % affected'!O62</f>
        <v>2004.6388740739071</v>
      </c>
      <c r="AJ62" s="45">
        <f>'Population Estimate'!L61*Assumptions!E$41*'Property % affected'!P62</f>
        <v>1503.6844258742158</v>
      </c>
      <c r="AK62" s="45">
        <f>'Population Estimate'!M61*Assumptions!F$41*'Property % affected'!Q62</f>
        <v>816.4083351775522</v>
      </c>
      <c r="AL62" s="45">
        <f>'Population Estimate'!N61*Assumptions!G$41*'Property % affected'!R62</f>
        <v>514.26640999234587</v>
      </c>
      <c r="AM62" s="45">
        <f>'Population Estimate'!O61*Assumptions!H$41*'Property % affected'!S62</f>
        <v>262.17948698619119</v>
      </c>
    </row>
    <row r="63" spans="1:39" x14ac:dyDescent="0.35">
      <c r="A63">
        <v>2082</v>
      </c>
      <c r="B63" s="43">
        <f>'Property % affected'!B63*'Population Estimate'!B62</f>
        <v>21.879238529191493</v>
      </c>
      <c r="C63" s="43">
        <f>'Property % affected'!C63*'Population Estimate'!C62</f>
        <v>32.255667299644138</v>
      </c>
      <c r="D63" s="43">
        <f>'Property % affected'!D63*'Population Estimate'!D62</f>
        <v>35.234786765415095</v>
      </c>
      <c r="E63" s="43">
        <f>'Property % affected'!E63*'Population Estimate'!E62</f>
        <v>34.189827642644254</v>
      </c>
      <c r="F63" s="43">
        <f>'Property % affected'!F63*'Population Estimate'!F62</f>
        <v>26.072009398485029</v>
      </c>
      <c r="G63" s="43">
        <f>'Property % affected'!G63*'Population Estimate'!G62</f>
        <v>14.934293814712168</v>
      </c>
      <c r="H63" s="44">
        <f>'Property % affected'!H63*'Population Estimate'!B62</f>
        <v>56.001111520156577</v>
      </c>
      <c r="I63" s="44">
        <f>'Property % affected'!I63*'Population Estimate'!C62</f>
        <v>68.424933170855013</v>
      </c>
      <c r="J63" s="44">
        <f>'Property % affected'!J63*'Population Estimate'!D62</f>
        <v>44.727965978145519</v>
      </c>
      <c r="K63" s="44">
        <f>'Property % affected'!K63*'Population Estimate'!E62</f>
        <v>48.56639718700103</v>
      </c>
      <c r="L63" s="44">
        <f>'Property % affected'!L63*'Population Estimate'!F62</f>
        <v>39.936154132135222</v>
      </c>
      <c r="M63" s="44">
        <f>'Property % affected'!M63*'Population Estimate'!G62</f>
        <v>16.354132889223386</v>
      </c>
      <c r="N63" s="45">
        <f>'Property % affected'!N63*'Population Estimate'!B62</f>
        <v>1086.5360337897507</v>
      </c>
      <c r="O63" s="45">
        <f>'Property % affected'!O63*'Population Estimate'!C62</f>
        <v>2225.6952277354121</v>
      </c>
      <c r="P63" s="45">
        <f>'Property % affected'!P63*'Population Estimate'!D62</f>
        <v>1687.2182954524401</v>
      </c>
      <c r="Q63" s="45">
        <f>'Property % affected'!Q63*'Population Estimate'!E62</f>
        <v>829.88520526456568</v>
      </c>
      <c r="R63" s="45">
        <f>'Property % affected'!R63*'Population Estimate'!F62</f>
        <v>532.28346765384833</v>
      </c>
      <c r="S63" s="45">
        <f>'Property % affected'!S63*'Population Estimate'!G62</f>
        <v>290.63170966824219</v>
      </c>
      <c r="U63">
        <v>2082</v>
      </c>
      <c r="V63" s="43">
        <f>'Population Estimate'!J62*Assumptions!C$41*'Property % affected'!B63</f>
        <v>20.369038778175955</v>
      </c>
      <c r="W63" s="43">
        <f>'Population Estimate'!K62*Assumptions!D$41*'Property % affected'!C63</f>
        <v>29.45561652865128</v>
      </c>
      <c r="X63" s="43">
        <f>'Population Estimate'!L62*Assumptions!E$41*'Property % affected'!D63</f>
        <v>31.838214631163567</v>
      </c>
      <c r="Y63" s="43">
        <f>'Population Estimate'!M62*Assumptions!F$41*'Property % affected'!E63</f>
        <v>34.101850971783122</v>
      </c>
      <c r="Z63" s="43">
        <f>'Population Estimate'!N62*Assumptions!G$41*'Property % affected'!F63</f>
        <v>25.539436935923884</v>
      </c>
      <c r="AA63" s="43">
        <f>'Population Estimate'!O62*Assumptions!H$41*'Property % affected'!G63</f>
        <v>13.659413018177339</v>
      </c>
      <c r="AB63" s="44">
        <f>'Population Estimate'!J62*Assumptions!C$41*'Property % affected'!H63</f>
        <v>52.135672393401968</v>
      </c>
      <c r="AC63" s="44">
        <f>'Population Estimate'!K62*Assumptions!D$41*'Property % affected'!I63</f>
        <v>62.485099866513444</v>
      </c>
      <c r="AD63" s="44">
        <f>'Population Estimate'!L62*Assumptions!E$41*'Property % affected'!J63</f>
        <v>40.416267886297291</v>
      </c>
      <c r="AE63" s="44">
        <f>'Population Estimate'!M62*Assumptions!F$41*'Property % affected'!K63</f>
        <v>48.44142697700493</v>
      </c>
      <c r="AF63" s="44">
        <f>'Population Estimate'!N62*Assumptions!G$41*'Property % affected'!L63</f>
        <v>39.120379036848227</v>
      </c>
      <c r="AG63" s="44">
        <f>'Population Estimate'!O62*Assumptions!H$41*'Property % affected'!M63</f>
        <v>14.95804612254212</v>
      </c>
      <c r="AH63" s="45">
        <f>'Population Estimate'!J62*Assumptions!C$41*'Property % affected'!N63</f>
        <v>1011.5386134951914</v>
      </c>
      <c r="AI63" s="45">
        <f>'Population Estimate'!K62*Assumptions!D$41*'Property % affected'!O63</f>
        <v>2032.4870209256767</v>
      </c>
      <c r="AJ63" s="45">
        <f>'Population Estimate'!L62*Assumptions!E$41*'Property % affected'!P63</f>
        <v>1524.5733875979622</v>
      </c>
      <c r="AK63" s="45">
        <f>'Population Estimate'!M62*Assumptions!F$41*'Property % affected'!Q63</f>
        <v>827.74975906345594</v>
      </c>
      <c r="AL63" s="45">
        <f>'Population Estimate'!N62*Assumptions!G$41*'Property % affected'!R63</f>
        <v>521.41052292541212</v>
      </c>
      <c r="AM63" s="45">
        <f>'Population Estimate'!O62*Assumptions!H$41*'Property % affected'!S63</f>
        <v>265.82164565603438</v>
      </c>
    </row>
    <row r="64" spans="1:39" x14ac:dyDescent="0.35">
      <c r="A64">
        <v>2083</v>
      </c>
      <c r="B64" s="43">
        <f>'Property % affected'!B64*'Population Estimate'!B63</f>
        <v>22.360280504047925</v>
      </c>
      <c r="C64" s="43">
        <f>'Property % affected'!C64*'Population Estimate'!C63</f>
        <v>32.964847826079321</v>
      </c>
      <c r="D64" s="43">
        <f>'Property % affected'!D64*'Population Estimate'!D63</f>
        <v>36.009466898211606</v>
      </c>
      <c r="E64" s="43">
        <f>'Property % affected'!E64*'Population Estimate'!E63</f>
        <v>34.941533063620184</v>
      </c>
      <c r="F64" s="43">
        <f>'Property % affected'!F64*'Population Estimate'!F63</f>
        <v>26.645234598840585</v>
      </c>
      <c r="G64" s="43">
        <f>'Property % affected'!G64*'Population Estimate'!G63</f>
        <v>15.262642636364731</v>
      </c>
      <c r="H64" s="44">
        <f>'Property % affected'!H64*'Population Estimate'!B63</f>
        <v>56.805466222909487</v>
      </c>
      <c r="I64" s="44">
        <f>'Property % affected'!I64*'Population Estimate'!C63</f>
        <v>69.407733606194952</v>
      </c>
      <c r="J64" s="44">
        <f>'Property % affected'!J64*'Population Estimate'!D63</f>
        <v>45.370402329898006</v>
      </c>
      <c r="K64" s="44">
        <f>'Property % affected'!K64*'Population Estimate'!E63</f>
        <v>49.263965662210133</v>
      </c>
      <c r="L64" s="44">
        <f>'Property % affected'!L64*'Population Estimate'!F63</f>
        <v>40.509764771532737</v>
      </c>
      <c r="M64" s="44">
        <f>'Property % affected'!M64*'Population Estimate'!G63</f>
        <v>16.5890304357508</v>
      </c>
      <c r="N64" s="45">
        <f>'Property % affected'!N64*'Population Estimate'!B63</f>
        <v>1101.6300317262587</v>
      </c>
      <c r="O64" s="45">
        <f>'Property % affected'!O64*'Population Estimate'!C63</f>
        <v>2256.6142567689531</v>
      </c>
      <c r="P64" s="45">
        <f>'Property % affected'!P64*'Population Estimate'!D63</f>
        <v>1710.6568825567917</v>
      </c>
      <c r="Q64" s="45">
        <f>'Property % affected'!Q64*'Population Estimate'!E63</f>
        <v>841.41384783715603</v>
      </c>
      <c r="R64" s="45">
        <f>'Property % affected'!R64*'Population Estimate'!F63</f>
        <v>539.67787088811713</v>
      </c>
      <c r="S64" s="45">
        <f>'Property % affected'!S64*'Population Estimate'!G63</f>
        <v>294.66912240890895</v>
      </c>
      <c r="U64">
        <v>2083</v>
      </c>
      <c r="V64" s="43">
        <f>'Population Estimate'!J63*Assumptions!C$41*'Property % affected'!B64</f>
        <v>20.816877153661828</v>
      </c>
      <c r="W64" s="43">
        <f>'Population Estimate'!K63*Assumptions!D$41*'Property % affected'!C64</f>
        <v>30.103234494269749</v>
      </c>
      <c r="X64" s="43">
        <f>'Population Estimate'!L63*Assumptions!E$41*'Property % affected'!D64</f>
        <v>32.538216947132831</v>
      </c>
      <c r="Y64" s="43">
        <f>'Population Estimate'!M63*Assumptions!F$41*'Property % affected'!E64</f>
        <v>34.851622117421456</v>
      </c>
      <c r="Z64" s="43">
        <f>'Population Estimate'!N63*Assumptions!G$41*'Property % affected'!F64</f>
        <v>26.100952875520537</v>
      </c>
      <c r="AA64" s="43">
        <f>'Population Estimate'!O63*Assumptions!H$41*'Property % affected'!G64</f>
        <v>13.959732017162471</v>
      </c>
      <c r="AB64" s="44">
        <f>'Population Estimate'!J63*Assumptions!C$41*'Property % affected'!H64</f>
        <v>52.884507052794831</v>
      </c>
      <c r="AC64" s="44">
        <f>'Population Estimate'!K63*Assumptions!D$41*'Property % affected'!I64</f>
        <v>63.382585337163881</v>
      </c>
      <c r="AD64" s="44">
        <f>'Population Estimate'!L63*Assumptions!E$41*'Property % affected'!J64</f>
        <v>40.99677449160572</v>
      </c>
      <c r="AE64" s="44">
        <f>'Population Estimate'!M63*Assumptions!F$41*'Property % affected'!K64</f>
        <v>49.137200481125312</v>
      </c>
      <c r="AF64" s="44">
        <f>'Population Estimate'!N63*Assumptions!G$41*'Property % affected'!L64</f>
        <v>39.682272542130526</v>
      </c>
      <c r="AG64" s="44">
        <f>'Population Estimate'!O63*Assumptions!H$41*'Property % affected'!M64</f>
        <v>15.172891407145643</v>
      </c>
      <c r="AH64" s="45">
        <f>'Population Estimate'!J63*Assumptions!C$41*'Property % affected'!N64</f>
        <v>1025.5907583573739</v>
      </c>
      <c r="AI64" s="45">
        <f>'Population Estimate'!K63*Assumptions!D$41*'Property % affected'!O64</f>
        <v>2060.7220301161474</v>
      </c>
      <c r="AJ64" s="45">
        <f>'Population Estimate'!L63*Assumptions!E$41*'Property % affected'!P64</f>
        <v>1545.7525356895308</v>
      </c>
      <c r="AK64" s="45">
        <f>'Population Estimate'!M63*Assumptions!F$41*'Property % affected'!Q64</f>
        <v>839.24873633314712</v>
      </c>
      <c r="AL64" s="45">
        <f>'Population Estimate'!N63*Assumptions!G$41*'Property % affected'!R64</f>
        <v>528.65388081908395</v>
      </c>
      <c r="AM64" s="45">
        <f>'Population Estimate'!O63*Assumptions!H$41*'Property % affected'!S64</f>
        <v>269.514400655624</v>
      </c>
    </row>
    <row r="65" spans="1:39" x14ac:dyDescent="0.35">
      <c r="A65">
        <v>2084</v>
      </c>
      <c r="B65" s="43">
        <f>'Property % affected'!B65*'Population Estimate'!B64</f>
        <v>22.851898778498377</v>
      </c>
      <c r="C65" s="43">
        <f>'Property % affected'!C65*'Population Estimate'!C64</f>
        <v>33.689620558820536</v>
      </c>
      <c r="D65" s="43">
        <f>'Property % affected'!D65*'Population Estimate'!D64</f>
        <v>36.801179326737476</v>
      </c>
      <c r="E65" s="43">
        <f>'Property % affected'!E65*'Population Estimate'!E64</f>
        <v>35.709765653022657</v>
      </c>
      <c r="F65" s="43">
        <f>'Property % affected'!F65*'Population Estimate'!F64</f>
        <v>27.231062860406368</v>
      </c>
      <c r="G65" s="43">
        <f>'Property % affected'!G65*'Population Estimate'!G64</f>
        <v>15.598210610795338</v>
      </c>
      <c r="H65" s="44">
        <f>'Property % affected'!H65*'Population Estimate'!B64</f>
        <v>57.621374026489846</v>
      </c>
      <c r="I65" s="44">
        <f>'Property % affected'!I65*'Population Estimate'!C64</f>
        <v>70.404650192635756</v>
      </c>
      <c r="J65" s="44">
        <f>'Property % affected'!J65*'Population Estimate'!D64</f>
        <v>46.022066118155323</v>
      </c>
      <c r="K65" s="44">
        <f>'Property % affected'!K65*'Population Estimate'!E64</f>
        <v>49.971553447184633</v>
      </c>
      <c r="L65" s="44">
        <f>'Property % affected'!L65*'Population Estimate'!F64</f>
        <v>41.091614290531467</v>
      </c>
      <c r="M65" s="44">
        <f>'Property % affected'!M65*'Population Estimate'!G64</f>
        <v>16.827301860779656</v>
      </c>
      <c r="N65" s="45">
        <f>'Property % affected'!N65*'Population Estimate'!B64</f>
        <v>1116.9337132504459</v>
      </c>
      <c r="O65" s="45">
        <f>'Property % affected'!O65*'Population Estimate'!C64</f>
        <v>2287.962808382435</v>
      </c>
      <c r="P65" s="45">
        <f>'Property % affected'!P65*'Population Estimate'!D64</f>
        <v>1734.4210750477901</v>
      </c>
      <c r="Q65" s="45">
        <f>'Property % affected'!Q65*'Population Estimate'!E64</f>
        <v>853.10264460784936</v>
      </c>
      <c r="R65" s="45">
        <f>'Property % affected'!R65*'Population Estimate'!F64</f>
        <v>547.1749960788502</v>
      </c>
      <c r="S65" s="45">
        <f>'Property % affected'!S65*'Population Estimate'!G64</f>
        <v>298.76262229043562</v>
      </c>
      <c r="U65">
        <v>2084</v>
      </c>
      <c r="V65" s="43">
        <f>'Population Estimate'!J64*Assumptions!C$41*'Property % affected'!B65</f>
        <v>21.274561806762563</v>
      </c>
      <c r="W65" s="43">
        <f>'Population Estimate'!K64*Assumptions!D$41*'Property % affected'!C65</f>
        <v>30.765091137560571</v>
      </c>
      <c r="X65" s="43">
        <f>'Population Estimate'!L64*Assumptions!E$41*'Property % affected'!D65</f>
        <v>33.253609675160014</v>
      </c>
      <c r="Y65" s="43">
        <f>'Population Estimate'!M64*Assumptions!F$41*'Property % affected'!E65</f>
        <v>35.617877904063491</v>
      </c>
      <c r="Z65" s="43">
        <f>'Population Estimate'!N64*Assumptions!G$41*'Property % affected'!F65</f>
        <v>26.674814433824928</v>
      </c>
      <c r="AA65" s="43">
        <f>'Population Estimate'!O64*Assumptions!H$41*'Property % affected'!G65</f>
        <v>14.266653898792077</v>
      </c>
      <c r="AB65" s="44">
        <f>'Population Estimate'!J64*Assumptions!C$41*'Property % affected'!H65</f>
        <v>53.644097367986603</v>
      </c>
      <c r="AC65" s="44">
        <f>'Population Estimate'!K64*Assumptions!D$41*'Property % affected'!I65</f>
        <v>64.292961563718535</v>
      </c>
      <c r="AD65" s="44">
        <f>'Population Estimate'!L64*Assumptions!E$41*'Property % affected'!J65</f>
        <v>41.585619024596014</v>
      </c>
      <c r="AE65" s="44">
        <f>'Population Estimate'!M64*Assumptions!F$41*'Property % affected'!K65</f>
        <v>49.842967513497165</v>
      </c>
      <c r="AF65" s="44">
        <f>'Population Estimate'!N64*Assumptions!G$41*'Property % affected'!L65</f>
        <v>40.252236631570035</v>
      </c>
      <c r="AG65" s="44">
        <f>'Population Estimate'!O64*Assumptions!H$41*'Property % affected'!M65</f>
        <v>15.390822555767654</v>
      </c>
      <c r="AH65" s="45">
        <f>'Population Estimate'!J64*Assumptions!C$41*'Property % affected'!N65</f>
        <v>1039.8381135383652</v>
      </c>
      <c r="AI65" s="45">
        <f>'Population Estimate'!K64*Assumptions!D$41*'Property % affected'!O65</f>
        <v>2089.3492758797324</v>
      </c>
      <c r="AJ65" s="45">
        <f>'Population Estimate'!L64*Assumptions!E$41*'Property % affected'!P65</f>
        <v>1567.2259013750399</v>
      </c>
      <c r="AK65" s="45">
        <f>'Population Estimate'!M64*Assumptions!F$41*'Property % affected'!Q65</f>
        <v>850.90745569493947</v>
      </c>
      <c r="AL65" s="45">
        <f>'Population Estimate'!N64*Assumptions!G$41*'Property % affected'!R65</f>
        <v>535.99786236968055</v>
      </c>
      <c r="AM65" s="45">
        <f>'Population Estimate'!O64*Assumptions!H$41*'Property % affected'!S65</f>
        <v>273.25845486169231</v>
      </c>
    </row>
    <row r="66" spans="1:39" x14ac:dyDescent="0.35">
      <c r="A66">
        <v>2085</v>
      </c>
      <c r="B66" s="43">
        <f>'Property % affected'!B66*'Population Estimate'!B65</f>
        <v>23.354325885500373</v>
      </c>
      <c r="C66" s="43">
        <f>'Property % affected'!C66*'Population Estimate'!C65</f>
        <v>34.430328311704919</v>
      </c>
      <c r="D66" s="43">
        <f>'Property % affected'!D66*'Population Estimate'!D65</f>
        <v>37.610298526967419</v>
      </c>
      <c r="E66" s="43">
        <f>'Property % affected'!E66*'Population Estimate'!E65</f>
        <v>36.494888780981235</v>
      </c>
      <c r="F66" s="43">
        <f>'Property % affected'!F66*'Population Estimate'!F65</f>
        <v>27.829771276987334</v>
      </c>
      <c r="G66" s="43">
        <f>'Property % affected'!G66*'Population Estimate'!G65</f>
        <v>15.941156459958803</v>
      </c>
      <c r="H66" s="44">
        <f>'Property % affected'!H66*'Population Estimate'!B65</f>
        <v>58.449000870300075</v>
      </c>
      <c r="I66" s="44">
        <f>'Property % affected'!I66*'Population Estimate'!C65</f>
        <v>71.415885683162358</v>
      </c>
      <c r="J66" s="44">
        <f>'Property % affected'!J66*'Population Estimate'!D65</f>
        <v>46.683089878357293</v>
      </c>
      <c r="K66" s="44">
        <f>'Property % affected'!K66*'Population Estimate'!E65</f>
        <v>50.68930445119183</v>
      </c>
      <c r="L66" s="44">
        <f>'Property % affected'!L66*'Population Estimate'!F65</f>
        <v>41.681821025738884</v>
      </c>
      <c r="M66" s="44">
        <f>'Property % affected'!M66*'Population Estimate'!G65</f>
        <v>17.068995623973787</v>
      </c>
      <c r="N66" s="45">
        <f>'Property % affected'!N66*'Population Estimate'!B65</f>
        <v>1132.4499912557098</v>
      </c>
      <c r="O66" s="45">
        <f>'Property % affected'!O66*'Population Estimate'!C65</f>
        <v>2319.7468494400318</v>
      </c>
      <c r="P66" s="45">
        <f>'Property % affected'!P66*'Population Estimate'!D65</f>
        <v>1758.5153961873261</v>
      </c>
      <c r="Q66" s="45">
        <f>'Property % affected'!Q66*'Population Estimate'!E65</f>
        <v>864.95382041508674</v>
      </c>
      <c r="R66" s="45">
        <f>'Property % affected'!R66*'Population Estimate'!F65</f>
        <v>554.77627022427941</v>
      </c>
      <c r="S66" s="45">
        <f>'Property % affected'!S66*'Population Estimate'!G65</f>
        <v>302.91298846709037</v>
      </c>
      <c r="U66">
        <v>2085</v>
      </c>
      <c r="V66" s="43">
        <f>'Population Estimate'!J65*Assumptions!C$41*'Property % affected'!B66</f>
        <v>21.742309220004394</v>
      </c>
      <c r="W66" s="43">
        <f>'Population Estimate'!K65*Assumptions!D$41*'Property % affected'!C66</f>
        <v>31.441499513368754</v>
      </c>
      <c r="X66" s="43">
        <f>'Population Estimate'!L65*Assumptions!E$41*'Property % affected'!D66</f>
        <v>33.984731192387471</v>
      </c>
      <c r="Y66" s="43">
        <f>'Population Estimate'!M65*Assumptions!F$41*'Property % affected'!E66</f>
        <v>36.400980766821085</v>
      </c>
      <c r="Z66" s="43">
        <f>'Population Estimate'!N65*Assumptions!G$41*'Property % affected'!F66</f>
        <v>27.261293044451879</v>
      </c>
      <c r="AA66" s="43">
        <f>'Population Estimate'!O65*Assumptions!H$41*'Property % affected'!G66</f>
        <v>14.58032383556395</v>
      </c>
      <c r="AB66" s="44">
        <f>'Population Estimate'!J65*Assumptions!C$41*'Property % affected'!H66</f>
        <v>54.414597824523881</v>
      </c>
      <c r="AC66" s="44">
        <f>'Population Estimate'!K65*Assumptions!D$41*'Property % affected'!I66</f>
        <v>65.216413698576176</v>
      </c>
      <c r="AD66" s="44">
        <f>'Population Estimate'!L65*Assumptions!E$41*'Property % affected'!J66</f>
        <v>42.182921244522227</v>
      </c>
      <c r="AE66" s="44">
        <f>'Population Estimate'!M65*Assumptions!F$41*'Property % affected'!K66</f>
        <v>50.558871613082971</v>
      </c>
      <c r="AF66" s="44">
        <f>'Population Estimate'!N65*Assumptions!G$41*'Property % affected'!L66</f>
        <v>40.830387224514482</v>
      </c>
      <c r="AG66" s="44">
        <f>'Population Estimate'!O65*Assumptions!H$41*'Property % affected'!M66</f>
        <v>15.611883891264746</v>
      </c>
      <c r="AH66" s="45">
        <f>'Population Estimate'!J65*Assumptions!C$41*'Property % affected'!N66</f>
        <v>1054.283390871052</v>
      </c>
      <c r="AI66" s="45">
        <f>'Population Estimate'!K65*Assumptions!D$41*'Property % affected'!O66</f>
        <v>2118.3742071089132</v>
      </c>
      <c r="AJ66" s="45">
        <f>'Population Estimate'!L65*Assumptions!E$41*'Property % affected'!P66</f>
        <v>1588.9975718818046</v>
      </c>
      <c r="AK66" s="45">
        <f>'Population Estimate'!M65*Assumptions!F$41*'Property % affected'!Q66</f>
        <v>862.72813626235848</v>
      </c>
      <c r="AL66" s="45">
        <f>'Population Estimate'!N65*Assumptions!G$41*'Property % affected'!R66</f>
        <v>543.44386542616678</v>
      </c>
      <c r="AM66" s="45">
        <f>'Population Estimate'!O65*Assumptions!H$41*'Property % affected'!S66</f>
        <v>277.05452091523102</v>
      </c>
    </row>
    <row r="67" spans="1:39" x14ac:dyDescent="0.35">
      <c r="A67">
        <v>2086</v>
      </c>
      <c r="B67" s="43">
        <f>'Property % affected'!B67*'Population Estimate'!B66</f>
        <v>23.867799470534543</v>
      </c>
      <c r="C67" s="43">
        <f>'Property % affected'!C67*'Population Estimate'!C66</f>
        <v>35.187321435753553</v>
      </c>
      <c r="D67" s="43">
        <f>'Property % affected'!D67*'Population Estimate'!D66</f>
        <v>38.437207208191118</v>
      </c>
      <c r="E67" s="43">
        <f>'Property % affected'!E67*'Population Estimate'!E66</f>
        <v>37.29727380676475</v>
      </c>
      <c r="F67" s="43">
        <f>'Property % affected'!F67*'Population Estimate'!F66</f>
        <v>28.441643034636638</v>
      </c>
      <c r="G67" s="43">
        <f>'Property % affected'!G67*'Population Estimate'!G66</f>
        <v>16.29164239550737</v>
      </c>
      <c r="H67" s="44">
        <f>'Property % affected'!H67*'Population Estimate'!B66</f>
        <v>59.288515077162081</v>
      </c>
      <c r="I67" s="44">
        <f>'Property % affected'!I67*'Population Estimate'!C66</f>
        <v>72.44164574293977</v>
      </c>
      <c r="J67" s="44">
        <f>'Property % affected'!J67*'Population Estimate'!D66</f>
        <v>47.353608049575719</v>
      </c>
      <c r="K67" s="44">
        <f>'Property % affected'!K67*'Population Estimate'!E66</f>
        <v>51.417364650495479</v>
      </c>
      <c r="L67" s="44">
        <f>'Property % affected'!L67*'Population Estimate'!F66</f>
        <v>42.280505013453862</v>
      </c>
      <c r="M67" s="44">
        <f>'Property % affected'!M67*'Population Estimate'!G66</f>
        <v>17.314160881032493</v>
      </c>
      <c r="N67" s="45">
        <f>'Property % affected'!N67*'Population Estimate'!B66</f>
        <v>1148.1818191009336</v>
      </c>
      <c r="O67" s="45">
        <f>'Property % affected'!O67*'Population Estimate'!C66</f>
        <v>2351.9724296967147</v>
      </c>
      <c r="P67" s="45">
        <f>'Property % affected'!P67*'Population Estimate'!D66</f>
        <v>1782.944432073775</v>
      </c>
      <c r="Q67" s="45">
        <f>'Property % affected'!Q67*'Population Estimate'!E66</f>
        <v>876.96963100443588</v>
      </c>
      <c r="R67" s="45">
        <f>'Property % affected'!R67*'Population Estimate'!F66</f>
        <v>562.48314014628465</v>
      </c>
      <c r="S67" s="45">
        <f>'Property % affected'!S67*'Population Estimate'!G66</f>
        <v>307.12101091703755</v>
      </c>
      <c r="U67">
        <v>2086</v>
      </c>
      <c r="V67" s="43">
        <f>'Population Estimate'!J66*Assumptions!C$41*'Property % affected'!B67</f>
        <v>22.220340635548204</v>
      </c>
      <c r="W67" s="43">
        <f>'Population Estimate'!K66*Assumptions!D$41*'Property % affected'!C67</f>
        <v>32.132779559435214</v>
      </c>
      <c r="X67" s="43">
        <f>'Population Estimate'!L66*Assumptions!E$41*'Property % affected'!D67</f>
        <v>34.731927315595293</v>
      </c>
      <c r="Y67" s="43">
        <f>'Population Estimate'!M66*Assumptions!F$41*'Property % affected'!E67</f>
        <v>37.201301109387856</v>
      </c>
      <c r="Z67" s="43">
        <f>'Population Estimate'!N66*Assumptions!G$41*'Property % affected'!F67</f>
        <v>27.860666108818201</v>
      </c>
      <c r="AA67" s="43">
        <f>'Population Estimate'!O66*Assumptions!H$41*'Property % affected'!G67</f>
        <v>14.900890191771833</v>
      </c>
      <c r="AB67" s="44">
        <f>'Population Estimate'!J66*Assumptions!C$41*'Property % affected'!H67</f>
        <v>55.196165126858773</v>
      </c>
      <c r="AC67" s="44">
        <f>'Population Estimate'!K66*Assumptions!D$41*'Property % affected'!I67</f>
        <v>66.153129553515043</v>
      </c>
      <c r="AD67" s="44">
        <f>'Population Estimate'!L66*Assumptions!E$41*'Property % affected'!J67</f>
        <v>42.788802630763556</v>
      </c>
      <c r="AE67" s="44">
        <f>'Population Estimate'!M66*Assumptions!F$41*'Property % affected'!K67</f>
        <v>51.285058380522884</v>
      </c>
      <c r="AF67" s="44">
        <f>'Population Estimate'!N66*Assumptions!G$41*'Property % affected'!L67</f>
        <v>41.416841905283455</v>
      </c>
      <c r="AG67" s="44">
        <f>'Population Estimate'!O66*Assumptions!H$41*'Property % affected'!M67</f>
        <v>15.836120373111211</v>
      </c>
      <c r="AH67" s="45">
        <f>'Population Estimate'!J66*Assumptions!C$41*'Property % affected'!N67</f>
        <v>1068.9293398607033</v>
      </c>
      <c r="AI67" s="45">
        <f>'Population Estimate'!K66*Assumptions!D$41*'Property % affected'!O67</f>
        <v>2147.8023483913785</v>
      </c>
      <c r="AJ67" s="45">
        <f>'Population Estimate'!L66*Assumptions!E$41*'Property % affected'!P67</f>
        <v>1611.0716912162966</v>
      </c>
      <c r="AK67" s="45">
        <f>'Population Estimate'!M66*Assumptions!F$41*'Property % affected'!Q67</f>
        <v>874.71302797652629</v>
      </c>
      <c r="AL67" s="45">
        <f>'Population Estimate'!N66*Assumptions!G$41*'Property % affected'!R67</f>
        <v>550.99330725621849</v>
      </c>
      <c r="AM67" s="45">
        <f>'Population Estimate'!O66*Assumptions!H$41*'Property % affected'!S67</f>
        <v>280.90332135713516</v>
      </c>
    </row>
    <row r="68" spans="1:39" x14ac:dyDescent="0.35">
      <c r="A68">
        <v>2087</v>
      </c>
      <c r="B68" s="43">
        <f>'Property % affected'!B68*'Population Estimate'!B67</f>
        <v>24.392562404009798</v>
      </c>
      <c r="C68" s="43">
        <f>'Property % affected'!C68*'Population Estimate'!C67</f>
        <v>35.960957984885709</v>
      </c>
      <c r="D68" s="43">
        <f>'Property % affected'!D68*'Population Estimate'!D67</f>
        <v>39.282296494032792</v>
      </c>
      <c r="E68" s="43">
        <f>'Property % affected'!E68*'Population Estimate'!E67</f>
        <v>38.11730025443245</v>
      </c>
      <c r="F68" s="43">
        <f>'Property % affected'!F68*'Population Estimate'!F67</f>
        <v>29.066967545601191</v>
      </c>
      <c r="G68" s="43">
        <f>'Property % affected'!G68*'Population Estimate'!G67</f>
        <v>16.649834195516021</v>
      </c>
      <c r="H68" s="44">
        <f>'Property % affected'!H68*'Population Estimate'!B67</f>
        <v>60.140087387550771</v>
      </c>
      <c r="I68" s="44">
        <f>'Property % affected'!I68*'Population Estimate'!C67</f>
        <v>73.482138991141142</v>
      </c>
      <c r="J68" s="44">
        <f>'Property % affected'!J68*'Population Estimate'!D67</f>
        <v>48.033757001856515</v>
      </c>
      <c r="K68" s="44">
        <f>'Property % affected'!K68*'Population Estimate'!E67</f>
        <v>52.155882118044346</v>
      </c>
      <c r="L68" s="44">
        <f>'Property % affected'!L68*'Population Estimate'!F67</f>
        <v>42.887788014079653</v>
      </c>
      <c r="M68" s="44">
        <f>'Property % affected'!M68*'Population Estimate'!G67</f>
        <v>17.562847493687791</v>
      </c>
      <c r="N68" s="45">
        <f>'Property % affected'!N68*'Population Estimate'!B67</f>
        <v>1164.1321911726245</v>
      </c>
      <c r="O68" s="45">
        <f>'Property % affected'!O68*'Population Estimate'!C67</f>
        <v>2384.6456829497556</v>
      </c>
      <c r="P68" s="45">
        <f>'Property % affected'!P68*'Population Estimate'!D67</f>
        <v>1807.7128325149131</v>
      </c>
      <c r="Q68" s="45">
        <f>'Property % affected'!Q68*'Population Estimate'!E67</f>
        <v>889.1523634579487</v>
      </c>
      <c r="R68" s="45">
        <f>'Property % affected'!R68*'Population Estimate'!F67</f>
        <v>570.29707276578165</v>
      </c>
      <c r="S68" s="45">
        <f>'Property % affected'!S68*'Population Estimate'!G67</f>
        <v>311.38749059270117</v>
      </c>
      <c r="U68">
        <v>2087</v>
      </c>
      <c r="V68" s="43">
        <f>'Population Estimate'!J67*Assumptions!C$41*'Property % affected'!B68</f>
        <v>22.708882159835973</v>
      </c>
      <c r="W68" s="43">
        <f>'Population Estimate'!K67*Assumptions!D$41*'Property % affected'!C68</f>
        <v>32.839258247725667</v>
      </c>
      <c r="X68" s="43">
        <f>'Population Estimate'!L67*Assumptions!E$41*'Property % affected'!D68</f>
        <v>35.495551464770898</v>
      </c>
      <c r="Y68" s="43">
        <f>'Population Estimate'!M67*Assumptions!F$41*'Property % affected'!E68</f>
        <v>38.019217479238321</v>
      </c>
      <c r="Z68" s="43">
        <f>'Population Estimate'!N67*Assumptions!G$41*'Property % affected'!F68</f>
        <v>28.473217127352068</v>
      </c>
      <c r="AA68" s="43">
        <f>'Population Estimate'!O67*Assumptions!H$41*'Property % affected'!G68</f>
        <v>15.228504593680986</v>
      </c>
      <c r="AB68" s="44">
        <f>'Population Estimate'!J67*Assumptions!C$41*'Property % affected'!H68</f>
        <v>55.988958230219531</v>
      </c>
      <c r="AC68" s="44">
        <f>'Population Estimate'!K67*Assumptions!D$41*'Property % affected'!I68</f>
        <v>67.103299637889904</v>
      </c>
      <c r="AD68" s="44">
        <f>'Population Estimate'!L67*Assumptions!E$41*'Property % affected'!J68</f>
        <v>43.403386407530796</v>
      </c>
      <c r="AE68" s="44">
        <f>'Population Estimate'!M67*Assumptions!F$41*'Property % affected'!K68</f>
        <v>52.021675507746941</v>
      </c>
      <c r="AF68" s="44">
        <f>'Population Estimate'!N67*Assumptions!G$41*'Property % affected'!L68</f>
        <v>42.011719947082653</v>
      </c>
      <c r="AG68" s="44">
        <f>'Population Estimate'!O67*Assumptions!H$41*'Property % affected'!M68</f>
        <v>16.063577606542886</v>
      </c>
      <c r="AH68" s="45">
        <f>'Population Estimate'!J67*Assumptions!C$41*'Property % affected'!N68</f>
        <v>1083.7787482083079</v>
      </c>
      <c r="AI68" s="45">
        <f>'Population Estimate'!K67*Assumptions!D$41*'Property % affected'!O68</f>
        <v>2177.6393010615743</v>
      </c>
      <c r="AJ68" s="45">
        <f>'Population Estimate'!L67*Assumptions!E$41*'Property % affected'!P68</f>
        <v>1633.4524609529135</v>
      </c>
      <c r="AK68" s="45">
        <f>'Population Estimate'!M67*Assumptions!F$41*'Property % affected'!Q68</f>
        <v>886.8644120344153</v>
      </c>
      <c r="AL68" s="45">
        <f>'Population Estimate'!N67*Assumptions!G$41*'Property % affected'!R68</f>
        <v>558.64762481598427</v>
      </c>
      <c r="AM68" s="45">
        <f>'Population Estimate'!O67*Assumptions!H$41*'Property % affected'!S68</f>
        <v>284.80558876573122</v>
      </c>
    </row>
    <row r="69" spans="1:39" x14ac:dyDescent="0.35">
      <c r="A69">
        <v>2088</v>
      </c>
      <c r="B69" s="43">
        <f>'Property % affected'!B69*'Population Estimate'!B68</f>
        <v>24.928862896139734</v>
      </c>
      <c r="C69" s="43">
        <f>'Property % affected'!C69*'Population Estimate'!C68</f>
        <v>36.751603885276559</v>
      </c>
      <c r="D69" s="43">
        <f>'Property % affected'!D69*'Population Estimate'!D68</f>
        <v>40.145966107450725</v>
      </c>
      <c r="E69" s="43">
        <f>'Property % affected'!E69*'Population Estimate'!E68</f>
        <v>38.955355992346902</v>
      </c>
      <c r="F69" s="43">
        <f>'Property % affected'!F69*'Population Estimate'!F68</f>
        <v>29.706040585212161</v>
      </c>
      <c r="G69" s="43">
        <f>'Property % affected'!G69*'Population Estimate'!G68</f>
        <v>17.015901282894642</v>
      </c>
      <c r="H69" s="44">
        <f>'Property % affected'!H69*'Population Estimate'!B68</f>
        <v>61.003890994319129</v>
      </c>
      <c r="I69" s="44">
        <f>'Property % affected'!I69*'Population Estimate'!C68</f>
        <v>74.537577043376842</v>
      </c>
      <c r="J69" s="44">
        <f>'Property % affected'!J69*'Population Estimate'!D68</f>
        <v>48.723675063954779</v>
      </c>
      <c r="K69" s="44">
        <f>'Property % affected'!K69*'Population Estimate'!E68</f>
        <v>52.905007053587404</v>
      </c>
      <c r="L69" s="44">
        <f>'Property % affected'!L69*'Population Estimate'!F68</f>
        <v>43.503793536887514</v>
      </c>
      <c r="M69" s="44">
        <f>'Property % affected'!M69*'Population Estimate'!G68</f>
        <v>17.815106039845318</v>
      </c>
      <c r="N69" s="45">
        <f>'Property % affected'!N69*'Population Estimate'!B68</f>
        <v>1180.304143454865</v>
      </c>
      <c r="O69" s="45">
        <f>'Property % affected'!O69*'Population Estimate'!C68</f>
        <v>2417.7728282062303</v>
      </c>
      <c r="P69" s="45">
        <f>'Property % affected'!P69*'Population Estimate'!D68</f>
        <v>1832.8253119129588</v>
      </c>
      <c r="Q69" s="45">
        <f>'Property % affected'!Q69*'Population Estimate'!E68</f>
        <v>901.5043366294824</v>
      </c>
      <c r="R69" s="45">
        <f>'Property % affected'!R69*'Population Estimate'!F68</f>
        <v>578.21955538193492</v>
      </c>
      <c r="S69" s="45">
        <f>'Property % affected'!S69*'Population Estimate'!G68</f>
        <v>315.71323957321789</v>
      </c>
      <c r="U69">
        <v>2088</v>
      </c>
      <c r="V69" s="43">
        <f>'Population Estimate'!J68*Assumptions!C$41*'Property % affected'!B69</f>
        <v>23.208164870537935</v>
      </c>
      <c r="W69" s="43">
        <f>'Population Estimate'!K68*Assumptions!D$41*'Property % affected'!C69</f>
        <v>33.561269739086754</v>
      </c>
      <c r="X69" s="43">
        <f>'Population Estimate'!L68*Assumptions!E$41*'Property % affected'!D69</f>
        <v>36.275964830274923</v>
      </c>
      <c r="Y69" s="43">
        <f>'Population Estimate'!M68*Assumptions!F$41*'Property % affected'!E69</f>
        <v>38.855116746678902</v>
      </c>
      <c r="Z69" s="43">
        <f>'Population Estimate'!N68*Assumptions!G$41*'Property % affected'!F69</f>
        <v>29.099235833587347</v>
      </c>
      <c r="AA69" s="43">
        <f>'Population Estimate'!O68*Assumptions!H$41*'Property % affected'!G69</f>
        <v>15.56332200124665</v>
      </c>
      <c r="AB69" s="44">
        <f>'Population Estimate'!J68*Assumptions!C$41*'Property % affected'!H69</f>
        <v>56.793138372938756</v>
      </c>
      <c r="AC69" s="44">
        <f>'Population Estimate'!K68*Assumptions!D$41*'Property % affected'!I69</f>
        <v>68.067117197377954</v>
      </c>
      <c r="AD69" s="44">
        <f>'Population Estimate'!L68*Assumptions!E$41*'Property % affected'!J69</f>
        <v>44.026797568927734</v>
      </c>
      <c r="AE69" s="44">
        <f>'Population Estimate'!M68*Assumptions!F$41*'Property % affected'!K69</f>
        <v>52.768872808012709</v>
      </c>
      <c r="AF69" s="44">
        <f>'Population Estimate'!N68*Assumptions!G$41*'Property % affected'!L69</f>
        <v>42.615142336261691</v>
      </c>
      <c r="AG69" s="44">
        <f>'Population Estimate'!O68*Assumptions!H$41*'Property % affected'!M69</f>
        <v>16.294301851832355</v>
      </c>
      <c r="AH69" s="45">
        <f>'Population Estimate'!J68*Assumptions!C$41*'Property % affected'!N69</f>
        <v>1098.834442341185</v>
      </c>
      <c r="AI69" s="45">
        <f>'Population Estimate'!K68*Assumptions!D$41*'Property % affected'!O69</f>
        <v>2207.890744266856</v>
      </c>
      <c r="AJ69" s="45">
        <f>'Population Estimate'!L68*Assumptions!E$41*'Property % affected'!P69</f>
        <v>1656.1441410337036</v>
      </c>
      <c r="AK69" s="45">
        <f>'Population Estimate'!M68*Assumptions!F$41*'Property % affected'!Q69</f>
        <v>899.1846013230479</v>
      </c>
      <c r="AL69" s="45">
        <f>'Population Estimate'!N68*Assumptions!G$41*'Property % affected'!R69</f>
        <v>566.40827502359571</v>
      </c>
      <c r="AM69" s="45">
        <f>'Population Estimate'!O68*Assumptions!H$41*'Property % affected'!S69</f>
        <v>288.76206589621529</v>
      </c>
    </row>
    <row r="70" spans="1:39" x14ac:dyDescent="0.35">
      <c r="A70">
        <v>2089</v>
      </c>
      <c r="B70" s="43">
        <f>'Property % affected'!B70*'Population Estimate'!B69</f>
        <v>25.476954614344866</v>
      </c>
      <c r="C70" s="43">
        <f>'Property % affected'!C70*'Population Estimate'!C69</f>
        <v>37.559633108438383</v>
      </c>
      <c r="D70" s="43">
        <f>'Property % affected'!D70*'Population Estimate'!D69</f>
        <v>41.028624559804143</v>
      </c>
      <c r="E70" s="43">
        <f>'Property % affected'!E70*'Population Estimate'!E69</f>
        <v>39.811837416633765</v>
      </c>
      <c r="F70" s="43">
        <f>'Property % affected'!F70*'Population Estimate'!F69</f>
        <v>30.359164431785256</v>
      </c>
      <c r="G70" s="43">
        <f>'Property % affected'!G70*'Population Estimate'!G69</f>
        <v>17.390016805524223</v>
      </c>
      <c r="H70" s="44">
        <f>'Property % affected'!H70*'Population Estimate'!B69</f>
        <v>61.880101577922375</v>
      </c>
      <c r="I70" s="44">
        <f>'Property % affected'!I70*'Population Estimate'!C69</f>
        <v>75.608174554732827</v>
      </c>
      <c r="J70" s="44">
        <f>'Property % affected'!J70*'Population Estimate'!D69</f>
        <v>49.423502551467962</v>
      </c>
      <c r="K70" s="44">
        <f>'Property % affected'!K70*'Population Estimate'!E69</f>
        <v>53.664891814221363</v>
      </c>
      <c r="L70" s="44">
        <f>'Property % affected'!L70*'Population Estimate'!F69</f>
        <v>44.128646865136062</v>
      </c>
      <c r="M70" s="44">
        <f>'Property % affected'!M70*'Population Estimate'!G69</f>
        <v>18.070987823870869</v>
      </c>
      <c r="N70" s="45">
        <f>'Property % affected'!N70*'Population Estimate'!B69</f>
        <v>1196.7007541071787</v>
      </c>
      <c r="O70" s="45">
        <f>'Property % affected'!O70*'Population Estimate'!C69</f>
        <v>2451.3601708667429</v>
      </c>
      <c r="P70" s="45">
        <f>'Property % affected'!P70*'Population Estimate'!D69</f>
        <v>1858.2866501619096</v>
      </c>
      <c r="Q70" s="45">
        <f>'Property % affected'!Q70*'Population Estimate'!E69</f>
        <v>914.02790158606967</v>
      </c>
      <c r="R70" s="45">
        <f>'Property % affected'!R70*'Population Estimate'!F69</f>
        <v>586.25209595524871</v>
      </c>
      <c r="S70" s="45">
        <f>'Property % affected'!S70*'Population Estimate'!G69</f>
        <v>320.09908121900781</v>
      </c>
      <c r="U70">
        <v>2089</v>
      </c>
      <c r="V70" s="43">
        <f>'Population Estimate'!J69*Assumptions!C$41*'Property % affected'!B70</f>
        <v>23.718424925851203</v>
      </c>
      <c r="W70" s="43">
        <f>'Population Estimate'!K69*Assumptions!D$41*'Property % affected'!C70</f>
        <v>34.29915554130239</v>
      </c>
      <c r="X70" s="43">
        <f>'Population Estimate'!L69*Assumptions!E$41*'Property % affected'!D70</f>
        <v>37.073536543682387</v>
      </c>
      <c r="Y70" s="43">
        <f>'Population Estimate'!M69*Assumptions!F$41*'Property % affected'!E70</f>
        <v>39.70939428783565</v>
      </c>
      <c r="Z70" s="43">
        <f>'Population Estimate'!N69*Assumptions!G$41*'Property % affected'!F70</f>
        <v>29.739018331206065</v>
      </c>
      <c r="AA70" s="43">
        <f>'Population Estimate'!O69*Assumptions!H$41*'Property % affected'!G70</f>
        <v>15.905500781409293</v>
      </c>
      <c r="AB70" s="44">
        <f>'Population Estimate'!J69*Assumptions!C$41*'Property % affected'!H70</f>
        <v>57.608869109246164</v>
      </c>
      <c r="AC70" s="44">
        <f>'Population Estimate'!K69*Assumptions!D$41*'Property % affected'!I70</f>
        <v>69.044778253281095</v>
      </c>
      <c r="AD70" s="44">
        <f>'Population Estimate'!L69*Assumptions!E$41*'Property % affected'!J70</f>
        <v>44.659162904372387</v>
      </c>
      <c r="AE70" s="44">
        <f>'Population Estimate'!M69*Assumptions!F$41*'Property % affected'!K70</f>
        <v>53.526802246374274</v>
      </c>
      <c r="AF70" s="44">
        <f>'Population Estimate'!N69*Assumptions!G$41*'Property % affected'!L70</f>
        <v>43.227231796920336</v>
      </c>
      <c r="AG70" s="44">
        <f>'Population Estimate'!O69*Assumptions!H$41*'Property % affected'!M70</f>
        <v>16.528340033697361</v>
      </c>
      <c r="AH70" s="45">
        <f>'Population Estimate'!J69*Assumptions!C$41*'Property % affected'!N70</f>
        <v>1114.0992879509638</v>
      </c>
      <c r="AI70" s="45">
        <f>'Population Estimate'!K69*Assumptions!D$41*'Property % affected'!O70</f>
        <v>2238.5624360484544</v>
      </c>
      <c r="AJ70" s="45">
        <f>'Population Estimate'!L69*Assumptions!E$41*'Property % affected'!P70</f>
        <v>1679.1510505791996</v>
      </c>
      <c r="AK70" s="45">
        <f>'Population Estimate'!M69*Assumptions!F$41*'Property % affected'!Q70</f>
        <v>911.67594085973212</v>
      </c>
      <c r="AL70" s="45">
        <f>'Population Estimate'!N69*Assumptions!G$41*'Property % affected'!R70</f>
        <v>574.27673503647509</v>
      </c>
      <c r="AM70" s="45">
        <f>'Population Estimate'!O69*Assumptions!H$41*'Property % affected'!S70</f>
        <v>292.77350582202882</v>
      </c>
    </row>
    <row r="71" spans="1:39" x14ac:dyDescent="0.35">
      <c r="A71">
        <v>2090</v>
      </c>
      <c r="B71" s="43">
        <f>'Property % affected'!B71*'Population Estimate'!B70</f>
        <v>24.816048968969948</v>
      </c>
      <c r="C71" s="43">
        <f>'Property % affected'!C71*'Population Estimate'!C70</f>
        <v>36.585286922430697</v>
      </c>
      <c r="D71" s="43">
        <f>'Property % affected'!D71*'Population Estimate'!D70</f>
        <v>39.964288181928168</v>
      </c>
      <c r="E71" s="43">
        <f>'Property % affected'!E71*'Population Estimate'!E70</f>
        <v>38.779066094484186</v>
      </c>
      <c r="F71" s="43">
        <f>'Property % affected'!F71*'Population Estimate'!F70</f>
        <v>29.571607855045308</v>
      </c>
      <c r="G71" s="43">
        <f>'Property % affected'!G71*'Population Estimate'!G70</f>
        <v>16.938896942341497</v>
      </c>
      <c r="H71" s="44">
        <f>'Property % affected'!H71*'Population Estimate'!B70</f>
        <v>59.82525785967789</v>
      </c>
      <c r="I71" s="44">
        <f>'Property % affected'!I71*'Population Estimate'!C70</f>
        <v>73.097464672718743</v>
      </c>
      <c r="J71" s="44">
        <f>'Property % affected'!J71*'Population Estimate'!D70</f>
        <v>47.782303342645747</v>
      </c>
      <c r="K71" s="44">
        <f>'Property % affected'!K71*'Population Estimate'!E70</f>
        <v>51.882849396339054</v>
      </c>
      <c r="L71" s="44">
        <f>'Property % affected'!L71*'Population Estimate'!F70</f>
        <v>42.663273174834849</v>
      </c>
      <c r="M71" s="44">
        <f>'Property % affected'!M71*'Population Estimate'!G70</f>
        <v>17.470907105425471</v>
      </c>
      <c r="N71" s="45">
        <f>'Property % affected'!N71*'Population Estimate'!B70</f>
        <v>1156.4244822524051</v>
      </c>
      <c r="O71" s="45">
        <f>'Property % affected'!O71*'Population Estimate'!C70</f>
        <v>2368.8569650177133</v>
      </c>
      <c r="P71" s="45">
        <f>'Property % affected'!P71*'Population Estimate'!D70</f>
        <v>1795.7439818723278</v>
      </c>
      <c r="Q71" s="45">
        <f>'Property % affected'!Q71*'Population Estimate'!E70</f>
        <v>883.26529353992157</v>
      </c>
      <c r="R71" s="45">
        <f>'Property % affected'!R71*'Population Estimate'!F70</f>
        <v>566.52114090145938</v>
      </c>
      <c r="S71" s="45">
        <f>'Property % affected'!S71*'Population Estimate'!G70</f>
        <v>309.32579677726892</v>
      </c>
      <c r="U71">
        <v>2090</v>
      </c>
      <c r="V71" s="43">
        <f>'Population Estimate'!J70*Assumptions!C$41*'Property % affected'!B71</f>
        <v>23.103137848954258</v>
      </c>
      <c r="W71" s="43">
        <f>'Population Estimate'!K70*Assumptions!D$41*'Property % affected'!C71</f>
        <v>33.409390423297438</v>
      </c>
      <c r="X71" s="43">
        <f>'Population Estimate'!L70*Assumptions!E$41*'Property % affected'!D71</f>
        <v>36.1118003406459</v>
      </c>
      <c r="Y71" s="43">
        <f>'Population Estimate'!M70*Assumptions!F$41*'Property % affected'!E71</f>
        <v>38.679280474920489</v>
      </c>
      <c r="Z71" s="43">
        <f>'Population Estimate'!N70*Assumptions!G$41*'Property % affected'!F71</f>
        <v>28.967549158358548</v>
      </c>
      <c r="AA71" s="43">
        <f>'Population Estimate'!O70*Assumptions!H$41*'Property % affected'!G71</f>
        <v>15.492891212562718</v>
      </c>
      <c r="AB71" s="44">
        <f>'Population Estimate'!J70*Assumptions!C$41*'Property % affected'!H71</f>
        <v>55.695859599149649</v>
      </c>
      <c r="AC71" s="44">
        <f>'Population Estimate'!K70*Assumptions!D$41*'Property % affected'!I71</f>
        <v>66.752018137289994</v>
      </c>
      <c r="AD71" s="44">
        <f>'Population Estimate'!L70*Assumptions!E$41*'Property % affected'!J71</f>
        <v>43.17617244352855</v>
      </c>
      <c r="AE71" s="44">
        <f>'Population Estimate'!M70*Assumptions!F$41*'Property % affected'!K71</f>
        <v>51.74934534910053</v>
      </c>
      <c r="AF71" s="44">
        <f>'Population Estimate'!N70*Assumptions!G$41*'Property % affected'!L71</f>
        <v>41.791791268382305</v>
      </c>
      <c r="AG71" s="44">
        <f>'Population Estimate'!O70*Assumptions!H$41*'Property % affected'!M71</f>
        <v>15.979485800669254</v>
      </c>
      <c r="AH71" s="45">
        <f>'Population Estimate'!J70*Assumptions!C$41*'Property % affected'!N71</f>
        <v>1076.6030587217942</v>
      </c>
      <c r="AI71" s="45">
        <f>'Population Estimate'!K70*Assumptions!D$41*'Property % affected'!O71</f>
        <v>2163.221170549346</v>
      </c>
      <c r="AJ71" s="45">
        <f>'Population Estimate'!L70*Assumptions!E$41*'Property % affected'!P71</f>
        <v>1622.637386685996</v>
      </c>
      <c r="AK71" s="45">
        <f>'Population Estimate'!M70*Assumptions!F$41*'Property % affected'!Q71</f>
        <v>880.99249062248532</v>
      </c>
      <c r="AL71" s="45">
        <f>'Population Estimate'!N70*Assumptions!G$41*'Property % affected'!R71</f>
        <v>554.94882384329026</v>
      </c>
      <c r="AM71" s="45">
        <f>'Population Estimate'!O70*Assumptions!H$41*'Property % affected'!S71</f>
        <v>282.91989348670387</v>
      </c>
    </row>
    <row r="72" spans="1:39" x14ac:dyDescent="0.35">
      <c r="A72">
        <v>2091</v>
      </c>
      <c r="B72" s="43">
        <f>'Property % affected'!B72*'Population Estimate'!B71</f>
        <v>25.361660334202792</v>
      </c>
      <c r="C72" s="43">
        <f>'Property % affected'!C72*'Population Estimate'!C71</f>
        <v>37.389659462561589</v>
      </c>
      <c r="D72" s="43">
        <f>'Property % affected'!D72*'Population Estimate'!D71</f>
        <v>40.842952221589179</v>
      </c>
      <c r="E72" s="43">
        <f>'Property % affected'!E72*'Population Estimate'!E71</f>
        <v>39.631671568495094</v>
      </c>
      <c r="F72" s="43">
        <f>'Property % affected'!F72*'Population Estimate'!F71</f>
        <v>30.221776032666835</v>
      </c>
      <c r="G72" s="43">
        <f>'Property % affected'!G72*'Population Estimate'!G71</f>
        <v>17.311319429813448</v>
      </c>
      <c r="H72" s="44">
        <f>'Property % affected'!H72*'Population Estimate'!B71</f>
        <v>60.684539509570108</v>
      </c>
      <c r="I72" s="44">
        <f>'Property % affected'!I72*'Population Estimate'!C71</f>
        <v>74.14737757395919</v>
      </c>
      <c r="J72" s="44">
        <f>'Property % affected'!J72*'Population Estimate'!D71</f>
        <v>48.468609727621519</v>
      </c>
      <c r="K72" s="44">
        <f>'Property % affected'!K72*'Population Estimate'!E71</f>
        <v>52.628052710547315</v>
      </c>
      <c r="L72" s="44">
        <f>'Property % affected'!L72*'Population Estimate'!F71</f>
        <v>43.276053947956825</v>
      </c>
      <c r="M72" s="44">
        <f>'Property % affected'!M72*'Population Estimate'!G71</f>
        <v>17.721845094157185</v>
      </c>
      <c r="N72" s="45">
        <f>'Property % affected'!N72*'Population Estimate'!B71</f>
        <v>1172.4893601819142</v>
      </c>
      <c r="O72" s="45">
        <f>'Property % affected'!O72*'Population Estimate'!C71</f>
        <v>2401.7647757390455</v>
      </c>
      <c r="P72" s="45">
        <f>'Property % affected'!P72*'Population Estimate'!D71</f>
        <v>1820.6901917668474</v>
      </c>
      <c r="Q72" s="45">
        <f>'Property % affected'!Q72*'Population Estimate'!E71</f>
        <v>895.53548440656039</v>
      </c>
      <c r="R72" s="45">
        <f>'Property % affected'!R72*'Population Estimate'!F71</f>
        <v>574.39116883042709</v>
      </c>
      <c r="S72" s="45">
        <f>'Property % affected'!S72*'Population Estimate'!G71</f>
        <v>313.62290501212414</v>
      </c>
      <c r="U72">
        <v>2091</v>
      </c>
      <c r="V72" s="43">
        <f>'Population Estimate'!J71*Assumptions!C$41*'Property % affected'!B72</f>
        <v>23.611088755993983</v>
      </c>
      <c r="W72" s="43">
        <f>'Population Estimate'!K71*Assumptions!D$41*'Property % affected'!C72</f>
        <v>34.143936971913838</v>
      </c>
      <c r="X72" s="43">
        <f>'Population Estimate'!L71*Assumptions!E$41*'Property % affected'!D72</f>
        <v>36.905762695794067</v>
      </c>
      <c r="Y72" s="43">
        <f>'Population Estimate'!M71*Assumptions!F$41*'Property % affected'!E72</f>
        <v>39.529692039329227</v>
      </c>
      <c r="Z72" s="43">
        <f>'Population Estimate'!N71*Assumptions!G$41*'Property % affected'!F72</f>
        <v>29.604436362421708</v>
      </c>
      <c r="AA72" s="43">
        <f>'Population Estimate'!O71*Assumptions!H$41*'Property % affected'!G72</f>
        <v>15.833521485192342</v>
      </c>
      <c r="AB72" s="44">
        <f>'Population Estimate'!J71*Assumptions!C$41*'Property % affected'!H72</f>
        <v>56.495829910030317</v>
      </c>
      <c r="AC72" s="44">
        <f>'Population Estimate'!K71*Assumptions!D$41*'Property % affected'!I72</f>
        <v>67.710790173228091</v>
      </c>
      <c r="AD72" s="44">
        <f>'Population Estimate'!L71*Assumptions!E$41*'Property % affected'!J72</f>
        <v>43.796320087193138</v>
      </c>
      <c r="AE72" s="44">
        <f>'Population Estimate'!M71*Assumptions!F$41*'Property % affected'!K72</f>
        <v>52.492631119079441</v>
      </c>
      <c r="AF72" s="44">
        <f>'Population Estimate'!N71*Assumptions!G$41*'Property % affected'!L72</f>
        <v>42.392054779778732</v>
      </c>
      <c r="AG72" s="44">
        <f>'Population Estimate'!O71*Assumptions!H$41*'Property % affected'!M72</f>
        <v>16.20900221922669</v>
      </c>
      <c r="AH72" s="45">
        <f>'Population Estimate'!J71*Assumptions!C$41*'Property % affected'!N72</f>
        <v>1091.5590692372537</v>
      </c>
      <c r="AI72" s="45">
        <f>'Population Estimate'!K71*Assumptions!D$41*'Property % affected'!O72</f>
        <v>2193.2723192172793</v>
      </c>
      <c r="AJ72" s="45">
        <f>'Population Estimate'!L71*Assumptions!E$41*'Property % affected'!P72</f>
        <v>1645.1788253540842</v>
      </c>
      <c r="AK72" s="45">
        <f>'Population Estimate'!M71*Assumptions!F$41*'Property % affected'!Q72</f>
        <v>893.23110804703026</v>
      </c>
      <c r="AL72" s="45">
        <f>'Population Estimate'!N71*Assumptions!G$41*'Property % affected'!R72</f>
        <v>562.65809085465867</v>
      </c>
      <c r="AM72" s="45">
        <f>'Population Estimate'!O71*Assumptions!H$41*'Property % affected'!S72</f>
        <v>286.85017481717261</v>
      </c>
    </row>
    <row r="73" spans="1:39" x14ac:dyDescent="0.35">
      <c r="A73">
        <v>2092</v>
      </c>
      <c r="B73" s="43">
        <f>'Property % affected'!B73*'Population Estimate'!B72</f>
        <v>25.919267636510206</v>
      </c>
      <c r="C73" s="43">
        <f>'Property % affected'!C73*'Population Estimate'!C72</f>
        <v>38.211717122524611</v>
      </c>
      <c r="D73" s="43">
        <f>'Property % affected'!D73*'Population Estimate'!D72</f>
        <v>41.740934771092753</v>
      </c>
      <c r="E73" s="43">
        <f>'Property % affected'!E73*'Population Estimate'!E72</f>
        <v>40.503022622725538</v>
      </c>
      <c r="F73" s="43">
        <f>'Property % affected'!F73*'Population Estimate'!F72</f>
        <v>30.886238957508862</v>
      </c>
      <c r="G73" s="43">
        <f>'Property % affected'!G73*'Population Estimate'!G72</f>
        <v>17.69193008382581</v>
      </c>
      <c r="H73" s="44">
        <f>'Property % affected'!H73*'Population Estimate'!B72</f>
        <v>61.556163186563545</v>
      </c>
      <c r="I73" s="44">
        <f>'Property % affected'!I73*'Population Estimate'!C72</f>
        <v>75.212370575516729</v>
      </c>
      <c r="J73" s="44">
        <f>'Property % affected'!J73*'Population Estimate'!D72</f>
        <v>49.16477366280121</v>
      </c>
      <c r="K73" s="44">
        <f>'Property % affected'!K73*'Population Estimate'!E72</f>
        <v>53.383959522847299</v>
      </c>
      <c r="L73" s="44">
        <f>'Property % affected'!L73*'Population Estimate'!F72</f>
        <v>43.897636208821403</v>
      </c>
      <c r="M73" s="44">
        <f>'Property % affected'!M73*'Population Estimate'!G72</f>
        <v>17.976387353337408</v>
      </c>
      <c r="N73" s="45">
        <f>'Property % affected'!N73*'Population Estimate'!B72</f>
        <v>1188.7774090204198</v>
      </c>
      <c r="O73" s="45">
        <f>'Property % affected'!O73*'Population Estimate'!C72</f>
        <v>2435.1297369014828</v>
      </c>
      <c r="P73" s="45">
        <f>'Property % affected'!P73*'Population Estimate'!D72</f>
        <v>1845.9829507209117</v>
      </c>
      <c r="Q73" s="45">
        <f>'Property % affected'!Q73*'Population Estimate'!E72</f>
        <v>907.97613095056465</v>
      </c>
      <c r="R73" s="45">
        <f>'Property % affected'!R73*'Population Estimate'!F72</f>
        <v>582.37052602379617</v>
      </c>
      <c r="S73" s="45">
        <f>'Property % affected'!S73*'Population Estimate'!G72</f>
        <v>317.97970803924835</v>
      </c>
      <c r="U73">
        <v>2092</v>
      </c>
      <c r="V73" s="43">
        <f>'Population Estimate'!J72*Assumptions!C$41*'Property % affected'!B73</f>
        <v>24.130207588605092</v>
      </c>
      <c r="W73" s="43">
        <f>'Population Estimate'!K72*Assumptions!D$41*'Property % affected'!C73</f>
        <v>34.89463343003915</v>
      </c>
      <c r="X73" s="43">
        <f>'Population Estimate'!L72*Assumptions!E$41*'Property % affected'!D73</f>
        <v>37.717181290050959</v>
      </c>
      <c r="Y73" s="43">
        <f>'Population Estimate'!M72*Assumptions!F$41*'Property % affected'!E73</f>
        <v>40.398800948155966</v>
      </c>
      <c r="Z73" s="43">
        <f>'Population Estimate'!N72*Assumptions!G$41*'Property % affected'!F73</f>
        <v>30.255326315163462</v>
      </c>
      <c r="AA73" s="43">
        <f>'Population Estimate'!O72*Assumptions!H$41*'Property % affected'!G73</f>
        <v>16.181640933408357</v>
      </c>
      <c r="AB73" s="44">
        <f>'Population Estimate'!J72*Assumptions!C$41*'Property % affected'!H73</f>
        <v>57.30729034787727</v>
      </c>
      <c r="AC73" s="44">
        <f>'Population Estimate'!K72*Assumptions!D$41*'Property % affected'!I73</f>
        <v>68.683333235759079</v>
      </c>
      <c r="AD73" s="44">
        <f>'Population Estimate'!L72*Assumptions!E$41*'Property % affected'!J73</f>
        <v>44.425375030374525</v>
      </c>
      <c r="AE73" s="44">
        <f>'Population Estimate'!M72*Assumptions!F$41*'Property % affected'!K73</f>
        <v>53.246592845094625</v>
      </c>
      <c r="AF73" s="44">
        <f>'Population Estimate'!N72*Assumptions!G$41*'Property % affected'!L73</f>
        <v>43.000939991087471</v>
      </c>
      <c r="AG73" s="44">
        <f>'Population Estimate'!O72*Assumptions!H$41*'Property % affected'!M73</f>
        <v>16.44181522611272</v>
      </c>
      <c r="AH73" s="45">
        <f>'Population Estimate'!J72*Assumptions!C$41*'Property % affected'!N73</f>
        <v>1106.7228464395405</v>
      </c>
      <c r="AI73" s="45">
        <f>'Population Estimate'!K72*Assumptions!D$41*'Property % affected'!O73</f>
        <v>2223.740933999431</v>
      </c>
      <c r="AJ73" s="45">
        <f>'Population Estimate'!L72*Assumptions!E$41*'Property % affected'!P73</f>
        <v>1668.0334063553862</v>
      </c>
      <c r="AK73" s="45">
        <f>'Population Estimate'!M72*Assumptions!F$41*'Property % affected'!Q73</f>
        <v>905.63974253535105</v>
      </c>
      <c r="AL73" s="45">
        <f>'Population Estimate'!N72*Assumptions!G$41*'Property % affected'!R73</f>
        <v>570.47445386352979</v>
      </c>
      <c r="AM73" s="45">
        <f>'Population Estimate'!O72*Assumptions!H$41*'Property % affected'!S73</f>
        <v>290.83505503479017</v>
      </c>
    </row>
    <row r="74" spans="1:39" x14ac:dyDescent="0.35">
      <c r="A74">
        <v>2093</v>
      </c>
      <c r="B74" s="43">
        <f>'Property % affected'!B74*'Population Estimate'!B73</f>
        <v>26.489134621326162</v>
      </c>
      <c r="C74" s="43">
        <f>'Property % affected'!C74*'Population Estimate'!C73</f>
        <v>39.051848731435499</v>
      </c>
      <c r="D74" s="43">
        <f>'Property % affected'!D74*'Population Estimate'!D73</f>
        <v>42.658660571643367</v>
      </c>
      <c r="E74" s="43">
        <f>'Property % affected'!E74*'Population Estimate'!E73</f>
        <v>41.393531401817441</v>
      </c>
      <c r="F74" s="43">
        <f>'Property % affected'!F74*'Population Estimate'!F73</f>
        <v>31.565310917174397</v>
      </c>
      <c r="G74" s="43">
        <f>'Property % affected'!G74*'Population Estimate'!G73</f>
        <v>18.080908931293042</v>
      </c>
      <c r="H74" s="44">
        <f>'Property % affected'!H74*'Population Estimate'!B73</f>
        <v>62.440306161559981</v>
      </c>
      <c r="I74" s="44">
        <f>'Property % affected'!I74*'Population Estimate'!C73</f>
        <v>76.29266027576378</v>
      </c>
      <c r="J74" s="44">
        <f>'Property % affected'!J74*'Population Estimate'!D73</f>
        <v>49.870936734068522</v>
      </c>
      <c r="K74" s="44">
        <f>'Property % affected'!K74*'Population Estimate'!E73</f>
        <v>54.150723569634458</v>
      </c>
      <c r="L74" s="44">
        <f>'Property % affected'!L74*'Population Estimate'!F73</f>
        <v>44.528146374884678</v>
      </c>
      <c r="M74" s="44">
        <f>'Property % affected'!M74*'Population Estimate'!G73</f>
        <v>18.23458565179369</v>
      </c>
      <c r="N74" s="45">
        <f>'Property % affected'!N74*'Population Estimate'!B73</f>
        <v>1205.2917290251939</v>
      </c>
      <c r="O74" s="45">
        <f>'Property % affected'!O74*'Population Estimate'!C73</f>
        <v>2468.9581991713626</v>
      </c>
      <c r="P74" s="45">
        <f>'Property % affected'!P74*'Population Estimate'!D73</f>
        <v>1871.6270729428197</v>
      </c>
      <c r="Q74" s="45">
        <f>'Property % affected'!Q74*'Population Estimate'!E73</f>
        <v>920.58960111700253</v>
      </c>
      <c r="R74" s="45">
        <f>'Property % affected'!R74*'Population Estimate'!F73</f>
        <v>590.46073126754368</v>
      </c>
      <c r="S74" s="45">
        <f>'Property % affected'!S74*'Population Estimate'!G73</f>
        <v>322.39703512986995</v>
      </c>
      <c r="U74">
        <v>2093</v>
      </c>
      <c r="V74" s="43">
        <f>'Population Estimate'!J73*Assumptions!C$41*'Property % affected'!B74</f>
        <v>24.660739887370028</v>
      </c>
      <c r="W74" s="43">
        <f>'Population Estimate'!K73*Assumptions!D$41*'Property % affected'!C74</f>
        <v>35.66183487330153</v>
      </c>
      <c r="X74" s="43">
        <f>'Population Estimate'!L73*Assumptions!E$41*'Property % affected'!D74</f>
        <v>38.546439920307996</v>
      </c>
      <c r="Y74" s="43">
        <f>'Population Estimate'!M73*Assumptions!F$41*'Property % affected'!E74</f>
        <v>41.287018285519181</v>
      </c>
      <c r="Z74" s="43">
        <f>'Population Estimate'!N73*Assumptions!G$41*'Property % affected'!F74</f>
        <v>30.920526884239656</v>
      </c>
      <c r="AA74" s="43">
        <f>'Population Estimate'!O73*Assumptions!H$41*'Property % affected'!G74</f>
        <v>16.537414215949195</v>
      </c>
      <c r="AB74" s="44">
        <f>'Population Estimate'!J73*Assumptions!C$41*'Property % affected'!H74</f>
        <v>58.130405947587292</v>
      </c>
      <c r="AC74" s="44">
        <f>'Population Estimate'!K73*Assumptions!D$41*'Property % affected'!I74</f>
        <v>69.669845120778433</v>
      </c>
      <c r="AD74" s="44">
        <f>'Population Estimate'!L73*Assumptions!E$41*'Property % affected'!J74</f>
        <v>45.063465210323585</v>
      </c>
      <c r="AE74" s="44">
        <f>'Population Estimate'!M73*Assumptions!F$41*'Property % affected'!K74</f>
        <v>54.011383867949704</v>
      </c>
      <c r="AF74" s="44">
        <f>'Population Estimate'!N73*Assumptions!G$41*'Property % affected'!L74</f>
        <v>43.61857073743753</v>
      </c>
      <c r="AG74" s="44">
        <f>'Population Estimate'!O73*Assumptions!H$41*'Property % affected'!M74</f>
        <v>16.677972170857611</v>
      </c>
      <c r="AH74" s="45">
        <f>'Population Estimate'!J73*Assumptions!C$41*'Property % affected'!N74</f>
        <v>1122.097276592749</v>
      </c>
      <c r="AI74" s="45">
        <f>'Population Estimate'!K73*Assumptions!D$41*'Property % affected'!O74</f>
        <v>2254.632814273336</v>
      </c>
      <c r="AJ74" s="45">
        <f>'Population Estimate'!L73*Assumptions!E$41*'Property % affected'!P74</f>
        <v>1691.2054798168979</v>
      </c>
      <c r="AK74" s="45">
        <f>'Population Estimate'!M73*Assumptions!F$41*'Property % affected'!Q74</f>
        <v>918.22075593936108</v>
      </c>
      <c r="AL74" s="45">
        <f>'Population Estimate'!N73*Assumptions!G$41*'Property % affected'!R74</f>
        <v>578.39940063166716</v>
      </c>
      <c r="AM74" s="45">
        <f>'Population Estimate'!O73*Assumptions!H$41*'Property % affected'!S74</f>
        <v>294.87529261922441</v>
      </c>
    </row>
    <row r="75" spans="1:39" x14ac:dyDescent="0.35">
      <c r="A75">
        <v>2094</v>
      </c>
      <c r="B75" s="43">
        <f>'Property % affected'!B75*'Population Estimate'!B74</f>
        <v>27.071530832852428</v>
      </c>
      <c r="C75" s="43">
        <f>'Property % affected'!C75*'Population Estimate'!C74</f>
        <v>39.910451667296385</v>
      </c>
      <c r="D75" s="43">
        <f>'Property % affected'!D75*'Population Estimate'!D74</f>
        <v>43.596563702903389</v>
      </c>
      <c r="E75" s="43">
        <f>'Property % affected'!E75*'Population Estimate'!E74</f>
        <v>42.303619111919659</v>
      </c>
      <c r="F75" s="43">
        <f>'Property % affected'!F75*'Population Estimate'!F74</f>
        <v>32.259313109266046</v>
      </c>
      <c r="G75" s="43">
        <f>'Property % affected'!G75*'Population Estimate'!G74</f>
        <v>18.478439957242781</v>
      </c>
      <c r="H75" s="44">
        <f>'Property % affected'!H75*'Population Estimate'!B74</f>
        <v>63.337148251637181</v>
      </c>
      <c r="I75" s="44">
        <f>'Property % affected'!I75*'Population Estimate'!C74</f>
        <v>77.38846638411674</v>
      </c>
      <c r="J75" s="44">
        <f>'Property % affected'!J75*'Population Estimate'!D74</f>
        <v>50.587242560932395</v>
      </c>
      <c r="K75" s="44">
        <f>'Property % affected'!K75*'Population Estimate'!E74</f>
        <v>54.928500795449551</v>
      </c>
      <c r="L75" s="44">
        <f>'Property % affected'!L75*'Population Estimate'!F74</f>
        <v>45.167712679360932</v>
      </c>
      <c r="M75" s="44">
        <f>'Property % affected'!M75*'Population Estimate'!G74</f>
        <v>18.496492501919196</v>
      </c>
      <c r="N75" s="45">
        <f>'Property % affected'!N75*'Population Estimate'!B74</f>
        <v>1222.0354635218237</v>
      </c>
      <c r="O75" s="45">
        <f>'Property % affected'!O75*'Population Estimate'!C74</f>
        <v>2503.2566014375398</v>
      </c>
      <c r="P75" s="45">
        <f>'Property % affected'!P75*'Population Estimate'!D74</f>
        <v>1897.6274395191376</v>
      </c>
      <c r="Q75" s="45">
        <f>'Property % affected'!Q75*'Population Estimate'!E74</f>
        <v>933.3782957460844</v>
      </c>
      <c r="R75" s="45">
        <f>'Property % affected'!R75*'Population Estimate'!F74</f>
        <v>598.66332444639647</v>
      </c>
      <c r="S75" s="45">
        <f>'Property % affected'!S75*'Population Estimate'!G74</f>
        <v>326.8757270753303</v>
      </c>
      <c r="U75">
        <v>2094</v>
      </c>
      <c r="V75" s="43">
        <f>'Population Estimate'!J74*Assumptions!C$41*'Property % affected'!B75</f>
        <v>25.202936591383004</v>
      </c>
      <c r="W75" s="43">
        <f>'Population Estimate'!K74*Assumptions!D$41*'Property % affected'!C75</f>
        <v>36.445904184103583</v>
      </c>
      <c r="X75" s="43">
        <f>'Population Estimate'!L74*Assumptions!E$41*'Property % affected'!D75</f>
        <v>39.393930821703421</v>
      </c>
      <c r="Y75" s="43">
        <f>'Population Estimate'!M74*Assumptions!F$41*'Property % affected'!E75</f>
        <v>42.194764173727364</v>
      </c>
      <c r="Z75" s="43">
        <f>'Population Estimate'!N74*Assumptions!G$41*'Property % affected'!F75</f>
        <v>31.600352706155306</v>
      </c>
      <c r="AA75" s="43">
        <f>'Population Estimate'!O74*Assumptions!H$41*'Property % affected'!G75</f>
        <v>16.901009611778221</v>
      </c>
      <c r="AB75" s="44">
        <f>'Population Estimate'!J74*Assumptions!C$41*'Property % affected'!H75</f>
        <v>58.965344114485099</v>
      </c>
      <c r="AC75" s="44">
        <f>'Population Estimate'!K74*Assumptions!D$41*'Property % affected'!I75</f>
        <v>70.670526465162041</v>
      </c>
      <c r="AD75" s="44">
        <f>'Population Estimate'!L74*Assumptions!E$41*'Property % affected'!J75</f>
        <v>45.710720401878497</v>
      </c>
      <c r="AE75" s="44">
        <f>'Population Estimate'!M74*Assumptions!F$41*'Property % affected'!K75</f>
        <v>54.787159730911668</v>
      </c>
      <c r="AF75" s="44">
        <f>'Population Estimate'!N74*Assumptions!G$41*'Property % affected'!L75</f>
        <v>44.245072632625643</v>
      </c>
      <c r="AG75" s="44">
        <f>'Population Estimate'!O74*Assumptions!H$41*'Property % affected'!M75</f>
        <v>16.917521083082033</v>
      </c>
      <c r="AH75" s="45">
        <f>'Population Estimate'!J74*Assumptions!C$41*'Property % affected'!N75</f>
        <v>1137.6852860565291</v>
      </c>
      <c r="AI75" s="45">
        <f>'Population Estimate'!K74*Assumptions!D$41*'Property % affected'!O75</f>
        <v>2285.9538399806256</v>
      </c>
      <c r="AJ75" s="45">
        <f>'Population Estimate'!L74*Assumptions!E$41*'Property % affected'!P75</f>
        <v>1714.6994562969339</v>
      </c>
      <c r="AK75" s="45">
        <f>'Population Estimate'!M74*Assumptions!F$41*'Property % affected'!Q75</f>
        <v>930.97654292147001</v>
      </c>
      <c r="AL75" s="45">
        <f>'Population Estimate'!N74*Assumptions!G$41*'Property % affected'!R75</f>
        <v>586.43443958860018</v>
      </c>
      <c r="AM75" s="45">
        <f>'Population Estimate'!O74*Assumptions!H$41*'Property % affected'!S75</f>
        <v>298.97165658683031</v>
      </c>
    </row>
    <row r="76" spans="1:39" x14ac:dyDescent="0.35">
      <c r="A76">
        <v>2095</v>
      </c>
      <c r="B76" s="43">
        <f>'Property % affected'!B76*'Population Estimate'!B75</f>
        <v>27.666731741551665</v>
      </c>
      <c r="C76" s="43">
        <f>'Property % affected'!C76*'Population Estimate'!C75</f>
        <v>40.787932044953664</v>
      </c>
      <c r="D76" s="43">
        <f>'Property % affected'!D76*'Population Estimate'!D75</f>
        <v>44.555087788310573</v>
      </c>
      <c r="E76" s="43">
        <f>'Property % affected'!E76*'Population Estimate'!E75</f>
        <v>43.233716219916417</v>
      </c>
      <c r="F76" s="43">
        <f>'Property % affected'!F76*'Population Estimate'!F75</f>
        <v>32.968573793310831</v>
      </c>
      <c r="G76" s="43">
        <f>'Property % affected'!G76*'Population Estimate'!G75</f>
        <v>18.884711191839834</v>
      </c>
      <c r="H76" s="44">
        <f>'Property % affected'!H76*'Population Estimate'!B75</f>
        <v>64.246871856620018</v>
      </c>
      <c r="I76" s="44">
        <f>'Property % affected'!I76*'Population Estimate'!C75</f>
        <v>78.500011765720387</v>
      </c>
      <c r="J76" s="44">
        <f>'Property % affected'!J76*'Population Estimate'!D75</f>
        <v>51.313836825736281</v>
      </c>
      <c r="K76" s="44">
        <f>'Property % affected'!K76*'Population Estimate'!E75</f>
        <v>55.717449384694696</v>
      </c>
      <c r="L76" s="44">
        <f>'Property % affected'!L76*'Population Estimate'!F75</f>
        <v>45.816465197302662</v>
      </c>
      <c r="M76" s="44">
        <f>'Property % affected'!M76*'Population Estimate'!G75</f>
        <v>18.762161170352641</v>
      </c>
      <c r="N76" s="45">
        <f>'Property % affected'!N76*'Population Estimate'!B75</f>
        <v>1239.0117995025109</v>
      </c>
      <c r="O76" s="45">
        <f>'Property % affected'!O76*'Population Estimate'!C75</f>
        <v>2538.0314720369624</v>
      </c>
      <c r="P76" s="45">
        <f>'Property % affected'!P76*'Population Estimate'!D75</f>
        <v>1923.988999343766</v>
      </c>
      <c r="Q76" s="45">
        <f>'Property % affected'!Q76*'Population Estimate'!E75</f>
        <v>946.34464903013884</v>
      </c>
      <c r="R76" s="45">
        <f>'Property % affected'!R76*'Population Estimate'!F75</f>
        <v>606.97986683693227</v>
      </c>
      <c r="S76" s="45">
        <f>'Property % affected'!S76*'Population Estimate'!G75</f>
        <v>331.41663634712017</v>
      </c>
      <c r="U76">
        <v>2095</v>
      </c>
      <c r="V76" s="43">
        <f>'Population Estimate'!J75*Assumptions!C$41*'Property % affected'!B76</f>
        <v>25.757054156942917</v>
      </c>
      <c r="W76" s="43">
        <f>'Population Estimate'!K75*Assumptions!D$41*'Property % affected'!C76</f>
        <v>37.247212223264</v>
      </c>
      <c r="X76" s="43">
        <f>'Population Estimate'!L75*Assumptions!E$41*'Property % affected'!D76</f>
        <v>40.260054853147494</v>
      </c>
      <c r="Y76" s="43">
        <f>'Population Estimate'!M75*Assumptions!F$41*'Property % affected'!E76</f>
        <v>43.122467971994858</v>
      </c>
      <c r="Z76" s="43">
        <f>'Population Estimate'!N75*Assumptions!G$41*'Property % affected'!F76</f>
        <v>32.295125335086034</v>
      </c>
      <c r="AA76" s="43">
        <f>'Population Estimate'!O75*Assumptions!H$41*'Property % affected'!G76</f>
        <v>17.272599099678821</v>
      </c>
      <c r="AB76" s="44">
        <f>'Population Estimate'!J75*Assumptions!C$41*'Property % affected'!H76</f>
        <v>59.812274658370079</v>
      </c>
      <c r="AC76" s="44">
        <f>'Population Estimate'!K75*Assumptions!D$41*'Property % affected'!I76</f>
        <v>71.685580787571652</v>
      </c>
      <c r="AD76" s="44">
        <f>'Population Estimate'!L75*Assumptions!E$41*'Property % affected'!J76</f>
        <v>46.367272243858288</v>
      </c>
      <c r="AE76" s="44">
        <f>'Population Estimate'!M75*Assumptions!F$41*'Property % affected'!K76</f>
        <v>55.574078211345274</v>
      </c>
      <c r="AF76" s="44">
        <f>'Population Estimate'!N75*Assumptions!G$41*'Property % affected'!L76</f>
        <v>44.880573094663575</v>
      </c>
      <c r="AG76" s="44">
        <f>'Population Estimate'!O75*Assumptions!H$41*'Property % affected'!M76</f>
        <v>17.160510682265272</v>
      </c>
      <c r="AH76" s="45">
        <f>'Population Estimate'!J75*Assumptions!C$41*'Property % affected'!N76</f>
        <v>1153.4898418430846</v>
      </c>
      <c r="AI76" s="45">
        <f>'Population Estimate'!K75*Assumptions!D$41*'Property % affected'!O76</f>
        <v>2317.7099727462114</v>
      </c>
      <c r="AJ76" s="45">
        <f>'Population Estimate'!L75*Assumptions!E$41*'Property % affected'!P76</f>
        <v>1738.5198076246338</v>
      </c>
      <c r="AK76" s="45">
        <f>'Population Estimate'!M75*Assumptions!F$41*'Property % affected'!Q76</f>
        <v>943.90953141038528</v>
      </c>
      <c r="AL76" s="45">
        <f>'Population Estimate'!N75*Assumptions!G$41*'Property % affected'!R76</f>
        <v>594.58110011873828</v>
      </c>
      <c r="AM76" s="45">
        <f>'Population Estimate'!O75*Assumptions!H$41*'Property % affected'!S76</f>
        <v>303.12492663702483</v>
      </c>
    </row>
    <row r="77" spans="1:39" x14ac:dyDescent="0.35">
      <c r="A77">
        <v>2096</v>
      </c>
      <c r="B77" s="43">
        <f>'Property % affected'!B77*'Population Estimate'!B76</f>
        <v>28.275018874443528</v>
      </c>
      <c r="C77" s="43">
        <f>'Property % affected'!C77*'Population Estimate'!C76</f>
        <v>41.684704908188209</v>
      </c>
      <c r="D77" s="43">
        <f>'Property % affected'!D77*'Population Estimate'!D76</f>
        <v>45.534686204909711</v>
      </c>
      <c r="E77" s="43">
        <f>'Property % affected'!E77*'Population Estimate'!E76</f>
        <v>44.184262657035944</v>
      </c>
      <c r="F77" s="43">
        <f>'Property % affected'!F77*'Population Estimate'!F76</f>
        <v>33.693428446025308</v>
      </c>
      <c r="G77" s="43">
        <f>'Property % affected'!G77*'Population Estimate'!G76</f>
        <v>19.299914799323506</v>
      </c>
      <c r="H77" s="44">
        <f>'Property % affected'!H77*'Population Estimate'!B76</f>
        <v>65.169661996177084</v>
      </c>
      <c r="I77" s="44">
        <f>'Property % affected'!I77*'Population Estimate'!C76</f>
        <v>79.627522486774396</v>
      </c>
      <c r="J77" s="44">
        <f>'Property % affected'!J77*'Population Estimate'!D76</f>
        <v>52.050867303287092</v>
      </c>
      <c r="K77" s="44">
        <f>'Property % affected'!K77*'Population Estimate'!E76</f>
        <v>56.517729793804897</v>
      </c>
      <c r="L77" s="44">
        <f>'Property % affected'!L77*'Population Estimate'!F76</f>
        <v>46.47453587205527</v>
      </c>
      <c r="M77" s="44">
        <f>'Property % affected'!M77*'Population Estimate'!G76</f>
        <v>19.0316456888117</v>
      </c>
      <c r="N77" s="45">
        <f>'Property % affected'!N77*'Population Estimate'!B76</f>
        <v>1256.2239682326822</v>
      </c>
      <c r="O77" s="45">
        <f>'Property % affected'!O77*'Population Estimate'!C76</f>
        <v>2573.2894299972709</v>
      </c>
      <c r="P77" s="45">
        <f>'Property % affected'!P77*'Population Estimate'!D76</f>
        <v>1950.7167700599089</v>
      </c>
      <c r="Q77" s="45">
        <f>'Property % affected'!Q77*'Population Estimate'!E76</f>
        <v>959.49112897693328</v>
      </c>
      <c r="R77" s="45">
        <f>'Property % affected'!R77*'Population Estimate'!F76</f>
        <v>615.41194140475238</v>
      </c>
      <c r="S77" s="45">
        <f>'Property % affected'!S77*'Population Estimate'!G76</f>
        <v>336.02062725913805</v>
      </c>
      <c r="U77">
        <v>2096</v>
      </c>
      <c r="V77" s="43">
        <f>'Population Estimate'!J76*Assumptions!C$41*'Property % affected'!B77</f>
        <v>26.32335467885591</v>
      </c>
      <c r="W77" s="43">
        <f>'Population Estimate'!K76*Assumptions!D$41*'Property % affected'!C77</f>
        <v>38.066138005432798</v>
      </c>
      <c r="X77" s="43">
        <f>'Population Estimate'!L76*Assumptions!E$41*'Property % affected'!D77</f>
        <v>41.145221686926796</v>
      </c>
      <c r="Y77" s="43">
        <f>'Population Estimate'!M76*Assumptions!F$41*'Property % affected'!E77</f>
        <v>44.070568479526472</v>
      </c>
      <c r="Z77" s="43">
        <f>'Population Estimate'!N76*Assumptions!G$41*'Property % affected'!F77</f>
        <v>33.005173394971592</v>
      </c>
      <c r="AA77" s="43">
        <f>'Population Estimate'!O76*Assumptions!H$41*'Property % affected'!G77</f>
        <v>17.652358439599507</v>
      </c>
      <c r="AB77" s="44">
        <f>'Population Estimate'!J76*Assumptions!C$41*'Property % affected'!H77</f>
        <v>60.671369828052441</v>
      </c>
      <c r="AC77" s="44">
        <f>'Population Estimate'!K76*Assumptions!D$41*'Property % affected'!I77</f>
        <v>72.715214529846648</v>
      </c>
      <c r="AD77" s="44">
        <f>'Population Estimate'!L76*Assumptions!E$41*'Property % affected'!J77</f>
        <v>47.033254265835637</v>
      </c>
      <c r="AE77" s="44">
        <f>'Population Estimate'!M76*Assumptions!F$41*'Property % affected'!K77</f>
        <v>56.372299352801804</v>
      </c>
      <c r="AF77" s="44">
        <f>'Population Estimate'!N76*Assumptions!G$41*'Property % affected'!L77</f>
        <v>45.525201371692418</v>
      </c>
      <c r="AG77" s="44">
        <f>'Population Estimate'!O76*Assumptions!H$41*'Property % affected'!M77</f>
        <v>17.406990387653863</v>
      </c>
      <c r="AH77" s="45">
        <f>'Population Estimate'!J76*Assumptions!C$41*'Property % affected'!N77</f>
        <v>1169.5139521819158</v>
      </c>
      <c r="AI77" s="45">
        <f>'Population Estimate'!K76*Assumptions!D$41*'Property % affected'!O77</f>
        <v>2349.9072570130174</v>
      </c>
      <c r="AJ77" s="45">
        <f>'Population Estimate'!L76*Assumptions!E$41*'Property % affected'!P77</f>
        <v>1762.6710677511278</v>
      </c>
      <c r="AK77" s="45">
        <f>'Population Estimate'!M76*Assumptions!F$41*'Property % affected'!Q77</f>
        <v>957.02218306323937</v>
      </c>
      <c r="AL77" s="45">
        <f>'Population Estimate'!N76*Assumptions!G$41*'Property % affected'!R77</f>
        <v>602.8409328524732</v>
      </c>
      <c r="AM77" s="45">
        <f>'Population Estimate'!O76*Assumptions!H$41*'Property % affected'!S77</f>
        <v>307.33589330069356</v>
      </c>
    </row>
    <row r="78" spans="1:39" x14ac:dyDescent="0.35">
      <c r="A78">
        <v>2097</v>
      </c>
      <c r="B78" s="43">
        <f>'Property % affected'!B78*'Population Estimate'!B77</f>
        <v>28.896679948265547</v>
      </c>
      <c r="C78" s="43">
        <f>'Property % affected'!C78*'Population Estimate'!C77</f>
        <v>42.601194426028997</v>
      </c>
      <c r="D78" s="43">
        <f>'Property % affected'!D78*'Population Estimate'!D77</f>
        <v>46.535822297797637</v>
      </c>
      <c r="E78" s="43">
        <f>'Property % affected'!E78*'Population Estimate'!E77</f>
        <v>45.155708026935713</v>
      </c>
      <c r="F78" s="43">
        <f>'Property % affected'!F78*'Population Estimate'!F77</f>
        <v>34.434219919994341</v>
      </c>
      <c r="G78" s="43">
        <f>'Property % affected'!G78*'Population Estimate'!G77</f>
        <v>19.724247168900291</v>
      </c>
      <c r="H78" s="44">
        <f>'Property % affected'!H78*'Population Estimate'!B77</f>
        <v>66.105706347449939</v>
      </c>
      <c r="I78" s="44">
        <f>'Property % affected'!I78*'Population Estimate'!C77</f>
        <v>80.771227860510535</v>
      </c>
      <c r="J78" s="44">
        <f>'Property % affected'!J78*'Population Estimate'!D77</f>
        <v>52.798483890909601</v>
      </c>
      <c r="K78" s="44">
        <f>'Property % affected'!K78*'Population Estimate'!E77</f>
        <v>57.32950478388171</v>
      </c>
      <c r="L78" s="44">
        <f>'Property % affected'!L78*'Population Estimate'!F77</f>
        <v>47.142058542091782</v>
      </c>
      <c r="M78" s="44">
        <f>'Property % affected'!M78*'Population Estimate'!G77</f>
        <v>19.305000865081965</v>
      </c>
      <c r="N78" s="45">
        <f>'Property % affected'!N78*'Population Estimate'!B77</f>
        <v>1273.6752458660255</v>
      </c>
      <c r="O78" s="45">
        <f>'Property % affected'!O78*'Population Estimate'!C77</f>
        <v>2609.0371862966567</v>
      </c>
      <c r="P78" s="45">
        <f>'Property % affected'!P78*'Population Estimate'!D77</f>
        <v>1977.8158390151259</v>
      </c>
      <c r="Q78" s="45">
        <f>'Property % affected'!Q78*'Population Estimate'!E77</f>
        <v>972.82023787943479</v>
      </c>
      <c r="R78" s="45">
        <f>'Property % affected'!R78*'Population Estimate'!F77</f>
        <v>623.96115310578227</v>
      </c>
      <c r="S78" s="45">
        <f>'Property % affected'!S78*'Population Estimate'!G77</f>
        <v>340.68857613220337</v>
      </c>
      <c r="U78">
        <v>2097</v>
      </c>
      <c r="V78" s="43">
        <f>'Population Estimate'!J77*Assumptions!C$41*'Property % affected'!B78</f>
        <v>26.902106014404843</v>
      </c>
      <c r="W78" s="43">
        <f>'Population Estimate'!K77*Assumptions!D$41*'Property % affected'!C78</f>
        <v>38.903068878363285</v>
      </c>
      <c r="X78" s="43">
        <f>'Population Estimate'!L77*Assumptions!E$41*'Property % affected'!D78</f>
        <v>42.049850002477058</v>
      </c>
      <c r="Y78" s="43">
        <f>'Population Estimate'!M77*Assumptions!F$41*'Property % affected'!E78</f>
        <v>45.039514143067365</v>
      </c>
      <c r="Z78" s="43">
        <f>'Population Estimate'!N77*Assumptions!G$41*'Property % affected'!F78</f>
        <v>33.730832734953331</v>
      </c>
      <c r="AA78" s="43">
        <f>'Population Estimate'!O77*Assumptions!H$41*'Property % affected'!G78</f>
        <v>18.040467255787473</v>
      </c>
      <c r="AB78" s="44">
        <f>'Population Estimate'!J77*Assumptions!C$41*'Property % affected'!H78</f>
        <v>61.542804346385005</v>
      </c>
      <c r="AC78" s="44">
        <f>'Population Estimate'!K77*Assumptions!D$41*'Property % affected'!I78</f>
        <v>73.759637098990055</v>
      </c>
      <c r="AD78" s="44">
        <f>'Population Estimate'!L77*Assumptions!E$41*'Property % affected'!J78</f>
        <v>47.708801915294025</v>
      </c>
      <c r="AE78" s="44">
        <f>'Population Estimate'!M77*Assumptions!F$41*'Property % affected'!K78</f>
        <v>57.181985497568789</v>
      </c>
      <c r="AF78" s="44">
        <f>'Population Estimate'!N77*Assumptions!G$41*'Property % affected'!L78</f>
        <v>46.17908856826913</v>
      </c>
      <c r="AG78" s="44">
        <f>'Population Estimate'!O77*Assumptions!H$41*'Property % affected'!M78</f>
        <v>17.657010328312449</v>
      </c>
      <c r="AH78" s="45">
        <f>'Population Estimate'!J77*Assumptions!C$41*'Property % affected'!N78</f>
        <v>1185.7606670924013</v>
      </c>
      <c r="AI78" s="45">
        <f>'Population Estimate'!K77*Assumptions!D$41*'Property % affected'!O78</f>
        <v>2382.5518211924723</v>
      </c>
      <c r="AJ78" s="45">
        <f>'Population Estimate'!L77*Assumptions!E$41*'Property % affected'!P78</f>
        <v>1787.1578336125228</v>
      </c>
      <c r="AK78" s="45">
        <f>'Population Estimate'!M77*Assumptions!F$41*'Property % affected'!Q78</f>
        <v>970.31699373414278</v>
      </c>
      <c r="AL78" s="45">
        <f>'Population Estimate'!N77*Assumptions!G$41*'Property % affected'!R78</f>
        <v>611.21550996132464</v>
      </c>
      <c r="AM78" s="45">
        <f>'Population Estimate'!O77*Assumptions!H$41*'Property % affected'!S78</f>
        <v>311.6053580906605</v>
      </c>
    </row>
    <row r="79" spans="1:39" x14ac:dyDescent="0.35">
      <c r="A79">
        <v>2098</v>
      </c>
      <c r="B79" s="43">
        <f>'Property % affected'!B79*'Population Estimate'!B78</f>
        <v>29.532009005561665</v>
      </c>
      <c r="C79" s="43">
        <f>'Property % affected'!C79*'Population Estimate'!C78</f>
        <v>43.537834093382962</v>
      </c>
      <c r="D79" s="43">
        <f>'Property % affected'!D79*'Population Estimate'!D78</f>
        <v>47.558969599283181</v>
      </c>
      <c r="E79" s="43">
        <f>'Property % affected'!E79*'Population Estimate'!E78</f>
        <v>46.148511818362749</v>
      </c>
      <c r="F79" s="43">
        <f>'Property % affected'!F79*'Population Estimate'!F78</f>
        <v>35.191298605838675</v>
      </c>
      <c r="G79" s="43">
        <f>'Property % affected'!G79*'Population Estimate'!G78</f>
        <v>20.157909007634988</v>
      </c>
      <c r="H79" s="44">
        <f>'Property % affected'!H79*'Population Estimate'!B78</f>
        <v>67.055195283222886</v>
      </c>
      <c r="I79" s="44">
        <f>'Property % affected'!I79*'Population Estimate'!C78</f>
        <v>81.931360493830596</v>
      </c>
      <c r="J79" s="44">
        <f>'Property % affected'!J79*'Population Estimate'!D78</f>
        <v>53.556838638932632</v>
      </c>
      <c r="K79" s="44">
        <f>'Property % affected'!K79*'Population Estimate'!E78</f>
        <v>58.152939453795618</v>
      </c>
      <c r="L79" s="44">
        <f>'Property % affected'!L79*'Population Estimate'!F78</f>
        <v>47.819168968232823</v>
      </c>
      <c r="M79" s="44">
        <f>'Property % affected'!M79*'Population Estimate'!G78</f>
        <v>19.582282294163758</v>
      </c>
      <c r="N79" s="45">
        <f>'Property % affected'!N79*'Population Estimate'!B78</f>
        <v>1291.3689540680709</v>
      </c>
      <c r="O79" s="45">
        <f>'Property % affected'!O79*'Population Estimate'!C78</f>
        <v>2645.2815451412303</v>
      </c>
      <c r="P79" s="45">
        <f>'Property % affected'!P79*'Population Estimate'!D78</f>
        <v>2005.291364229658</v>
      </c>
      <c r="Q79" s="45">
        <f>'Property % affected'!Q79*'Population Estimate'!E78</f>
        <v>986.33451279209487</v>
      </c>
      <c r="R79" s="45">
        <f>'Property % affected'!R79*'Population Estimate'!F78</f>
        <v>632.62912919175756</v>
      </c>
      <c r="S79" s="45">
        <f>'Property % affected'!S79*'Population Estimate'!G78</f>
        <v>345.42137146085463</v>
      </c>
      <c r="U79">
        <v>2098</v>
      </c>
      <c r="V79" s="43">
        <f>'Population Estimate'!J78*Assumptions!C$41*'Property % affected'!B79</f>
        <v>27.493581910044469</v>
      </c>
      <c r="W79" s="43">
        <f>'Population Estimate'!K78*Assumptions!D$41*'Property % affected'!C79</f>
        <v>39.758400706125727</v>
      </c>
      <c r="X79" s="43">
        <f>'Population Estimate'!L78*Assumptions!E$41*'Property % affected'!D79</f>
        <v>42.974367684416514</v>
      </c>
      <c r="Y79" s="43">
        <f>'Population Estimate'!M78*Assumptions!F$41*'Property % affected'!E79</f>
        <v>46.029763269016087</v>
      </c>
      <c r="Z79" s="43">
        <f>'Population Estimate'!N78*Assumptions!G$41*'Property % affected'!F79</f>
        <v>34.472446588229133</v>
      </c>
      <c r="AA79" s="43">
        <f>'Population Estimate'!O78*Assumptions!H$41*'Property % affected'!G79</f>
        <v>18.437109121749955</v>
      </c>
      <c r="AB79" s="44">
        <f>'Population Estimate'!J78*Assumptions!C$41*'Property % affected'!H79</f>
        <v>62.42675544579847</v>
      </c>
      <c r="AC79" s="44">
        <f>'Population Estimate'!K78*Assumptions!D$41*'Property % affected'!I79</f>
        <v>74.819060909757937</v>
      </c>
      <c r="AD79" s="44">
        <f>'Population Estimate'!L78*Assumptions!E$41*'Property % affected'!J79</f>
        <v>48.394052585175146</v>
      </c>
      <c r="AE79" s="44">
        <f>'Population Estimate'!M78*Assumptions!F$41*'Property % affected'!K79</f>
        <v>58.003301319687147</v>
      </c>
      <c r="AF79" s="44">
        <f>'Population Estimate'!N78*Assumptions!G$41*'Property % affected'!L79</f>
        <v>46.842367672030512</v>
      </c>
      <c r="AG79" s="44">
        <f>'Population Estimate'!O78*Assumptions!H$41*'Property % affected'!M79</f>
        <v>17.910621353319033</v>
      </c>
      <c r="AH79" s="45">
        <f>'Population Estimate'!J78*Assumptions!C$41*'Property % affected'!N79</f>
        <v>1202.2330789643381</v>
      </c>
      <c r="AI79" s="45">
        <f>'Population Estimate'!K78*Assumptions!D$41*'Property % affected'!O79</f>
        <v>2415.6498788309932</v>
      </c>
      <c r="AJ79" s="45">
        <f>'Population Estimate'!L78*Assumptions!E$41*'Property % affected'!P79</f>
        <v>1811.9847660048838</v>
      </c>
      <c r="AK79" s="45">
        <f>'Population Estimate'!M78*Assumptions!F$41*'Property % affected'!Q79</f>
        <v>983.79649394924229</v>
      </c>
      <c r="AL79" s="45">
        <f>'Population Estimate'!N78*Assumptions!G$41*'Property % affected'!R79</f>
        <v>619.70642545718692</v>
      </c>
      <c r="AM79" s="45">
        <f>'Population Estimate'!O78*Assumptions!H$41*'Property % affected'!S79</f>
        <v>315.93413365424703</v>
      </c>
    </row>
    <row r="80" spans="1:39" x14ac:dyDescent="0.35">
      <c r="A80">
        <v>2099</v>
      </c>
      <c r="B80" s="43">
        <f>'Property % affected'!B80*'Population Estimate'!B79</f>
        <v>30.181306553762866</v>
      </c>
      <c r="C80" s="43">
        <f>'Property % affected'!C80*'Population Estimate'!C79</f>
        <v>44.495066936075808</v>
      </c>
      <c r="D80" s="43">
        <f>'Property % affected'!D80*'Population Estimate'!D79</f>
        <v>48.604612052865491</v>
      </c>
      <c r="E80" s="43">
        <f>'Property % affected'!E80*'Population Estimate'!E79</f>
        <v>47.1631436224894</v>
      </c>
      <c r="F80" s="43">
        <f>'Property % affected'!F80*'Population Estimate'!F79</f>
        <v>35.965022597947858</v>
      </c>
      <c r="G80" s="43">
        <f>'Property % affected'!G80*'Population Estimate'!G79</f>
        <v>20.601105435384131</v>
      </c>
      <c r="H80" s="44">
        <f>'Property % affected'!H80*'Population Estimate'!B79</f>
        <v>68.018321910641035</v>
      </c>
      <c r="I80" s="44">
        <f>'Property % affected'!I80*'Population Estimate'!C79</f>
        <v>83.108156334613824</v>
      </c>
      <c r="J80" s="44">
        <f>'Property % affected'!J80*'Population Estimate'!D79</f>
        <v>54.326085781613003</v>
      </c>
      <c r="K80" s="44">
        <f>'Property % affected'!K80*'Population Estimate'!E79</f>
        <v>58.988201273763785</v>
      </c>
      <c r="L80" s="44">
        <f>'Property % affected'!L80*'Population Estimate'!F79</f>
        <v>48.506004861257736</v>
      </c>
      <c r="M80" s="44">
        <f>'Property % affected'!M80*'Population Estimate'!G79</f>
        <v>19.863546369579055</v>
      </c>
      <c r="N80" s="45">
        <f>'Property % affected'!N80*'Population Estimate'!B79</f>
        <v>1309.3084606484354</v>
      </c>
      <c r="O80" s="45">
        <f>'Property % affected'!O80*'Population Estimate'!C79</f>
        <v>2682.0294052601253</v>
      </c>
      <c r="P80" s="45">
        <f>'Property % affected'!P80*'Population Estimate'!D79</f>
        <v>2033.1485753781997</v>
      </c>
      <c r="Q80" s="45">
        <f>'Property % affected'!Q80*'Population Estimate'!E79</f>
        <v>1000.0365260137488</v>
      </c>
      <c r="R80" s="45">
        <f>'Property % affected'!R80*'Population Estimate'!F79</f>
        <v>641.41751951995445</v>
      </c>
      <c r="S80" s="45">
        <f>'Property % affected'!S80*'Population Estimate'!G79</f>
        <v>350.21991408246532</v>
      </c>
      <c r="U80">
        <v>2099</v>
      </c>
      <c r="V80" s="43">
        <f>'Population Estimate'!J79*Assumptions!C$41*'Property % affected'!B80</f>
        <v>28.098062130882099</v>
      </c>
      <c r="W80" s="43">
        <f>'Population Estimate'!K79*Assumptions!D$41*'Property % affected'!C80</f>
        <v>40.632538056348899</v>
      </c>
      <c r="X80" s="43">
        <f>'Population Estimate'!L79*Assumptions!E$41*'Property % affected'!D80</f>
        <v>43.919212024933074</v>
      </c>
      <c r="Y80" s="43">
        <f>'Population Estimate'!M79*Assumptions!F$41*'Property % affected'!E80</f>
        <v>47.041784240201139</v>
      </c>
      <c r="Z80" s="43">
        <f>'Population Estimate'!N79*Assumptions!G$41*'Property % affected'!F80</f>
        <v>35.230365734400962</v>
      </c>
      <c r="AA80" s="43">
        <f>'Population Estimate'!O79*Assumptions!H$41*'Property % affected'!G80</f>
        <v>18.842471647083599</v>
      </c>
      <c r="AB80" s="44">
        <f>'Population Estimate'!J79*Assumptions!C$41*'Property % affected'!H80</f>
        <v>63.323402904346871</v>
      </c>
      <c r="AC80" s="44">
        <f>'Population Estimate'!K79*Assumptions!D$41*'Property % affected'!I80</f>
        <v>75.893701427860165</v>
      </c>
      <c r="AD80" s="44">
        <f>'Population Estimate'!L79*Assumptions!E$41*'Property % affected'!J80</f>
        <v>49.089145641821844</v>
      </c>
      <c r="AE80" s="44">
        <f>'Population Estimate'!M79*Assumptions!F$41*'Property % affected'!K80</f>
        <v>58.836413858442604</v>
      </c>
      <c r="AF80" s="44">
        <f>'Population Estimate'!N79*Assumptions!G$41*'Property % affected'!L80</f>
        <v>47.515173580740338</v>
      </c>
      <c r="AG80" s="44">
        <f>'Population Estimate'!O79*Assumptions!H$41*'Property % affected'!M80</f>
        <v>18.167875042106683</v>
      </c>
      <c r="AH80" s="45">
        <f>'Population Estimate'!J79*Assumptions!C$41*'Property % affected'!N80</f>
        <v>1218.9343231465452</v>
      </c>
      <c r="AI80" s="45">
        <f>'Population Estimate'!K79*Assumptions!D$41*'Property % affected'!O80</f>
        <v>2449.2077297926639</v>
      </c>
      <c r="AJ80" s="45">
        <f>'Population Estimate'!L79*Assumptions!E$41*'Property % affected'!P80</f>
        <v>1837.1565904713648</v>
      </c>
      <c r="AK80" s="45">
        <f>'Population Estimate'!M79*Assumptions!F$41*'Property % affected'!Q80</f>
        <v>997.4632493883787</v>
      </c>
      <c r="AL80" s="45">
        <f>'Population Estimate'!N79*Assumptions!G$41*'Property % affected'!R80</f>
        <v>628.31529549573133</v>
      </c>
      <c r="AM80" s="45">
        <f>'Population Estimate'!O79*Assumptions!H$41*'Property % affected'!S80</f>
        <v>320.32304392795129</v>
      </c>
    </row>
    <row r="81" spans="1:39" x14ac:dyDescent="0.35">
      <c r="A81">
        <v>2100</v>
      </c>
      <c r="B81" s="43">
        <f>'Property % affected'!B81*'Population Estimate'!B80</f>
        <v>29.343263651404055</v>
      </c>
      <c r="C81" s="43">
        <f>'Property % affected'!C81*'Population Estimate'!C80</f>
        <v>43.259574530558666</v>
      </c>
      <c r="D81" s="43">
        <f>'Property % affected'!D81*'Population Estimate'!D80</f>
        <v>47.255010103716963</v>
      </c>
      <c r="E81" s="43">
        <f>'Property % affected'!E81*'Population Estimate'!E80</f>
        <v>45.853566858628959</v>
      </c>
      <c r="F81" s="43">
        <f>'Property % affected'!F81*'Population Estimate'!F80</f>
        <v>34.966383527512157</v>
      </c>
      <c r="G81" s="43">
        <f>'Property % affected'!G81*'Population Estimate'!G80</f>
        <v>20.029075521433409</v>
      </c>
      <c r="H81" s="44">
        <f>'Property % affected'!H81*'Population Estimate'!B80</f>
        <v>65.636396474261915</v>
      </c>
      <c r="I81" s="44">
        <f>'Property % affected'!I81*'Population Estimate'!C80</f>
        <v>80.197801800962509</v>
      </c>
      <c r="J81" s="44">
        <f>'Property % affected'!J81*'Population Estimate'!D80</f>
        <v>52.423647115864405</v>
      </c>
      <c r="K81" s="44">
        <f>'Property % affected'!K81*'Population Estimate'!E80</f>
        <v>56.922500546174277</v>
      </c>
      <c r="L81" s="44">
        <f>'Property % affected'!L81*'Population Estimate'!F80</f>
        <v>46.807378909445127</v>
      </c>
      <c r="M81" s="44">
        <f>'Property % affected'!M81*'Population Estimate'!G80</f>
        <v>19.167947227680873</v>
      </c>
      <c r="N81" s="45">
        <f>'Property % affected'!N81*'Population Estimate'!B80</f>
        <v>1262.8708597591594</v>
      </c>
      <c r="O81" s="45">
        <f>'Property % affected'!O81*'Population Estimate'!C80</f>
        <v>2586.9051355879587</v>
      </c>
      <c r="P81" s="45">
        <f>'Property % affected'!P81*'Population Estimate'!D80</f>
        <v>1961.0383393798363</v>
      </c>
      <c r="Q81" s="45">
        <f>'Property % affected'!Q81*'Population Estimate'!E80</f>
        <v>964.56795732617968</v>
      </c>
      <c r="R81" s="45">
        <f>'Property % affected'!R81*'Population Estimate'!F80</f>
        <v>618.66818911380597</v>
      </c>
      <c r="S81" s="45">
        <f>'Property % affected'!S81*'Population Estimate'!G80</f>
        <v>337.79856870630886</v>
      </c>
      <c r="U81">
        <v>2100</v>
      </c>
      <c r="V81" s="43">
        <f>'Population Estimate'!J80*Assumptions!C$41*'Property % affected'!B81</f>
        <v>27.317864577244816</v>
      </c>
      <c r="W81" s="43">
        <f>'Population Estimate'!K80*Assumptions!D$41*'Property % affected'!C81</f>
        <v>39.504296306367337</v>
      </c>
      <c r="X81" s="43">
        <f>'Population Estimate'!L80*Assumptions!E$41*'Property % affected'!D81</f>
        <v>42.699709355321239</v>
      </c>
      <c r="Y81" s="43">
        <f>'Population Estimate'!M80*Assumptions!F$41*'Property % affected'!E81</f>
        <v>45.735577256531627</v>
      </c>
      <c r="Z81" s="43">
        <f>'Population Estimate'!N80*Assumptions!G$41*'Property % affected'!F81</f>
        <v>34.252125846123526</v>
      </c>
      <c r="AA81" s="43">
        <f>'Population Estimate'!O80*Assumptions!H$41*'Property % affected'!G81</f>
        <v>18.319273633816447</v>
      </c>
      <c r="AB81" s="44">
        <f>'Population Estimate'!J80*Assumptions!C$41*'Property % affected'!H81</f>
        <v>61.105888272126137</v>
      </c>
      <c r="AC81" s="44">
        <f>'Population Estimate'!K80*Assumptions!D$41*'Property % affected'!I81</f>
        <v>73.23598902311322</v>
      </c>
      <c r="AD81" s="44">
        <f>'Population Estimate'!L80*Assumptions!E$41*'Property % affected'!J81</f>
        <v>47.370098753132247</v>
      </c>
      <c r="AE81" s="44">
        <f>'Population Estimate'!M80*Assumptions!F$41*'Property % affected'!K81</f>
        <v>56.776028556099114</v>
      </c>
      <c r="AF81" s="44">
        <f>'Population Estimate'!N80*Assumptions!G$41*'Property % affected'!L81</f>
        <v>45.851245430401349</v>
      </c>
      <c r="AG81" s="44">
        <f>'Population Estimate'!O80*Assumptions!H$41*'Property % affected'!M81</f>
        <v>17.531656410535579</v>
      </c>
      <c r="AH81" s="45">
        <f>'Population Estimate'!J80*Assumptions!C$41*'Property % affected'!N81</f>
        <v>1175.7020464831185</v>
      </c>
      <c r="AI81" s="45">
        <f>'Population Estimate'!K80*Assumptions!D$41*'Property % affected'!O81</f>
        <v>2362.3410100933861</v>
      </c>
      <c r="AJ81" s="45">
        <f>'Population Estimate'!L80*Assumptions!E$41*'Property % affected'!P81</f>
        <v>1771.9976557485568</v>
      </c>
      <c r="AK81" s="45">
        <f>'Population Estimate'!M80*Assumptions!F$41*'Property % affected'!Q81</f>
        <v>962.08594780592512</v>
      </c>
      <c r="AL81" s="45">
        <f>'Population Estimate'!N80*Assumptions!G$41*'Property % affected'!R81</f>
        <v>606.03066524870155</v>
      </c>
      <c r="AM81" s="45">
        <f>'Population Estimate'!O80*Assumptions!H$41*'Property % affected'!S81</f>
        <v>308.96205901367273</v>
      </c>
    </row>
    <row r="82" spans="1:39" x14ac:dyDescent="0.35">
      <c r="A82">
        <v>2101</v>
      </c>
      <c r="B82" s="43">
        <f>'Property % affected'!B82*'Population Estimate'!B81</f>
        <v>29.988411400799972</v>
      </c>
      <c r="C82" s="43">
        <f>'Property % affected'!C82*'Population Estimate'!C81</f>
        <v>44.210689494448502</v>
      </c>
      <c r="D82" s="43">
        <f>'Property % affected'!D82*'Population Estimate'!D81</f>
        <v>48.293969633858914</v>
      </c>
      <c r="E82" s="43">
        <f>'Property % affected'!E82*'Population Estimate'!E81</f>
        <v>46.861713934975192</v>
      </c>
      <c r="F82" s="43">
        <f>'Property % affected'!F82*'Population Estimate'!F81</f>
        <v>35.735162484934278</v>
      </c>
      <c r="G82" s="43">
        <f>'Property % affected'!G82*'Population Estimate'!G81</f>
        <v>20.469439386497729</v>
      </c>
      <c r="H82" s="44">
        <f>'Property % affected'!H82*'Population Estimate'!B81</f>
        <v>66.579144622337964</v>
      </c>
      <c r="I82" s="44">
        <f>'Property % affected'!I82*'Population Estimate'!C81</f>
        <v>81.349698205837129</v>
      </c>
      <c r="J82" s="44">
        <f>'Property % affected'!J82*'Population Estimate'!D81</f>
        <v>53.176618011414</v>
      </c>
      <c r="K82" s="44">
        <f>'Property % affected'!K82*'Population Estimate'!E81</f>
        <v>57.740089336180546</v>
      </c>
      <c r="L82" s="44">
        <f>'Property % affected'!L82*'Population Estimate'!F81</f>
        <v>47.479682267848993</v>
      </c>
      <c r="M82" s="44">
        <f>'Property % affected'!M82*'Population Estimate'!G81</f>
        <v>19.443260129089182</v>
      </c>
      <c r="N82" s="45">
        <f>'Property % affected'!N82*'Population Estimate'!B81</f>
        <v>1280.4144750268424</v>
      </c>
      <c r="O82" s="45">
        <f>'Property % affected'!O82*'Population Estimate'!C81</f>
        <v>2622.8420392563212</v>
      </c>
      <c r="P82" s="45">
        <f>'Property % affected'!P82*'Population Estimate'!D81</f>
        <v>1988.2807940499963</v>
      </c>
      <c r="Q82" s="45">
        <f>'Property % affected'!Q82*'Population Estimate'!E81</f>
        <v>977.96759277749754</v>
      </c>
      <c r="R82" s="45">
        <f>'Property % affected'!R82*'Population Estimate'!F81</f>
        <v>627.26263612657203</v>
      </c>
      <c r="S82" s="45">
        <f>'Property % affected'!S82*'Population Estimate'!G81</f>
        <v>342.49121647908862</v>
      </c>
      <c r="U82">
        <v>2101</v>
      </c>
      <c r="V82" s="43">
        <f>'Population Estimate'!J81*Assumptions!C$41*'Property % affected'!B82</f>
        <v>27.918481436353758</v>
      </c>
      <c r="W82" s="43">
        <f>'Population Estimate'!K81*Assumptions!D$41*'Property % affected'!C82</f>
        <v>40.372846858763133</v>
      </c>
      <c r="X82" s="43">
        <f>'Population Estimate'!L81*Assumptions!E$41*'Property % affected'!D82</f>
        <v>43.638514994588547</v>
      </c>
      <c r="Y82" s="43">
        <f>'Population Estimate'!M81*Assumptions!F$41*'Property % affected'!E82</f>
        <v>46.741130186325194</v>
      </c>
      <c r="Z82" s="43">
        <f>'Population Estimate'!N81*Assumptions!G$41*'Property % affected'!F82</f>
        <v>35.005200969742056</v>
      </c>
      <c r="AA82" s="43">
        <f>'Population Estimate'!O81*Assumptions!H$41*'Property % affected'!G82</f>
        <v>18.722045400986907</v>
      </c>
      <c r="AB82" s="44">
        <f>'Population Estimate'!J81*Assumptions!C$41*'Property % affected'!H82</f>
        <v>61.983563862188099</v>
      </c>
      <c r="AC82" s="44">
        <f>'Population Estimate'!K81*Assumptions!D$41*'Property % affected'!I82</f>
        <v>74.287891576159851</v>
      </c>
      <c r="AD82" s="44">
        <f>'Population Estimate'!L81*Assumptions!E$41*'Property % affected'!J82</f>
        <v>48.050484564550267</v>
      </c>
      <c r="AE82" s="44">
        <f>'Population Estimate'!M81*Assumptions!F$41*'Property % affected'!K82</f>
        <v>57.591513540826504</v>
      </c>
      <c r="AF82" s="44">
        <f>'Population Estimate'!N81*Assumptions!G$41*'Property % affected'!L82</f>
        <v>46.509815660310942</v>
      </c>
      <c r="AG82" s="44">
        <f>'Population Estimate'!O81*Assumptions!H$41*'Property % affected'!M82</f>
        <v>17.783466953185023</v>
      </c>
      <c r="AH82" s="45">
        <f>'Population Estimate'!J81*Assumptions!C$41*'Property % affected'!N82</f>
        <v>1192.0347254847234</v>
      </c>
      <c r="AI82" s="45">
        <f>'Population Estimate'!K81*Assumptions!D$41*'Property % affected'!O82</f>
        <v>2395.1583021322967</v>
      </c>
      <c r="AJ82" s="45">
        <f>'Population Estimate'!L81*Assumptions!E$41*'Property % affected'!P82</f>
        <v>1796.6139851914716</v>
      </c>
      <c r="AK82" s="45">
        <f>'Population Estimate'!M81*Assumptions!F$41*'Property % affected'!Q82</f>
        <v>975.45110354795384</v>
      </c>
      <c r="AL82" s="45">
        <f>'Population Estimate'!N81*Assumptions!G$41*'Property % affected'!R82</f>
        <v>614.4495536483978</v>
      </c>
      <c r="AM82" s="45">
        <f>'Population Estimate'!O81*Assumptions!H$41*'Property % affected'!S82</f>
        <v>313.25411425729493</v>
      </c>
    </row>
    <row r="83" spans="1:39" x14ac:dyDescent="0.35">
      <c r="A83">
        <v>2102</v>
      </c>
      <c r="B83" s="43">
        <f>'Property % affected'!B83*'Population Estimate'!B82</f>
        <v>30.647743517125743</v>
      </c>
      <c r="C83" s="43">
        <f>'Property % affected'!C83*'Population Estimate'!C82</f>
        <v>45.182715890879045</v>
      </c>
      <c r="D83" s="43">
        <f>'Property % affected'!D83*'Population Estimate'!D82</f>
        <v>49.355771967396834</v>
      </c>
      <c r="E83" s="43">
        <f>'Property % affected'!E83*'Population Estimate'!E82</f>
        <v>47.892026365015276</v>
      </c>
      <c r="F83" s="43">
        <f>'Property % affected'!F83*'Population Estimate'!F82</f>
        <v>36.520843993485556</v>
      </c>
      <c r="G83" s="43">
        <f>'Property % affected'!G83*'Population Estimate'!G82</f>
        <v>20.919485192870169</v>
      </c>
      <c r="H83" s="44">
        <f>'Property % affected'!H83*'Population Estimate'!B82</f>
        <v>67.535433642833013</v>
      </c>
      <c r="I83" s="44">
        <f>'Property % affected'!I83*'Population Estimate'!C82</f>
        <v>82.518139519646482</v>
      </c>
      <c r="J83" s="44">
        <f>'Property % affected'!J83*'Population Estimate'!D82</f>
        <v>53.940403972315536</v>
      </c>
      <c r="K83" s="44">
        <f>'Property % affected'!K83*'Population Estimate'!E82</f>
        <v>58.56942131074706</v>
      </c>
      <c r="L83" s="44">
        <f>'Property % affected'!L83*'Population Estimate'!F82</f>
        <v>48.161642048301069</v>
      </c>
      <c r="M83" s="44">
        <f>'Property % affected'!M83*'Population Estimate'!G82</f>
        <v>19.722527402490577</v>
      </c>
      <c r="N83" s="45">
        <f>'Property % affected'!N83*'Population Estimate'!B82</f>
        <v>1298.201803603991</v>
      </c>
      <c r="O83" s="45">
        <f>'Property % affected'!O83*'Population Estimate'!C82</f>
        <v>2659.2781730771558</v>
      </c>
      <c r="P83" s="45">
        <f>'Property % affected'!P83*'Population Estimate'!D82</f>
        <v>2015.9016968726237</v>
      </c>
      <c r="Q83" s="45">
        <f>'Property % affected'!Q83*'Population Estimate'!E82</f>
        <v>991.55337398336201</v>
      </c>
      <c r="R83" s="45">
        <f>'Property % affected'!R83*'Population Estimate'!F82</f>
        <v>635.97647592654607</v>
      </c>
      <c r="S83" s="45">
        <f>'Property % affected'!S83*'Population Estimate'!G82</f>
        <v>347.24905382091754</v>
      </c>
      <c r="U83">
        <v>2102</v>
      </c>
      <c r="V83" s="43">
        <f>'Population Estimate'!J82*Assumptions!C$41*'Property % affected'!B83</f>
        <v>28.532303595987795</v>
      </c>
      <c r="W83" s="43">
        <f>'Population Estimate'!K82*Assumptions!D$41*'Property % affected'!C83</f>
        <v>41.260493563542376</v>
      </c>
      <c r="X83" s="43">
        <f>'Population Estimate'!L82*Assumptions!E$41*'Property % affected'!D83</f>
        <v>44.597961430751816</v>
      </c>
      <c r="Y83" s="43">
        <f>'Population Estimate'!M82*Assumptions!F$41*'Property % affected'!E83</f>
        <v>47.768791434309335</v>
      </c>
      <c r="Z83" s="43">
        <f>'Population Estimate'!N82*Assumptions!G$41*'Property % affected'!F83</f>
        <v>35.774833376384763</v>
      </c>
      <c r="AA83" s="43">
        <f>'Population Estimate'!O82*Assumptions!H$41*'Property % affected'!G83</f>
        <v>19.133672600947573</v>
      </c>
      <c r="AB83" s="44">
        <f>'Population Estimate'!J82*Assumptions!C$41*'Property % affected'!H83</f>
        <v>62.873845675040904</v>
      </c>
      <c r="AC83" s="44">
        <f>'Population Estimate'!K82*Assumptions!D$41*'Property % affected'!I83</f>
        <v>75.354902807274001</v>
      </c>
      <c r="AD83" s="44">
        <f>'Population Estimate'!L82*Assumptions!E$41*'Property % affected'!J83</f>
        <v>48.740642887838931</v>
      </c>
      <c r="AE83" s="44">
        <f>'Population Estimate'!M82*Assumptions!F$41*'Property % affected'!K83</f>
        <v>58.418711492755534</v>
      </c>
      <c r="AF83" s="44">
        <f>'Population Estimate'!N82*Assumptions!G$41*'Property % affected'!L83</f>
        <v>47.177845060710922</v>
      </c>
      <c r="AG83" s="44">
        <f>'Population Estimate'!O82*Assumptions!H$41*'Property % affected'!M83</f>
        <v>18.038894298942207</v>
      </c>
      <c r="AH83" s="45">
        <f>'Population Estimate'!J82*Assumptions!C$41*'Property % affected'!N83</f>
        <v>1208.5942956482234</v>
      </c>
      <c r="AI83" s="45">
        <f>'Population Estimate'!K82*Assumptions!D$41*'Property % affected'!O83</f>
        <v>2428.4314871401593</v>
      </c>
      <c r="AJ83" s="45">
        <f>'Population Estimate'!L82*Assumptions!E$41*'Property % affected'!P83</f>
        <v>1821.5722810434702</v>
      </c>
      <c r="AK83" s="45">
        <f>'Population Estimate'!M82*Assumptions!F$41*'Property % affected'!Q83</f>
        <v>989.00192605750556</v>
      </c>
      <c r="AL83" s="45">
        <f>'Population Estimate'!N82*Assumptions!G$41*'Property % affected'!R83</f>
        <v>622.98539600100605</v>
      </c>
      <c r="AM83" s="45">
        <f>'Population Estimate'!O82*Assumptions!H$41*'Property % affected'!S83</f>
        <v>317.60579409777898</v>
      </c>
    </row>
    <row r="84" spans="1:39" x14ac:dyDescent="0.35">
      <c r="A84">
        <v>2103</v>
      </c>
      <c r="B84" s="43">
        <f>'Property % affected'!B84*'Population Estimate'!B83</f>
        <v>31.32157186113788</v>
      </c>
      <c r="C84" s="43">
        <f>'Property % affected'!C84*'Population Estimate'!C83</f>
        <v>46.17611348341989</v>
      </c>
      <c r="D84" s="43">
        <f>'Property % affected'!D84*'Population Estimate'!D83</f>
        <v>50.440919331464528</v>
      </c>
      <c r="E84" s="43">
        <f>'Property % affected'!E84*'Population Estimate'!E83</f>
        <v>48.944991481317913</v>
      </c>
      <c r="F84" s="43">
        <f>'Property % affected'!F84*'Population Estimate'!F83</f>
        <v>37.323799676546031</v>
      </c>
      <c r="G84" s="43">
        <f>'Property % affected'!G84*'Population Estimate'!G83</f>
        <v>21.379425809941086</v>
      </c>
      <c r="H84" s="44">
        <f>'Property % affected'!H84*'Population Estimate'!B83</f>
        <v>68.505458025894015</v>
      </c>
      <c r="I84" s="44">
        <f>'Property % affected'!I84*'Population Estimate'!C83</f>
        <v>83.703363380090025</v>
      </c>
      <c r="J84" s="44">
        <f>'Property % affected'!J84*'Population Estimate'!D83</f>
        <v>54.71516033742639</v>
      </c>
      <c r="K84" s="44">
        <f>'Property % affected'!K84*'Population Estimate'!E83</f>
        <v>59.410665139485339</v>
      </c>
      <c r="L84" s="44">
        <f>'Property % affected'!L84*'Population Estimate'!F83</f>
        <v>48.853396947842846</v>
      </c>
      <c r="M84" s="44">
        <f>'Property % affected'!M84*'Population Estimate'!G83</f>
        <v>20.005805845288208</v>
      </c>
      <c r="N84" s="45">
        <f>'Property % affected'!N84*'Population Estimate'!B83</f>
        <v>1316.2362311198683</v>
      </c>
      <c r="O84" s="45">
        <f>'Property % affected'!O84*'Population Estimate'!C83</f>
        <v>2696.2204722819288</v>
      </c>
      <c r="P84" s="45">
        <f>'Property % affected'!P84*'Population Estimate'!D83</f>
        <v>2043.9063051934984</v>
      </c>
      <c r="Q84" s="45">
        <f>'Property % affected'!Q84*'Population Estimate'!E83</f>
        <v>1005.3278868530739</v>
      </c>
      <c r="R84" s="45">
        <f>'Property % affected'!R84*'Population Estimate'!F83</f>
        <v>644.81136710067597</v>
      </c>
      <c r="S84" s="45">
        <f>'Property % affected'!S84*'Population Estimate'!G83</f>
        <v>352.07298633565046</v>
      </c>
      <c r="U84">
        <v>2103</v>
      </c>
      <c r="V84" s="43">
        <f>'Population Estimate'!J83*Assumptions!C$41*'Property % affected'!B84</f>
        <v>29.159621390924073</v>
      </c>
      <c r="W84" s="43">
        <f>'Population Estimate'!K83*Assumptions!D$41*'Property % affected'!C84</f>
        <v>42.167656273107255</v>
      </c>
      <c r="X84" s="43">
        <f>'Population Estimate'!L83*Assumptions!E$41*'Property % affected'!D84</f>
        <v>45.578502477123088</v>
      </c>
      <c r="Y84" s="43">
        <f>'Population Estimate'!M83*Assumptions!F$41*'Property % affected'!E84</f>
        <v>48.819047079057057</v>
      </c>
      <c r="Z84" s="43">
        <f>'Population Estimate'!N83*Assumptions!G$41*'Property % affected'!F84</f>
        <v>36.561387098287618</v>
      </c>
      <c r="AA84" s="43">
        <f>'Population Estimate'!O83*Assumptions!H$41*'Property % affected'!G84</f>
        <v>19.554349931282264</v>
      </c>
      <c r="AB84" s="44">
        <f>'Population Estimate'!J83*Assumptions!C$41*'Property % affected'!H84</f>
        <v>63.776914776279689</v>
      </c>
      <c r="AC84" s="44">
        <f>'Population Estimate'!K83*Assumptions!D$41*'Property % affected'!I84</f>
        <v>76.437239725295797</v>
      </c>
      <c r="AD84" s="44">
        <f>'Population Estimate'!L83*Assumptions!E$41*'Property % affected'!J84</f>
        <v>49.44071408746008</v>
      </c>
      <c r="AE84" s="44">
        <f>'Population Estimate'!M83*Assumptions!F$41*'Property % affected'!K84</f>
        <v>59.257790647479993</v>
      </c>
      <c r="AF84" s="44">
        <f>'Population Estimate'!N83*Assumptions!G$41*'Property % affected'!L84</f>
        <v>47.855469495480811</v>
      </c>
      <c r="AG84" s="44">
        <f>'Population Estimate'!O83*Assumptions!H$41*'Property % affected'!M84</f>
        <v>18.297990396643669</v>
      </c>
      <c r="AH84" s="45">
        <f>'Population Estimate'!J83*Assumptions!C$41*'Property % affected'!N84</f>
        <v>1225.3839089120943</v>
      </c>
      <c r="AI84" s="45">
        <f>'Population Estimate'!K83*Assumptions!D$41*'Property % affected'!O84</f>
        <v>2462.1668983146942</v>
      </c>
      <c r="AJ84" s="45">
        <f>'Population Estimate'!L83*Assumptions!E$41*'Property % affected'!P84</f>
        <v>1846.8772938513482</v>
      </c>
      <c r="AK84" s="45">
        <f>'Population Estimate'!M83*Assumptions!F$41*'Property % affected'!Q84</f>
        <v>1002.7409945898643</v>
      </c>
      <c r="AL84" s="45">
        <f>'Population Estimate'!N83*Assumptions!G$41*'Property % affected'!R84</f>
        <v>631.63981701354794</v>
      </c>
      <c r="AM84" s="45">
        <f>'Population Estimate'!O83*Assumptions!H$41*'Property % affected'!S84</f>
        <v>322.01792683120891</v>
      </c>
    </row>
    <row r="85" spans="1:39" x14ac:dyDescent="0.35">
      <c r="A85">
        <v>2104</v>
      </c>
      <c r="B85" s="43">
        <f>'Property % affected'!B85*'Population Estimate'!B84</f>
        <v>32.010215150235304</v>
      </c>
      <c r="C85" s="43">
        <f>'Property % affected'!C85*'Population Estimate'!C84</f>
        <v>47.191352144108308</v>
      </c>
      <c r="D85" s="43">
        <f>'Property % affected'!D85*'Population Estimate'!D84</f>
        <v>51.549924995277195</v>
      </c>
      <c r="E85" s="43">
        <f>'Property % affected'!E85*'Population Estimate'!E84</f>
        <v>50.021107331057877</v>
      </c>
      <c r="F85" s="43">
        <f>'Property % affected'!F85*'Population Estimate'!F84</f>
        <v>38.144409328092948</v>
      </c>
      <c r="G85" s="43">
        <f>'Property % affected'!G85*'Population Estimate'!G84</f>
        <v>21.849478787296267</v>
      </c>
      <c r="H85" s="44">
        <f>'Property % affected'!H85*'Population Estimate'!B84</f>
        <v>69.489415055167228</v>
      </c>
      <c r="I85" s="44">
        <f>'Property % affected'!I85*'Population Estimate'!C84</f>
        <v>84.905610838103044</v>
      </c>
      <c r="J85" s="44">
        <f>'Property % affected'!J85*'Population Estimate'!D84</f>
        <v>55.501044676765773</v>
      </c>
      <c r="K85" s="44">
        <f>'Property % affected'!K85*'Population Estimate'!E84</f>
        <v>60.263991914640926</v>
      </c>
      <c r="L85" s="44">
        <f>'Property % affected'!L85*'Population Estimate'!F84</f>
        <v>49.555087655647974</v>
      </c>
      <c r="M85" s="44">
        <f>'Property % affected'!M85*'Population Estimate'!G84</f>
        <v>20.293153070677249</v>
      </c>
      <c r="N85" s="45">
        <f>'Property % affected'!N85*'Population Estimate'!B84</f>
        <v>1334.5211902363967</v>
      </c>
      <c r="O85" s="45">
        <f>'Property % affected'!O85*'Population Estimate'!C84</f>
        <v>2733.6759684453159</v>
      </c>
      <c r="P85" s="45">
        <f>'Property % affected'!P85*'Population Estimate'!D84</f>
        <v>2072.2999493926718</v>
      </c>
      <c r="Q85" s="45">
        <f>'Property % affected'!Q85*'Population Estimate'!E84</f>
        <v>1019.293753219003</v>
      </c>
      <c r="R85" s="45">
        <f>'Property % affected'!R85*'Population Estimate'!F84</f>
        <v>653.76899127675358</v>
      </c>
      <c r="S85" s="45">
        <f>'Property % affected'!S85*'Population Estimate'!G84</f>
        <v>356.96393220765719</v>
      </c>
      <c r="U85">
        <v>2104</v>
      </c>
      <c r="V85" s="43">
        <f>'Population Estimate'!J84*Assumptions!C$41*'Property % affected'!B85</f>
        <v>29.800731539307026</v>
      </c>
      <c r="W85" s="43">
        <f>'Population Estimate'!K84*Assumptions!D$41*'Property % affected'!C85</f>
        <v>43.094764070831516</v>
      </c>
      <c r="X85" s="43">
        <f>'Population Estimate'!L84*Assumptions!E$41*'Property % affected'!D85</f>
        <v>46.580601924658303</v>
      </c>
      <c r="Y85" s="43">
        <f>'Population Estimate'!M84*Assumptions!F$41*'Property % affected'!E85</f>
        <v>49.892393886176784</v>
      </c>
      <c r="Z85" s="43">
        <f>'Population Estimate'!N84*Assumptions!G$41*'Property % affected'!F85</f>
        <v>37.365234171383207</v>
      </c>
      <c r="AA85" s="43">
        <f>'Population Estimate'!O84*Assumptions!H$41*'Property % affected'!G85</f>
        <v>19.984276370240714</v>
      </c>
      <c r="AB85" s="44">
        <f>'Population Estimate'!J84*Assumptions!C$41*'Property % affected'!H85</f>
        <v>64.692954832179439</v>
      </c>
      <c r="AC85" s="44">
        <f>'Population Estimate'!K84*Assumptions!D$41*'Property % affected'!I85</f>
        <v>77.535122456004885</v>
      </c>
      <c r="AD85" s="44">
        <f>'Population Estimate'!L84*Assumptions!E$41*'Property % affected'!J85</f>
        <v>50.150840543957237</v>
      </c>
      <c r="AE85" s="44">
        <f>'Population Estimate'!M84*Assumptions!F$41*'Property % affected'!K85</f>
        <v>60.108921656993843</v>
      </c>
      <c r="AF85" s="44">
        <f>'Population Estimate'!N84*Assumptions!G$41*'Property % affected'!L85</f>
        <v>48.542826779939062</v>
      </c>
      <c r="AG85" s="44">
        <f>'Population Estimate'!O84*Assumptions!H$41*'Property % affected'!M85</f>
        <v>18.560807941277055</v>
      </c>
      <c r="AH85" s="45">
        <f>'Population Estimate'!J84*Assumptions!C$41*'Property % affected'!N85</f>
        <v>1242.4067610010738</v>
      </c>
      <c r="AI85" s="45">
        <f>'Population Estimate'!K84*Assumptions!D$41*'Property % affected'!O85</f>
        <v>2496.3709568334671</v>
      </c>
      <c r="AJ85" s="45">
        <f>'Population Estimate'!L84*Assumptions!E$41*'Property % affected'!P85</f>
        <v>1872.5338401557945</v>
      </c>
      <c r="AK85" s="45">
        <f>'Population Estimate'!M84*Assumptions!F$41*'Property % affected'!Q85</f>
        <v>1016.6709242309462</v>
      </c>
      <c r="AL85" s="45">
        <f>'Population Estimate'!N84*Assumptions!G$41*'Property % affected'!R85</f>
        <v>640.41446396323533</v>
      </c>
      <c r="AM85" s="45">
        <f>'Population Estimate'!O84*Assumptions!H$41*'Property % affected'!S85</f>
        <v>326.4913522602356</v>
      </c>
    </row>
    <row r="86" spans="1:39" x14ac:dyDescent="0.35">
      <c r="A86">
        <v>2105</v>
      </c>
      <c r="B86" s="43">
        <f>'Property % affected'!B86*'Population Estimate'!B85</f>
        <v>32.713999109211024</v>
      </c>
      <c r="C86" s="43">
        <f>'Property % affected'!C86*'Population Estimate'!C85</f>
        <v>48.2289120756964</v>
      </c>
      <c r="D86" s="43">
        <f>'Property % affected'!D86*'Population Estimate'!D85</f>
        <v>52.68331351290518</v>
      </c>
      <c r="E86" s="43">
        <f>'Property % affected'!E86*'Population Estimate'!E85</f>
        <v>51.120882911589796</v>
      </c>
      <c r="F86" s="43">
        <f>'Property % affected'!F86*'Population Estimate'!F85</f>
        <v>38.983061092341345</v>
      </c>
      <c r="G86" s="43">
        <f>'Property % affected'!G86*'Population Estimate'!G85</f>
        <v>22.329866457616767</v>
      </c>
      <c r="H86" s="44">
        <f>'Property % affected'!H86*'Population Estimate'!B85</f>
        <v>70.487504847921713</v>
      </c>
      <c r="I86" s="44">
        <f>'Property % affected'!I86*'Population Estimate'!C85</f>
        <v>86.125126406881648</v>
      </c>
      <c r="J86" s="44">
        <f>'Property % affected'!J86*'Population Estimate'!D85</f>
        <v>56.298216823561269</v>
      </c>
      <c r="K86" s="44">
        <f>'Property % affected'!K86*'Population Estimate'!E85</f>
        <v>61.129575185890076</v>
      </c>
      <c r="L86" s="44">
        <f>'Property % affected'!L86*'Population Estimate'!F85</f>
        <v>50.266856881635704</v>
      </c>
      <c r="M86" s="44">
        <f>'Property % affected'!M86*'Population Estimate'!G85</f>
        <v>20.58462751936224</v>
      </c>
      <c r="N86" s="45">
        <f>'Property % affected'!N86*'Population Estimate'!B85</f>
        <v>1353.0601613015317</v>
      </c>
      <c r="O86" s="45">
        <f>'Property % affected'!O86*'Population Estimate'!C85</f>
        <v>2771.6517908235919</v>
      </c>
      <c r="P86" s="45">
        <f>'Property % affected'!P86*'Population Estimate'!D85</f>
        <v>2101.0880338990455</v>
      </c>
      <c r="Q86" s="45">
        <f>'Property % affected'!Q86*'Population Estimate'!E85</f>
        <v>1033.4536313356275</v>
      </c>
      <c r="R86" s="45">
        <f>'Property % affected'!R86*'Population Estimate'!F85</f>
        <v>662.85105344349643</v>
      </c>
      <c r="S86" s="45">
        <f>'Property % affected'!S86*'Population Estimate'!G85</f>
        <v>361.92282237658918</v>
      </c>
      <c r="U86">
        <v>2105</v>
      </c>
      <c r="V86" s="43">
        <f>'Population Estimate'!J85*Assumptions!C$41*'Property % affected'!B86</f>
        <v>30.455937282994505</v>
      </c>
      <c r="W86" s="43">
        <f>'Population Estimate'!K85*Assumptions!D$41*'Property % affected'!C86</f>
        <v>44.042255474014773</v>
      </c>
      <c r="X86" s="43">
        <f>'Population Estimate'!L85*Assumptions!E$41*'Property % affected'!D86</f>
        <v>47.604733761328184</v>
      </c>
      <c r="Y86" s="43">
        <f>'Population Estimate'!M85*Assumptions!F$41*'Property % affected'!E86</f>
        <v>50.989339543279982</v>
      </c>
      <c r="Z86" s="43">
        <f>'Population Estimate'!N85*Assumptions!G$41*'Property % affected'!F86</f>
        <v>38.186754811271733</v>
      </c>
      <c r="AA86" s="43">
        <f>'Population Estimate'!O85*Assumptions!H$41*'Property % affected'!G86</f>
        <v>20.423655270854248</v>
      </c>
      <c r="AB86" s="44">
        <f>'Population Estimate'!J85*Assumptions!C$41*'Property % affected'!H86</f>
        <v>65.622152147049107</v>
      </c>
      <c r="AC86" s="44">
        <f>'Population Estimate'!K85*Assumptions!D$41*'Property % affected'!I86</f>
        <v>78.648774286889761</v>
      </c>
      <c r="AD86" s="44">
        <f>'Population Estimate'!L85*Assumptions!E$41*'Property % affected'!J86</f>
        <v>50.871166682912978</v>
      </c>
      <c r="AE86" s="44">
        <f>'Population Estimate'!M85*Assumptions!F$41*'Property % affected'!K86</f>
        <v>60.972277624398295</v>
      </c>
      <c r="AF86" s="44">
        <f>'Population Estimate'!N85*Assumptions!G$41*'Property % affected'!L86</f>
        <v>49.240056708872011</v>
      </c>
      <c r="AG86" s="44">
        <f>'Population Estimate'!O85*Assumptions!H$41*'Property % affected'!M86</f>
        <v>18.82740038469823</v>
      </c>
      <c r="AH86" s="45">
        <f>'Population Estimate'!J85*Assumptions!C$41*'Property % affected'!N86</f>
        <v>1259.6660920344364</v>
      </c>
      <c r="AI86" s="45">
        <f>'Population Estimate'!K85*Assumptions!D$41*'Property % affected'!O86</f>
        <v>2531.0501730760961</v>
      </c>
      <c r="AJ86" s="45">
        <f>'Population Estimate'!L85*Assumptions!E$41*'Property % affected'!P86</f>
        <v>1898.5468034081694</v>
      </c>
      <c r="AK86" s="45">
        <f>'Population Estimate'!M85*Assumptions!F$41*'Property % affected'!Q86</f>
        <v>1030.7943663950552</v>
      </c>
      <c r="AL86" s="45">
        <f>'Population Estimate'!N85*Assumptions!G$41*'Property % affected'!R86</f>
        <v>649.31100701101229</v>
      </c>
      <c r="AM86" s="45">
        <f>'Population Estimate'!O85*Assumptions!H$41*'Property % affected'!S86</f>
        <v>331.02692185392431</v>
      </c>
    </row>
    <row r="87" spans="1:39" x14ac:dyDescent="0.35">
      <c r="A87">
        <v>2106</v>
      </c>
      <c r="B87" s="43">
        <f>'Property % affected'!B87*'Population Estimate'!B86</f>
        <v>33.433256624318339</v>
      </c>
      <c r="C87" s="43">
        <f>'Property % affected'!C87*'Population Estimate'!C86</f>
        <v>49.289284038784452</v>
      </c>
      <c r="D87" s="43">
        <f>'Property % affected'!D87*'Population Estimate'!D86</f>
        <v>53.841620971385332</v>
      </c>
      <c r="E87" s="43">
        <f>'Property % affected'!E87*'Population Estimate'!E86</f>
        <v>52.24483841120125</v>
      </c>
      <c r="F87" s="43">
        <f>'Property % affected'!F87*'Population Estimate'!F86</f>
        <v>39.840151647334352</v>
      </c>
      <c r="G87" s="43">
        <f>'Property % affected'!G87*'Population Estimate'!G86</f>
        <v>22.820816041841137</v>
      </c>
      <c r="H87" s="44">
        <f>'Property % affected'!H87*'Population Estimate'!B86</f>
        <v>71.499930395749246</v>
      </c>
      <c r="I87" s="44">
        <f>'Property % affected'!I87*'Population Estimate'!C86</f>
        <v>87.362158111611862</v>
      </c>
      <c r="J87" s="44">
        <f>'Property % affected'!J87*'Population Estimate'!D86</f>
        <v>57.106838906755755</v>
      </c>
      <c r="K87" s="44">
        <f>'Property % affected'!K87*'Population Estimate'!E86</f>
        <v>62.007590995636313</v>
      </c>
      <c r="L87" s="44">
        <f>'Property % affected'!L87*'Population Estimate'!F86</f>
        <v>50.988849385495179</v>
      </c>
      <c r="M87" s="44">
        <f>'Property % affected'!M87*'Population Estimate'!G86</f>
        <v>20.880288471442746</v>
      </c>
      <c r="N87" s="45">
        <f>'Property % affected'!N87*'Population Estimate'!B86</f>
        <v>1371.8566730117075</v>
      </c>
      <c r="O87" s="45">
        <f>'Property % affected'!O87*'Population Estimate'!C86</f>
        <v>2810.1551677116026</v>
      </c>
      <c r="P87" s="45">
        <f>'Property % affected'!P87*'Population Estimate'!D86</f>
        <v>2130.2760382190486</v>
      </c>
      <c r="Q87" s="45">
        <f>'Property % affected'!Q87*'Population Estimate'!E86</f>
        <v>1047.8102163855028</v>
      </c>
      <c r="R87" s="45">
        <f>'Property % affected'!R87*'Population Estimate'!F86</f>
        <v>672.05928227507172</v>
      </c>
      <c r="S87" s="45">
        <f>'Property % affected'!S87*'Population Estimate'!G86</f>
        <v>366.95060071457334</v>
      </c>
      <c r="U87">
        <v>2106</v>
      </c>
      <c r="V87" s="43">
        <f>'Population Estimate'!J86*Assumptions!C$41*'Property % affected'!B87</f>
        <v>31.125548530989654</v>
      </c>
      <c r="W87" s="43">
        <f>'Population Estimate'!K86*Assumptions!D$41*'Property % affected'!C87</f>
        <v>45.01057864129892</v>
      </c>
      <c r="X87" s="43">
        <f>'Population Estimate'!L86*Assumptions!E$41*'Property % affected'!D87</f>
        <v>48.651382396312023</v>
      </c>
      <c r="Y87" s="43">
        <f>'Population Estimate'!M86*Assumptions!F$41*'Property % affected'!E87</f>
        <v>52.110402900114785</v>
      </c>
      <c r="Z87" s="43">
        <f>'Population Estimate'!N86*Assumptions!G$41*'Property % affected'!F87</f>
        <v>39.026337593061157</v>
      </c>
      <c r="AA87" s="43">
        <f>'Population Estimate'!O86*Assumptions!H$41*'Property % affected'!G87</f>
        <v>20.872694457120744</v>
      </c>
      <c r="AB87" s="44">
        <f>'Population Estimate'!J86*Assumptions!C$41*'Property % affected'!H87</f>
        <v>66.564695701122105</v>
      </c>
      <c r="AC87" s="44">
        <f>'Population Estimate'!K86*Assumptions!D$41*'Property % affected'!I87</f>
        <v>79.778421712559947</v>
      </c>
      <c r="AD87" s="44">
        <f>'Population Estimate'!L86*Assumptions!E$41*'Property % affected'!J87</f>
        <v>51.601839004322194</v>
      </c>
      <c r="AE87" s="44">
        <f>'Population Estimate'!M86*Assumptions!F$41*'Property % affected'!K87</f>
        <v>61.848034139107661</v>
      </c>
      <c r="AF87" s="44">
        <f>'Population Estimate'!N86*Assumptions!G$41*'Property % affected'!L87</f>
        <v>49.947301084965268</v>
      </c>
      <c r="AG87" s="44">
        <f>'Population Estimate'!O86*Assumptions!H$41*'Property % affected'!M87</f>
        <v>19.09782194650229</v>
      </c>
      <c r="AH87" s="45">
        <f>'Population Estimate'!J86*Assumptions!C$41*'Property % affected'!N87</f>
        <v>1277.1651871427136</v>
      </c>
      <c r="AI87" s="45">
        <f>'Population Estimate'!K86*Assumptions!D$41*'Property % affected'!O87</f>
        <v>2566.2111478634288</v>
      </c>
      <c r="AJ87" s="45">
        <f>'Population Estimate'!L86*Assumptions!E$41*'Property % affected'!P87</f>
        <v>1924.9211349000159</v>
      </c>
      <c r="AK87" s="45">
        <f>'Population Estimate'!M86*Assumptions!F$41*'Property % affected'!Q87</f>
        <v>1045.1140093295498</v>
      </c>
      <c r="AL87" s="45">
        <f>'Population Estimate'!N86*Assumptions!G$41*'Property % affected'!R87</f>
        <v>658.33113951945029</v>
      </c>
      <c r="AM87" s="45">
        <f>'Population Estimate'!O86*Assumptions!H$41*'Property % affected'!S87</f>
        <v>335.62549890982206</v>
      </c>
    </row>
    <row r="88" spans="1:39" x14ac:dyDescent="0.35">
      <c r="A88">
        <v>2107</v>
      </c>
      <c r="B88" s="43">
        <f>'Property % affected'!B88*'Population Estimate'!B87</f>
        <v>34.168327900724343</v>
      </c>
      <c r="C88" s="43">
        <f>'Property % affected'!C88*'Population Estimate'!C87</f>
        <v>50.372969583948297</v>
      </c>
      <c r="D88" s="43">
        <f>'Property % affected'!D88*'Population Estimate'!D87</f>
        <v>55.025395244287495</v>
      </c>
      <c r="E88" s="43">
        <f>'Property % affected'!E88*'Population Estimate'!E87</f>
        <v>53.393505455159314</v>
      </c>
      <c r="F88" s="43">
        <f>'Property % affected'!F88*'Population Estimate'!F87</f>
        <v>40.716086392569821</v>
      </c>
      <c r="G88" s="43">
        <f>'Property % affected'!G88*'Population Estimate'!G87</f>
        <v>23.322559756639805</v>
      </c>
      <c r="H88" s="44">
        <f>'Property % affected'!H88*'Population Estimate'!B87</f>
        <v>72.526897605848788</v>
      </c>
      <c r="I88" s="44">
        <f>'Property % affected'!I88*'Population Estimate'!C87</f>
        <v>88.616957539912988</v>
      </c>
      <c r="J88" s="44">
        <f>'Property % affected'!J88*'Population Estimate'!D87</f>
        <v>57.927075383981197</v>
      </c>
      <c r="K88" s="44">
        <f>'Property % affected'!K88*'Population Estimate'!E87</f>
        <v>62.898217914813955</v>
      </c>
      <c r="L88" s="44">
        <f>'Property % affected'!L88*'Population Estimate'!F87</f>
        <v>51.721212006126763</v>
      </c>
      <c r="M88" s="44">
        <f>'Property % affected'!M88*'Population Estimate'!G87</f>
        <v>21.180196058469797</v>
      </c>
      <c r="N88" s="45">
        <f>'Property % affected'!N88*'Population Estimate'!B87</f>
        <v>1390.9143030834871</v>
      </c>
      <c r="O88" s="45">
        <f>'Property % affected'!O88*'Population Estimate'!C87</f>
        <v>2849.1934278185972</v>
      </c>
      <c r="P88" s="45">
        <f>'Property % affected'!P88*'Population Estimate'!D87</f>
        <v>2159.8695179796041</v>
      </c>
      <c r="Q88" s="45">
        <f>'Property % affected'!Q88*'Population Estimate'!E87</f>
        <v>1062.3662409922629</v>
      </c>
      <c r="R88" s="45">
        <f>'Property % affected'!R88*'Population Estimate'!F87</f>
        <v>681.39543046013409</v>
      </c>
      <c r="S88" s="45">
        <f>'Property % affected'!S88*'Population Estimate'!G87</f>
        <v>372.0482242058693</v>
      </c>
      <c r="U88">
        <v>2107</v>
      </c>
      <c r="V88" s="43">
        <f>'Population Estimate'!J87*Assumptions!C$41*'Property % affected'!B88</f>
        <v>31.809882006026289</v>
      </c>
      <c r="W88" s="43">
        <f>'Population Estimate'!K87*Assumptions!D$41*'Property % affected'!C88</f>
        <v>46.000191584644867</v>
      </c>
      <c r="X88" s="43">
        <f>'Population Estimate'!L87*Assumptions!E$41*'Property % affected'!D88</f>
        <v>49.721042889120874</v>
      </c>
      <c r="Y88" s="43">
        <f>'Population Estimate'!M87*Assumptions!F$41*'Property % affected'!E88</f>
        <v>53.25611421397933</v>
      </c>
      <c r="Z88" s="43">
        <f>'Population Estimate'!N87*Assumptions!G$41*'Property % affected'!F88</f>
        <v>39.884379635161132</v>
      </c>
      <c r="AA88" s="43">
        <f>'Population Estimate'!O87*Assumptions!H$41*'Property % affected'!G88</f>
        <v>21.331606322304356</v>
      </c>
      <c r="AB88" s="44">
        <f>'Population Estimate'!J87*Assumptions!C$41*'Property % affected'!H88</f>
        <v>67.520777188991218</v>
      </c>
      <c r="AC88" s="44">
        <f>'Population Estimate'!K87*Assumptions!D$41*'Property % affected'!I88</f>
        <v>80.924294480810403</v>
      </c>
      <c r="AD88" s="44">
        <f>'Population Estimate'!L87*Assumptions!E$41*'Property % affected'!J88</f>
        <v>52.343006112387293</v>
      </c>
      <c r="AE88" s="44">
        <f>'Population Estimate'!M87*Assumptions!F$41*'Property % affected'!K88</f>
        <v>62.736369312560583</v>
      </c>
      <c r="AF88" s="44">
        <f>'Population Estimate'!N87*Assumptions!G$41*'Property % affected'!L88</f>
        <v>50.664703747643628</v>
      </c>
      <c r="AG88" s="44">
        <f>'Population Estimate'!O87*Assumptions!H$41*'Property % affected'!M88</f>
        <v>19.372127625050805</v>
      </c>
      <c r="AH88" s="45">
        <f>'Population Estimate'!J87*Assumptions!C$41*'Property % affected'!N88</f>
        <v>1294.9073770929849</v>
      </c>
      <c r="AI88" s="45">
        <f>'Population Estimate'!K87*Assumptions!D$41*'Property % affected'!O88</f>
        <v>2601.8605737139387</v>
      </c>
      <c r="AJ88" s="45">
        <f>'Population Estimate'!L87*Assumptions!E$41*'Property % affected'!P88</f>
        <v>1951.6618547054888</v>
      </c>
      <c r="AK88" s="45">
        <f>'Population Estimate'!M87*Assumptions!F$41*'Property % affected'!Q88</f>
        <v>1059.632578626524</v>
      </c>
      <c r="AL88" s="45">
        <f>'Population Estimate'!N87*Assumptions!G$41*'Property % affected'!R88</f>
        <v>667.47657837506449</v>
      </c>
      <c r="AM88" s="45">
        <f>'Population Estimate'!O87*Assumptions!H$41*'Property % affected'!S88</f>
        <v>340.28795871827856</v>
      </c>
    </row>
    <row r="89" spans="1:39" x14ac:dyDescent="0.35">
      <c r="A89">
        <v>2108</v>
      </c>
      <c r="B89" s="43">
        <f>'Property % affected'!B89*'Population Estimate'!B88</f>
        <v>34.919560623425234</v>
      </c>
      <c r="C89" s="43">
        <f>'Property % affected'!C89*'Population Estimate'!C88</f>
        <v>51.480481288970196</v>
      </c>
      <c r="D89" s="43">
        <f>'Property % affected'!D89*'Population Estimate'!D88</f>
        <v>56.235196250855992</v>
      </c>
      <c r="E89" s="43">
        <f>'Property % affected'!E89*'Population Estimate'!E88</f>
        <v>54.567427357166508</v>
      </c>
      <c r="F89" s="43">
        <f>'Property % affected'!F89*'Population Estimate'!F88</f>
        <v>41.611279640752343</v>
      </c>
      <c r="G89" s="43">
        <f>'Property % affected'!G89*'Population Estimate'!G88</f>
        <v>23.835334924252358</v>
      </c>
      <c r="H89" s="44">
        <f>'Property % affected'!H89*'Population Estimate'!B88</f>
        <v>73.568615342903811</v>
      </c>
      <c r="I89" s="44">
        <f>'Property % affected'!I89*'Population Estimate'!C88</f>
        <v>89.889779893005553</v>
      </c>
      <c r="J89" s="44">
        <f>'Property % affected'!J89*'Population Estimate'!D88</f>
        <v>58.759093075006106</v>
      </c>
      <c r="K89" s="44">
        <f>'Property % affected'!K89*'Population Estimate'!E88</f>
        <v>63.801637079205868</v>
      </c>
      <c r="L89" s="44">
        <f>'Property % affected'!L89*'Population Estimate'!F88</f>
        <v>52.464093691506086</v>
      </c>
      <c r="M89" s="44">
        <f>'Property % affected'!M89*'Population Estimate'!G88</f>
        <v>21.484411275675392</v>
      </c>
      <c r="N89" s="45">
        <f>'Property % affected'!N89*'Population Estimate'!B88</f>
        <v>1410.236678934544</v>
      </c>
      <c r="O89" s="45">
        <f>'Property % affected'!O89*'Population Estimate'!C88</f>
        <v>2888.7740016631724</v>
      </c>
      <c r="P89" s="45">
        <f>'Property % affected'!P89*'Population Estimate'!D88</f>
        <v>2189.8741059855824</v>
      </c>
      <c r="Q89" s="45">
        <f>'Property % affected'!Q89*'Population Estimate'!E88</f>
        <v>1077.1244757407444</v>
      </c>
      <c r="R89" s="45">
        <f>'Property % affected'!R89*'Population Estimate'!F88</f>
        <v>690.86127503542934</v>
      </c>
      <c r="S89" s="45">
        <f>'Property % affected'!S89*'Population Estimate'!G88</f>
        <v>377.21666312902033</v>
      </c>
      <c r="U89">
        <v>2108</v>
      </c>
      <c r="V89" s="43">
        <f>'Population Estimate'!J88*Assumptions!C$41*'Property % affected'!B89</f>
        <v>32.509261394377177</v>
      </c>
      <c r="W89" s="43">
        <f>'Population Estimate'!K88*Assumptions!D$41*'Property % affected'!C89</f>
        <v>47.011562385970002</v>
      </c>
      <c r="X89" s="43">
        <f>'Population Estimate'!L88*Assumptions!E$41*'Property % affected'!D89</f>
        <v>50.814221183758193</v>
      </c>
      <c r="Y89" s="43">
        <f>'Population Estimate'!M88*Assumptions!F$41*'Property % affected'!E89</f>
        <v>54.427015400530777</v>
      </c>
      <c r="Z89" s="43">
        <f>'Population Estimate'!N88*Assumptions!G$41*'Property % affected'!F89</f>
        <v>40.761286787118152</v>
      </c>
      <c r="AA89" s="43">
        <f>'Population Estimate'!O88*Assumptions!H$41*'Property % affected'!G89</f>
        <v>21.80060792939641</v>
      </c>
      <c r="AB89" s="44">
        <f>'Population Estimate'!J88*Assumptions!C$41*'Property % affected'!H89</f>
        <v>68.490591058595371</v>
      </c>
      <c r="AC89" s="44">
        <f>'Population Estimate'!K88*Assumptions!D$41*'Property % affected'!I89</f>
        <v>82.08662563934773</v>
      </c>
      <c r="AD89" s="44">
        <f>'Population Estimate'!L88*Assumptions!E$41*'Property % affected'!J89</f>
        <v>53.094818745741385</v>
      </c>
      <c r="AE89" s="44">
        <f>'Population Estimate'!M88*Assumptions!F$41*'Property % affected'!K89</f>
        <v>63.637463814444509</v>
      </c>
      <c r="AF89" s="44">
        <f>'Population Estimate'!N88*Assumptions!G$41*'Property % affected'!L89</f>
        <v>51.392410602325114</v>
      </c>
      <c r="AG89" s="44">
        <f>'Population Estimate'!O88*Assumptions!H$41*'Property % affected'!M89</f>
        <v>19.650373208657317</v>
      </c>
      <c r="AH89" s="45">
        <f>'Population Estimate'!J88*Assumptions!C$41*'Property % affected'!N89</f>
        <v>1312.8960389228539</v>
      </c>
      <c r="AI89" s="45">
        <f>'Population Estimate'!K88*Assumptions!D$41*'Property % affected'!O89</f>
        <v>2638.005236117579</v>
      </c>
      <c r="AJ89" s="45">
        <f>'Population Estimate'!L88*Assumptions!E$41*'Property % affected'!P89</f>
        <v>1978.7740526368711</v>
      </c>
      <c r="AK89" s="45">
        <f>'Population Estimate'!M88*Assumptions!F$41*'Property % affected'!Q89</f>
        <v>1074.3528377415942</v>
      </c>
      <c r="AL89" s="45">
        <f>'Population Estimate'!N88*Assumptions!G$41*'Property % affected'!R89</f>
        <v>676.74906431510317</v>
      </c>
      <c r="AM89" s="45">
        <f>'Population Estimate'!O88*Assumptions!H$41*'Property % affected'!S89</f>
        <v>345.01518872904711</v>
      </c>
    </row>
    <row r="90" spans="1:39" x14ac:dyDescent="0.35">
      <c r="A90">
        <v>2109</v>
      </c>
      <c r="B90" s="43">
        <f>'Property % affected'!B90*'Population Estimate'!B89</f>
        <v>35.687310121699575</v>
      </c>
      <c r="C90" s="43">
        <f>'Property % affected'!C90*'Population Estimate'!C89</f>
        <v>52.612343001285517</v>
      </c>
      <c r="D90" s="43">
        <f>'Property % affected'!D90*'Population Estimate'!D89</f>
        <v>57.471596220848483</v>
      </c>
      <c r="E90" s="43">
        <f>'Property % affected'!E90*'Population Estimate'!E89</f>
        <v>55.767159376345532</v>
      </c>
      <c r="F90" s="43">
        <f>'Property % affected'!F90*'Population Estimate'!F89</f>
        <v>42.526154813760961</v>
      </c>
      <c r="G90" s="43">
        <f>'Property % affected'!G90*'Population Estimate'!G89</f>
        <v>24.359384084739787</v>
      </c>
      <c r="H90" s="44">
        <f>'Property % affected'!H90*'Population Estimate'!B89</f>
        <v>74.625295471561387</v>
      </c>
      <c r="I90" s="44">
        <f>'Property % affected'!I90*'Population Estimate'!C89</f>
        <v>91.180884037614206</v>
      </c>
      <c r="J90" s="44">
        <f>'Property % affected'!J90*'Population Estimate'!D89</f>
        <v>59.603061195663244</v>
      </c>
      <c r="K90" s="44">
        <f>'Property % affected'!K90*'Population Estimate'!E89</f>
        <v>64.718032226282958</v>
      </c>
      <c r="L90" s="44">
        <f>'Property % affected'!L90*'Population Estimate'!F89</f>
        <v>53.217645528977087</v>
      </c>
      <c r="M90" s="44">
        <f>'Property % affected'!M90*'Population Estimate'!G89</f>
        <v>21.792995994377762</v>
      </c>
      <c r="N90" s="45">
        <f>'Property % affected'!N90*'Population Estimate'!B89</f>
        <v>1429.8274783741006</v>
      </c>
      <c r="O90" s="45">
        <f>'Property % affected'!O90*'Population Estimate'!C89</f>
        <v>2928.9044229875885</v>
      </c>
      <c r="P90" s="45">
        <f>'Property % affected'!P90*'Population Estimate'!D89</f>
        <v>2220.2955132919465</v>
      </c>
      <c r="Q90" s="45">
        <f>'Property % affected'!Q90*'Population Estimate'!E89</f>
        <v>1092.0877297043396</v>
      </c>
      <c r="R90" s="45">
        <f>'Property % affected'!R90*'Population Estimate'!F89</f>
        <v>700.45861772403464</v>
      </c>
      <c r="S90" s="45">
        <f>'Property % affected'!S90*'Population Estimate'!G89</f>
        <v>382.45690124153532</v>
      </c>
      <c r="U90">
        <v>2109</v>
      </c>
      <c r="V90" s="43">
        <f>'Population Estimate'!J89*Assumptions!C$41*'Property % affected'!B90</f>
        <v>33.224017498955973</v>
      </c>
      <c r="W90" s="43">
        <f>'Population Estimate'!K89*Assumptions!D$41*'Property % affected'!C90</f>
        <v>48.045169418548447</v>
      </c>
      <c r="X90" s="43">
        <f>'Population Estimate'!L89*Assumptions!E$41*'Property % affected'!D90</f>
        <v>51.931434348028667</v>
      </c>
      <c r="Y90" s="43">
        <f>'Population Estimate'!M89*Assumptions!F$41*'Property % affected'!E90</f>
        <v>55.623660290108674</v>
      </c>
      <c r="Z90" s="43">
        <f>'Population Estimate'!N89*Assumptions!G$41*'Property % affected'!F90</f>
        <v>41.657473821580247</v>
      </c>
      <c r="AA90" s="43">
        <f>'Population Estimate'!O89*Assumptions!H$41*'Property % affected'!G90</f>
        <v>22.279921113785164</v>
      </c>
      <c r="AB90" s="44">
        <f>'Population Estimate'!J89*Assumptions!C$41*'Property % affected'!H90</f>
        <v>69.474334550766599</v>
      </c>
      <c r="AC90" s="44">
        <f>'Population Estimate'!K89*Assumptions!D$41*'Property % affected'!I90</f>
        <v>83.265651583187505</v>
      </c>
      <c r="AD90" s="44">
        <f>'Population Estimate'!L89*Assumptions!E$41*'Property % affected'!J90</f>
        <v>53.857429808105366</v>
      </c>
      <c r="AE90" s="44">
        <f>'Population Estimate'!M89*Assumptions!F$41*'Property % affected'!K90</f>
        <v>64.551500909440264</v>
      </c>
      <c r="AF90" s="44">
        <f>'Population Estimate'!N89*Assumptions!G$41*'Property % affected'!L90</f>
        <v>52.130569650095275</v>
      </c>
      <c r="AG90" s="44">
        <f>'Population Estimate'!O89*Assumptions!H$41*'Property % affected'!M90</f>
        <v>19.93261528693365</v>
      </c>
      <c r="AH90" s="45">
        <f>'Population Estimate'!J89*Assumptions!C$41*'Property % affected'!N90</f>
        <v>1331.1345965832309</v>
      </c>
      <c r="AI90" s="45">
        <f>'Population Estimate'!K89*Assumptions!D$41*'Property % affected'!O90</f>
        <v>2674.6520148273239</v>
      </c>
      <c r="AJ90" s="45">
        <f>'Population Estimate'!L89*Assumptions!E$41*'Property % affected'!P90</f>
        <v>2006.2628892133639</v>
      </c>
      <c r="AK90" s="45">
        <f>'Population Estimate'!M89*Assumptions!F$41*'Property % affected'!Q90</f>
        <v>1089.2775885198932</v>
      </c>
      <c r="AL90" s="45">
        <f>'Population Estimate'!N89*Assumptions!G$41*'Property % affected'!R90</f>
        <v>686.150362258879</v>
      </c>
      <c r="AM90" s="45">
        <f>'Population Estimate'!O89*Assumptions!H$41*'Property % affected'!S90</f>
        <v>349.80808872020191</v>
      </c>
    </row>
    <row r="91" spans="1:39" x14ac:dyDescent="0.35">
      <c r="A91">
        <v>2110</v>
      </c>
      <c r="B91" s="43">
        <f>'Property % affected'!B91*'Population Estimate'!B90</f>
        <v>34.652091679560435</v>
      </c>
      <c r="C91" s="43">
        <f>'Property % affected'!C91*'Population Estimate'!C90</f>
        <v>51.08616275476804</v>
      </c>
      <c r="D91" s="43">
        <f>'Property % affected'!D91*'Population Estimate'!D90</f>
        <v>55.804458627566547</v>
      </c>
      <c r="E91" s="43">
        <f>'Property % affected'!E91*'Population Estimate'!E90</f>
        <v>54.14946413242739</v>
      </c>
      <c r="F91" s="43">
        <f>'Property % affected'!F91*'Population Estimate'!F90</f>
        <v>41.292554982719032</v>
      </c>
      <c r="G91" s="43">
        <f>'Property % affected'!G91*'Population Estimate'!G90</f>
        <v>23.652766422672276</v>
      </c>
      <c r="H91" s="44">
        <f>'Property % affected'!H91*'Population Estimate'!B90</f>
        <v>71.920076514771466</v>
      </c>
      <c r="I91" s="44">
        <f>'Property % affected'!I91*'Population Estimate'!C90</f>
        <v>87.875513460027435</v>
      </c>
      <c r="J91" s="44">
        <f>'Property % affected'!J91*'Population Estimate'!D90</f>
        <v>57.442408698271599</v>
      </c>
      <c r="K91" s="44">
        <f>'Property % affected'!K91*'Population Estimate'!E90</f>
        <v>62.371958465122439</v>
      </c>
      <c r="L91" s="44">
        <f>'Property % affected'!L91*'Population Estimate'!F90</f>
        <v>51.288468798607184</v>
      </c>
      <c r="M91" s="44">
        <f>'Property % affected'!M91*'Population Estimate'!G90</f>
        <v>21.002984705086387</v>
      </c>
      <c r="N91" s="45">
        <f>'Property % affected'!N91*'Population Estimate'!B90</f>
        <v>1377.3549291677609</v>
      </c>
      <c r="O91" s="45">
        <f>'Property % affected'!O91*'Population Estimate'!C90</f>
        <v>2821.4179718035307</v>
      </c>
      <c r="P91" s="45">
        <f>'Property % affected'!P91*'Population Estimate'!D90</f>
        <v>2138.8139588135646</v>
      </c>
      <c r="Q91" s="45">
        <f>'Property % affected'!Q91*'Population Estimate'!E90</f>
        <v>1052.0097286858438</v>
      </c>
      <c r="R91" s="45">
        <f>'Property % affected'!R91*'Population Estimate'!F90</f>
        <v>674.75282465358396</v>
      </c>
      <c r="S91" s="45">
        <f>'Property % affected'!S91*'Population Estimate'!G90</f>
        <v>368.42129983281075</v>
      </c>
      <c r="U91">
        <v>2110</v>
      </c>
      <c r="V91" s="43">
        <f>'Population Estimate'!J90*Assumptions!C$41*'Property % affected'!B91</f>
        <v>32.260254314799383</v>
      </c>
      <c r="W91" s="43">
        <f>'Population Estimate'!K90*Assumptions!D$41*'Property % affected'!C91</f>
        <v>46.651473864914145</v>
      </c>
      <c r="X91" s="43">
        <f>'Population Estimate'!L90*Assumptions!E$41*'Property % affected'!D91</f>
        <v>50.425005917853191</v>
      </c>
      <c r="Y91" s="43">
        <f>'Population Estimate'!M90*Assumptions!F$41*'Property % affected'!E91</f>
        <v>54.010127671504563</v>
      </c>
      <c r="Z91" s="43">
        <f>'Population Estimate'!N90*Assumptions!G$41*'Property % affected'!F91</f>
        <v>40.449072711887013</v>
      </c>
      <c r="AA91" s="43">
        <f>'Population Estimate'!O90*Assumptions!H$41*'Property % affected'!G91</f>
        <v>21.633624568942139</v>
      </c>
      <c r="AB91" s="44">
        <f>'Population Estimate'!J90*Assumptions!C$41*'Property % affected'!H91</f>
        <v>66.95584151634074</v>
      </c>
      <c r="AC91" s="44">
        <f>'Population Estimate'!K90*Assumptions!D$41*'Property % affected'!I91</f>
        <v>80.247213697093713</v>
      </c>
      <c r="AD91" s="44">
        <f>'Population Estimate'!L90*Assumptions!E$41*'Property % affected'!J91</f>
        <v>51.90506045184074</v>
      </c>
      <c r="AE91" s="44">
        <f>'Population Estimate'!M90*Assumptions!F$41*'Property % affected'!K91</f>
        <v>62.211464024547702</v>
      </c>
      <c r="AF91" s="44">
        <f>'Population Estimate'!N90*Assumptions!G$41*'Property % affected'!L91</f>
        <v>50.240800177766175</v>
      </c>
      <c r="AG91" s="44">
        <f>'Population Estimate'!O90*Assumptions!H$41*'Property % affected'!M91</f>
        <v>19.210044094526609</v>
      </c>
      <c r="AH91" s="45">
        <f>'Population Estimate'!J90*Assumptions!C$41*'Property % affected'!N91</f>
        <v>1282.2839298588081</v>
      </c>
      <c r="AI91" s="45">
        <f>'Population Estimate'!K90*Assumptions!D$41*'Property % affected'!O91</f>
        <v>2576.4962501769942</v>
      </c>
      <c r="AJ91" s="45">
        <f>'Population Estimate'!L90*Assumptions!E$41*'Property % affected'!P91</f>
        <v>1932.6360148055428</v>
      </c>
      <c r="AK91" s="45">
        <f>'Population Estimate'!M90*Assumptions!F$41*'Property % affected'!Q91</f>
        <v>1049.3027155177545</v>
      </c>
      <c r="AL91" s="45">
        <f>'Population Estimate'!N90*Assumptions!G$41*'Property % affected'!R91</f>
        <v>660.96966095670655</v>
      </c>
      <c r="AM91" s="45">
        <f>'Population Estimate'!O90*Assumptions!H$41*'Property % affected'!S91</f>
        <v>336.97065033986053</v>
      </c>
    </row>
    <row r="92" spans="1:39" x14ac:dyDescent="0.35">
      <c r="A92">
        <v>2111</v>
      </c>
      <c r="B92" s="43">
        <f>'Property % affected'!B92*'Population Estimate'!B91</f>
        <v>35.413960544064189</v>
      </c>
      <c r="C92" s="43">
        <f>'Property % affected'!C92*'Population Estimate'!C91</f>
        <v>52.20935488901911</v>
      </c>
      <c r="D92" s="43">
        <f>'Property % affected'!D92*'Population Estimate'!D91</f>
        <v>57.031388301018517</v>
      </c>
      <c r="E92" s="43">
        <f>'Property % affected'!E92*'Population Estimate'!E91</f>
        <v>55.340006715933058</v>
      </c>
      <c r="F92" s="43">
        <f>'Property % affected'!F92*'Population Estimate'!F91</f>
        <v>42.2004226020264</v>
      </c>
      <c r="G92" s="43">
        <f>'Property % affected'!G92*'Population Estimate'!G91</f>
        <v>24.172801590057084</v>
      </c>
      <c r="H92" s="44">
        <f>'Property % affected'!H92*'Population Estimate'!B91</f>
        <v>72.953078364139827</v>
      </c>
      <c r="I92" s="44">
        <f>'Property % affected'!I92*'Population Estimate'!C91</f>
        <v>89.137686309631661</v>
      </c>
      <c r="J92" s="44">
        <f>'Property % affected'!J92*'Population Estimate'!D91</f>
        <v>58.267465028756746</v>
      </c>
      <c r="K92" s="44">
        <f>'Property % affected'!K92*'Population Estimate'!E91</f>
        <v>63.267818864130291</v>
      </c>
      <c r="L92" s="44">
        <f>'Property % affected'!L92*'Population Estimate'!F91</f>
        <v>52.025134910320119</v>
      </c>
      <c r="M92" s="44">
        <f>'Property % affected'!M92*'Population Estimate'!G91</f>
        <v>21.304654601643765</v>
      </c>
      <c r="N92" s="45">
        <f>'Property % affected'!N92*'Population Estimate'!B91</f>
        <v>1396.4889402011404</v>
      </c>
      <c r="O92" s="45">
        <f>'Property % affected'!O92*'Population Estimate'!C91</f>
        <v>2860.6126931197596</v>
      </c>
      <c r="P92" s="45">
        <f>'Property % affected'!P92*'Population Estimate'!D91</f>
        <v>2168.5260461046828</v>
      </c>
      <c r="Q92" s="45">
        <f>'Property % affected'!Q92*'Population Estimate'!E91</f>
        <v>1066.6240922965799</v>
      </c>
      <c r="R92" s="45">
        <f>'Property % affected'!R92*'Population Estimate'!F91</f>
        <v>684.12639113112721</v>
      </c>
      <c r="S92" s="45">
        <f>'Property % affected'!S92*'Population Estimate'!G91</f>
        <v>373.53935405881361</v>
      </c>
      <c r="U92">
        <v>2111</v>
      </c>
      <c r="V92" s="43">
        <f>'Population Estimate'!J91*Assumptions!C$41*'Property % affected'!B92</f>
        <v>32.969535692405692</v>
      </c>
      <c r="W92" s="43">
        <f>'Population Estimate'!K91*Assumptions!D$41*'Property % affected'!C92</f>
        <v>47.677163908377047</v>
      </c>
      <c r="X92" s="43">
        <f>'Population Estimate'!L91*Assumptions!E$41*'Property % affected'!D92</f>
        <v>51.533661705690967</v>
      </c>
      <c r="Y92" s="43">
        <f>'Population Estimate'!M91*Assumptions!F$41*'Property % affected'!E92</f>
        <v>55.197606771505427</v>
      </c>
      <c r="Z92" s="43">
        <f>'Population Estimate'!N91*Assumptions!G$41*'Property % affected'!F92</f>
        <v>41.33839533582006</v>
      </c>
      <c r="AA92" s="43">
        <f>'Population Estimate'!O91*Assumptions!H$41*'Property % affected'!G92</f>
        <v>22.109266418728726</v>
      </c>
      <c r="AB92" s="44">
        <f>'Population Estimate'!J91*Assumptions!C$41*'Property % affected'!H92</f>
        <v>67.917541106554481</v>
      </c>
      <c r="AC92" s="44">
        <f>'Population Estimate'!K91*Assumptions!D$41*'Property % affected'!I92</f>
        <v>81.399819814506998</v>
      </c>
      <c r="AD92" s="44">
        <f>'Population Estimate'!L91*Assumptions!E$41*'Property % affected'!J92</f>
        <v>52.650582787698042</v>
      </c>
      <c r="AE92" s="44">
        <f>'Population Estimate'!M91*Assumptions!F$41*'Property % affected'!K92</f>
        <v>63.10501921113142</v>
      </c>
      <c r="AF92" s="44">
        <f>'Population Estimate'!N91*Assumptions!G$41*'Property % affected'!L92</f>
        <v>50.962418424191711</v>
      </c>
      <c r="AG92" s="44">
        <f>'Population Estimate'!O91*Assumptions!H$41*'Property % affected'!M92</f>
        <v>19.485961641305334</v>
      </c>
      <c r="AH92" s="45">
        <f>'Population Estimate'!J91*Assumptions!C$41*'Property % affected'!N92</f>
        <v>1300.0972286260831</v>
      </c>
      <c r="AI92" s="45">
        <f>'Population Estimate'!K91*Assumptions!D$41*'Property % affected'!O92</f>
        <v>2612.2885551481868</v>
      </c>
      <c r="AJ92" s="45">
        <f>'Population Estimate'!L91*Assumptions!E$41*'Property % affected'!P92</f>
        <v>1959.4839085820147</v>
      </c>
      <c r="AK92" s="45">
        <f>'Population Estimate'!M91*Assumptions!F$41*'Property % affected'!Q92</f>
        <v>1063.8794737017927</v>
      </c>
      <c r="AL92" s="45">
        <f>'Population Estimate'!N91*Assumptions!G$41*'Property % affected'!R92</f>
        <v>670.15175376202046</v>
      </c>
      <c r="AM92" s="45">
        <f>'Population Estimate'!O91*Assumptions!H$41*'Property % affected'!S92</f>
        <v>341.65179679310165</v>
      </c>
    </row>
    <row r="93" spans="1:39" x14ac:dyDescent="0.35">
      <c r="A93">
        <v>2112</v>
      </c>
      <c r="B93" s="43">
        <f>'Property % affected'!B93*'Population Estimate'!B92</f>
        <v>36.192580032803505</v>
      </c>
      <c r="C93" s="43">
        <f>'Property % affected'!C93*'Population Estimate'!C92</f>
        <v>53.357241784090235</v>
      </c>
      <c r="D93" s="43">
        <f>'Property % affected'!D93*'Population Estimate'!D92</f>
        <v>58.285293532707584</v>
      </c>
      <c r="E93" s="43">
        <f>'Property % affected'!E93*'Population Estimate'!E92</f>
        <v>56.556724842740032</v>
      </c>
      <c r="F93" s="43">
        <f>'Property % affected'!F93*'Population Estimate'!F92</f>
        <v>43.128250807801031</v>
      </c>
      <c r="G93" s="43">
        <f>'Property % affected'!G93*'Population Estimate'!G92</f>
        <v>24.704270370342993</v>
      </c>
      <c r="H93" s="44">
        <f>'Property % affected'!H93*'Population Estimate'!B92</f>
        <v>74.000917417144663</v>
      </c>
      <c r="I93" s="44">
        <f>'Property % affected'!I93*'Population Estimate'!C92</f>
        <v>90.417987989891358</v>
      </c>
      <c r="J93" s="44">
        <f>'Property % affected'!J93*'Population Estimate'!D92</f>
        <v>59.104371801517907</v>
      </c>
      <c r="K93" s="44">
        <f>'Property % affected'!K93*'Population Estimate'!E92</f>
        <v>64.176546677826764</v>
      </c>
      <c r="L93" s="44">
        <f>'Property % affected'!L93*'Population Estimate'!F92</f>
        <v>52.772381898648369</v>
      </c>
      <c r="M93" s="44">
        <f>'Property % affected'!M93*'Population Estimate'!G92</f>
        <v>21.610657440769391</v>
      </c>
      <c r="N93" s="45">
        <f>'Property % affected'!N93*'Population Estimate'!B92</f>
        <v>1415.8887580868225</v>
      </c>
      <c r="O93" s="45">
        <f>'Property % affected'!O93*'Population Estimate'!C92</f>
        <v>2900.3519017095537</v>
      </c>
      <c r="P93" s="45">
        <f>'Property % affected'!P93*'Population Estimate'!D92</f>
        <v>2198.6508893195028</v>
      </c>
      <c r="Q93" s="45">
        <f>'Property % affected'!Q93*'Population Estimate'!E92</f>
        <v>1081.4414764858557</v>
      </c>
      <c r="R93" s="45">
        <f>'Property % affected'!R93*'Population Estimate'!F92</f>
        <v>693.63017380828978</v>
      </c>
      <c r="S93" s="45">
        <f>'Property % affected'!S93*'Population Estimate'!G92</f>
        <v>378.72850753741727</v>
      </c>
      <c r="U93">
        <v>2112</v>
      </c>
      <c r="V93" s="43">
        <f>'Population Estimate'!J92*Assumptions!C$41*'Property % affected'!B93</f>
        <v>33.694411493655103</v>
      </c>
      <c r="W93" s="43">
        <f>'Population Estimate'!K92*Assumptions!D$41*'Property % affected'!C93</f>
        <v>48.725405009247162</v>
      </c>
      <c r="X93" s="43">
        <f>'Population Estimate'!L92*Assumptions!E$41*'Property % affected'!D93</f>
        <v>52.666692654890333</v>
      </c>
      <c r="Y93" s="43">
        <f>'Population Estimate'!M92*Assumptions!F$41*'Property % affected'!E93</f>
        <v>56.411194060354063</v>
      </c>
      <c r="Z93" s="43">
        <f>'Population Estimate'!N92*Assumptions!G$41*'Property % affected'!F93</f>
        <v>42.247270811683059</v>
      </c>
      <c r="AA93" s="43">
        <f>'Population Estimate'!O92*Assumptions!H$41*'Property % affected'!G93</f>
        <v>22.595365839716457</v>
      </c>
      <c r="AB93" s="44">
        <f>'Population Estimate'!J92*Assumptions!C$41*'Property % affected'!H93</f>
        <v>68.893053772384491</v>
      </c>
      <c r="AC93" s="44">
        <f>'Population Estimate'!K92*Assumptions!D$41*'Property % affected'!I93</f>
        <v>82.568981034592298</v>
      </c>
      <c r="AD93" s="44">
        <f>'Population Estimate'!L92*Assumptions!E$41*'Property % affected'!J93</f>
        <v>53.406813203816206</v>
      </c>
      <c r="AE93" s="44">
        <f>'Population Estimate'!M92*Assumptions!F$41*'Property % affected'!K93</f>
        <v>64.011408702195681</v>
      </c>
      <c r="AF93" s="44">
        <f>'Population Estimate'!N92*Assumptions!G$41*'Property % affected'!L93</f>
        <v>51.694401411858074</v>
      </c>
      <c r="AG93" s="44">
        <f>'Population Estimate'!O92*Assumptions!H$41*'Property % affected'!M93</f>
        <v>19.765842244714531</v>
      </c>
      <c r="AH93" s="45">
        <f>'Population Estimate'!J92*Assumptions!C$41*'Property % affected'!N93</f>
        <v>1318.1579871061272</v>
      </c>
      <c r="AI93" s="45">
        <f>'Population Estimate'!K92*Assumptions!D$41*'Property % affected'!O93</f>
        <v>2648.5780815281287</v>
      </c>
      <c r="AJ93" s="45">
        <f>'Population Estimate'!L92*Assumptions!E$41*'Property % affected'!P93</f>
        <v>1986.7047693293548</v>
      </c>
      <c r="AK93" s="45">
        <f>'Population Estimate'!M92*Assumptions!F$41*'Property % affected'!Q93</f>
        <v>1078.6587300553429</v>
      </c>
      <c r="AL93" s="45">
        <f>'Population Estimate'!N92*Assumptions!G$41*'Property % affected'!R93</f>
        <v>679.46140284300861</v>
      </c>
      <c r="AM93" s="45">
        <f>'Population Estimate'!O92*Assumptions!H$41*'Property % affected'!S93</f>
        <v>346.39797304076149</v>
      </c>
    </row>
    <row r="94" spans="1:39" x14ac:dyDescent="0.35">
      <c r="A94">
        <v>2113</v>
      </c>
      <c r="B94" s="43">
        <f>'Property % affected'!B94*'Population Estimate'!B93</f>
        <v>36.988318428858761</v>
      </c>
      <c r="C94" s="43">
        <f>'Property % affected'!C94*'Population Estimate'!C93</f>
        <v>54.530366384677492</v>
      </c>
      <c r="D94" s="43">
        <f>'Property % affected'!D94*'Population Estimate'!D93</f>
        <v>59.566767413466849</v>
      </c>
      <c r="E94" s="43">
        <f>'Property % affected'!E94*'Population Estimate'!E93</f>
        <v>57.800194014368884</v>
      </c>
      <c r="F94" s="43">
        <f>'Property % affected'!F94*'Population Estimate'!F93</f>
        <v>44.076478458091877</v>
      </c>
      <c r="G94" s="43">
        <f>'Property % affected'!G94*'Population Estimate'!G93</f>
        <v>25.247424145575231</v>
      </c>
      <c r="H94" s="44">
        <f>'Property % affected'!H94*'Population Estimate'!B93</f>
        <v>75.063806783386738</v>
      </c>
      <c r="I94" s="44">
        <f>'Property % affected'!I94*'Population Estimate'!C93</f>
        <v>91.71667888867735</v>
      </c>
      <c r="J94" s="44">
        <f>'Property % affected'!J94*'Population Estimate'!D93</f>
        <v>59.953299226729762</v>
      </c>
      <c r="K94" s="44">
        <f>'Property % affected'!K94*'Population Estimate'!E93</f>
        <v>65.098326723356251</v>
      </c>
      <c r="L94" s="44">
        <f>'Property % affected'!L94*'Population Estimate'!F93</f>
        <v>53.53036173875158</v>
      </c>
      <c r="M94" s="44">
        <f>'Property % affected'!M94*'Population Estimate'!G93</f>
        <v>21.921055457348199</v>
      </c>
      <c r="N94" s="45">
        <f>'Property % affected'!N94*'Population Estimate'!B93</f>
        <v>1435.5580753742997</v>
      </c>
      <c r="O94" s="45">
        <f>'Property % affected'!O94*'Population Estimate'!C93</f>
        <v>2940.6431615096158</v>
      </c>
      <c r="P94" s="45">
        <f>'Property % affected'!P94*'Population Estimate'!D93</f>
        <v>2229.1942224022901</v>
      </c>
      <c r="Q94" s="45">
        <f>'Property % affected'!Q94*'Population Estimate'!E93</f>
        <v>1096.4647015855312</v>
      </c>
      <c r="R94" s="45">
        <f>'Property % affected'!R94*'Population Estimate'!F93</f>
        <v>703.26598162926462</v>
      </c>
      <c r="S94" s="45">
        <f>'Property % affected'!S94*'Population Estimate'!G93</f>
        <v>383.98974796892685</v>
      </c>
      <c r="U94">
        <v>2113</v>
      </c>
      <c r="V94" s="43">
        <f>'Population Estimate'!J93*Assumptions!C$41*'Property % affected'!B94</f>
        <v>34.435224581135621</v>
      </c>
      <c r="W94" s="43">
        <f>'Population Estimate'!K93*Assumptions!D$41*'Property % affected'!C94</f>
        <v>49.796692980263863</v>
      </c>
      <c r="X94" s="43">
        <f>'Population Estimate'!L93*Assumptions!E$41*'Property % affected'!D94</f>
        <v>53.824634683360074</v>
      </c>
      <c r="Y94" s="43">
        <f>'Population Estimate'!M93*Assumptions!F$41*'Property % affected'!E94</f>
        <v>57.651463558700499</v>
      </c>
      <c r="Z94" s="43">
        <f>'Population Estimate'!N93*Assumptions!G$41*'Property % affected'!F94</f>
        <v>43.176129032979553</v>
      </c>
      <c r="AA94" s="43">
        <f>'Population Estimate'!O93*Assumptions!H$41*'Property % affected'!G94</f>
        <v>23.092152754473055</v>
      </c>
      <c r="AB94" s="44">
        <f>'Population Estimate'!J93*Assumptions!C$41*'Property % affected'!H94</f>
        <v>69.882577913684472</v>
      </c>
      <c r="AC94" s="44">
        <f>'Population Estimate'!K93*Assumptions!D$41*'Property % affected'!I94</f>
        <v>83.754935141463676</v>
      </c>
      <c r="AD94" s="44">
        <f>'Population Estimate'!L93*Assumptions!E$41*'Property % affected'!J94</f>
        <v>54.173905502405219</v>
      </c>
      <c r="AE94" s="44">
        <f>'Population Estimate'!M93*Assumptions!F$41*'Property % affected'!K94</f>
        <v>64.930816839316648</v>
      </c>
      <c r="AF94" s="44">
        <f>'Population Estimate'!N93*Assumptions!G$41*'Property % affected'!L94</f>
        <v>52.436898011531063</v>
      </c>
      <c r="AG94" s="44">
        <f>'Population Estimate'!O93*Assumptions!H$41*'Property % affected'!M94</f>
        <v>20.049742826896477</v>
      </c>
      <c r="AH94" s="45">
        <f>'Population Estimate'!J93*Assumptions!C$41*'Property % affected'!N94</f>
        <v>1336.4696429726844</v>
      </c>
      <c r="AI94" s="45">
        <f>'Population Estimate'!K93*Assumptions!D$41*'Property % affected'!O94</f>
        <v>2685.3717366431165</v>
      </c>
      <c r="AJ94" s="45">
        <f>'Population Estimate'!L93*Assumptions!E$41*'Property % affected'!P94</f>
        <v>2014.3037782495792</v>
      </c>
      <c r="AK94" s="45">
        <f>'Population Estimate'!M93*Assumptions!F$41*'Property % affected'!Q94</f>
        <v>1093.6432976530364</v>
      </c>
      <c r="AL94" s="45">
        <f>'Population Estimate'!N93*Assumptions!G$41*'Property % affected'!R94</f>
        <v>688.9003801925935</v>
      </c>
      <c r="AM94" s="45">
        <f>'Population Estimate'!O93*Assumptions!H$41*'Property % affected'!S94</f>
        <v>351.21008246712927</v>
      </c>
    </row>
    <row r="95" spans="1:39" x14ac:dyDescent="0.35">
      <c r="A95">
        <v>2114</v>
      </c>
      <c r="B95" s="43">
        <f>'Property % affected'!B95*'Population Estimate'!B94</f>
        <v>37.801552112466958</v>
      </c>
      <c r="C95" s="43">
        <f>'Property % affected'!C95*'Population Estimate'!C94</f>
        <v>55.72928357278402</v>
      </c>
      <c r="D95" s="43">
        <f>'Property % affected'!D95*'Population Estimate'!D94</f>
        <v>60.876416073961003</v>
      </c>
      <c r="E95" s="43">
        <f>'Property % affected'!E95*'Population Estimate'!E94</f>
        <v>59.071002385449084</v>
      </c>
      <c r="F95" s="43">
        <f>'Property % affected'!F95*'Population Estimate'!F94</f>
        <v>45.045554059781985</v>
      </c>
      <c r="G95" s="43">
        <f>'Property % affected'!G95*'Population Estimate'!G94</f>
        <v>25.802519824742557</v>
      </c>
      <c r="H95" s="44">
        <f>'Property % affected'!H95*'Population Estimate'!B94</f>
        <v>76.141962633400922</v>
      </c>
      <c r="I95" s="44">
        <f>'Property % affected'!I95*'Population Estimate'!C94</f>
        <v>93.034023133861368</v>
      </c>
      <c r="J95" s="44">
        <f>'Property % affected'!J95*'Population Estimate'!D94</f>
        <v>60.814419959328362</v>
      </c>
      <c r="K95" s="44">
        <f>'Property % affected'!K95*'Population Estimate'!E94</f>
        <v>66.033346472427326</v>
      </c>
      <c r="L95" s="44">
        <f>'Property % affected'!L95*'Population Estimate'!F94</f>
        <v>54.29922858863781</v>
      </c>
      <c r="M95" s="44">
        <f>'Property % affected'!M95*'Population Estimate'!G94</f>
        <v>22.235911780156712</v>
      </c>
      <c r="N95" s="45">
        <f>'Property % affected'!N95*'Population Estimate'!B94</f>
        <v>1455.5006359094161</v>
      </c>
      <c r="O95" s="45">
        <f>'Property % affected'!O95*'Population Estimate'!C94</f>
        <v>2981.4941415337375</v>
      </c>
      <c r="P95" s="45">
        <f>'Property % affected'!P95*'Population Estimate'!D94</f>
        <v>2260.1618589524155</v>
      </c>
      <c r="Q95" s="45">
        <f>'Property % affected'!Q95*'Population Estimate'!E94</f>
        <v>1111.6966271070999</v>
      </c>
      <c r="R95" s="45">
        <f>'Property % affected'!R95*'Population Estimate'!F94</f>
        <v>713.03564866782915</v>
      </c>
      <c r="S95" s="45">
        <f>'Property % affected'!S95*'Population Estimate'!G94</f>
        <v>389.32407677463385</v>
      </c>
      <c r="U95">
        <v>2114</v>
      </c>
      <c r="V95" s="43">
        <f>'Population Estimate'!J94*Assumptions!C$41*'Property % affected'!B95</f>
        <v>35.192325355691075</v>
      </c>
      <c r="W95" s="43">
        <f>'Population Estimate'!K94*Assumptions!D$41*'Property % affected'!C95</f>
        <v>50.89153453521952</v>
      </c>
      <c r="X95" s="43">
        <f>'Population Estimate'!L94*Assumptions!E$41*'Property % affected'!D95</f>
        <v>55.008035491823513</v>
      </c>
      <c r="Y95" s="43">
        <f>'Population Estimate'!M94*Assumptions!F$41*'Property % affected'!E95</f>
        <v>58.919001907744942</v>
      </c>
      <c r="Z95" s="43">
        <f>'Population Estimate'!N94*Assumptions!G$41*'Property % affected'!F95</f>
        <v>44.125409344950647</v>
      </c>
      <c r="AA95" s="43">
        <f>'Population Estimate'!O94*Assumptions!H$41*'Property % affected'!G95</f>
        <v>23.599862140696775</v>
      </c>
      <c r="AB95" s="44">
        <f>'Population Estimate'!J94*Assumptions!C$41*'Property % affected'!H95</f>
        <v>70.886314779963243</v>
      </c>
      <c r="AC95" s="44">
        <f>'Population Estimate'!K94*Assumptions!D$41*'Property % affected'!I95</f>
        <v>84.957923334573977</v>
      </c>
      <c r="AD95" s="44">
        <f>'Population Estimate'!L94*Assumptions!E$41*'Property % affected'!J95</f>
        <v>54.952015694765741</v>
      </c>
      <c r="AE95" s="44">
        <f>'Population Estimate'!M94*Assumptions!F$41*'Property % affected'!K95</f>
        <v>65.863430611803892</v>
      </c>
      <c r="AF95" s="44">
        <f>'Population Estimate'!N94*Assumptions!G$41*'Property % affected'!L95</f>
        <v>53.190059232235939</v>
      </c>
      <c r="AG95" s="44">
        <f>'Population Estimate'!O94*Assumptions!H$41*'Property % affected'!M95</f>
        <v>20.337721127577105</v>
      </c>
      <c r="AH95" s="45">
        <f>'Population Estimate'!J94*Assumptions!C$41*'Property % affected'!N95</f>
        <v>1355.0356816551521</v>
      </c>
      <c r="AI95" s="45">
        <f>'Population Estimate'!K94*Assumptions!D$41*'Property % affected'!O95</f>
        <v>2722.6765237750014</v>
      </c>
      <c r="AJ95" s="45">
        <f>'Population Estimate'!L94*Assumptions!E$41*'Property % affected'!P95</f>
        <v>2042.286188521196</v>
      </c>
      <c r="AK95" s="45">
        <f>'Population Estimate'!M94*Assumptions!F$41*'Property % affected'!Q95</f>
        <v>1108.8360286483205</v>
      </c>
      <c r="AL95" s="45">
        <f>'Population Estimate'!N94*Assumptions!G$41*'Property % affected'!R95</f>
        <v>698.4704824199614</v>
      </c>
      <c r="AM95" s="45">
        <f>'Population Estimate'!O94*Assumptions!H$41*'Property % affected'!S95</f>
        <v>356.08904100617536</v>
      </c>
    </row>
    <row r="96" spans="1:39" x14ac:dyDescent="0.35">
      <c r="A96">
        <v>2115</v>
      </c>
      <c r="B96" s="43">
        <f>'Property % affected'!B96*'Population Estimate'!B95</f>
        <v>38.63266573904761</v>
      </c>
      <c r="C96" s="43">
        <f>'Property % affected'!C96*'Population Estimate'!C95</f>
        <v>56.9545604301764</v>
      </c>
      <c r="D96" s="43">
        <f>'Property % affected'!D96*'Population Estimate'!D95</f>
        <v>62.214858971383102</v>
      </c>
      <c r="E96" s="43">
        <f>'Property % affected'!E96*'Population Estimate'!E95</f>
        <v>60.369751041913219</v>
      </c>
      <c r="F96" s="43">
        <f>'Property % affected'!F96*'Population Estimate'!F95</f>
        <v>46.035935980729974</v>
      </c>
      <c r="G96" s="43">
        <f>'Property % affected'!G96*'Population Estimate'!G95</f>
        <v>26.369819965293896</v>
      </c>
      <c r="H96" s="44">
        <f>'Property % affected'!H96*'Population Estimate'!B95</f>
        <v>77.235604242620937</v>
      </c>
      <c r="I96" s="44">
        <f>'Property % affected'!I96*'Population Estimate'!C95</f>
        <v>94.370288647034485</v>
      </c>
      <c r="J96" s="44">
        <f>'Property % affected'!J96*'Population Estimate'!D95</f>
        <v>61.687909134125739</v>
      </c>
      <c r="K96" s="44">
        <f>'Property % affected'!K96*'Population Estimate'!E95</f>
        <v>66.981796089440607</v>
      </c>
      <c r="L96" s="44">
        <f>'Property % affected'!L96*'Population Estimate'!F95</f>
        <v>55.079138820516093</v>
      </c>
      <c r="M96" s="44">
        <f>'Property % affected'!M96*'Population Estimate'!G95</f>
        <v>22.555290444702159</v>
      </c>
      <c r="N96" s="45">
        <f>'Property % affected'!N96*'Population Estimate'!B95</f>
        <v>1475.720235546969</v>
      </c>
      <c r="O96" s="45">
        <f>'Property % affected'!O96*'Population Estimate'!C95</f>
        <v>3022.9126173325167</v>
      </c>
      <c r="P96" s="45">
        <f>'Property % affected'!P96*'Population Estimate'!D95</f>
        <v>2291.5596933309153</v>
      </c>
      <c r="Q96" s="45">
        <f>'Property % affected'!Q96*'Population Estimate'!E95</f>
        <v>1127.1401522859665</v>
      </c>
      <c r="R96" s="45">
        <f>'Property % affected'!R96*'Population Estimate'!F95</f>
        <v>722.94103447644363</v>
      </c>
      <c r="S96" s="45">
        <f>'Property % affected'!S96*'Population Estimate'!G95</f>
        <v>394.73250928742658</v>
      </c>
      <c r="U96">
        <v>2115</v>
      </c>
      <c r="V96" s="43">
        <f>'Population Estimate'!J95*Assumptions!C$41*'Property % affected'!B96</f>
        <v>35.966071922158868</v>
      </c>
      <c r="W96" s="43">
        <f>'Population Estimate'!K95*Assumptions!D$41*'Property % affected'!C96</f>
        <v>52.010447528632582</v>
      </c>
      <c r="X96" s="43">
        <f>'Population Estimate'!L95*Assumptions!E$41*'Property % affected'!D96</f>
        <v>56.217454822878146</v>
      </c>
      <c r="Y96" s="43">
        <f>'Population Estimate'!M95*Assumptions!F$41*'Property % affected'!E96</f>
        <v>60.21440864671608</v>
      </c>
      <c r="Z96" s="43">
        <f>'Population Estimate'!N95*Assumptions!G$41*'Property % affected'!F96</f>
        <v>45.095560752383022</v>
      </c>
      <c r="AA96" s="43">
        <f>'Population Estimate'!O95*Assumptions!H$41*'Property % affected'!G96</f>
        <v>24.118734142359617</v>
      </c>
      <c r="AB96" s="44">
        <f>'Population Estimate'!J95*Assumptions!C$41*'Property % affected'!H96</f>
        <v>71.904468511314903</v>
      </c>
      <c r="AC96" s="44">
        <f>'Population Estimate'!K95*Assumptions!D$41*'Property % affected'!I96</f>
        <v>86.178190277770113</v>
      </c>
      <c r="AD96" s="44">
        <f>'Population Estimate'!L95*Assumptions!E$41*'Property % affected'!J96</f>
        <v>55.741302033018655</v>
      </c>
      <c r="AE96" s="44">
        <f>'Population Estimate'!M95*Assumptions!F$41*'Property % affected'!K96</f>
        <v>66.809439694730358</v>
      </c>
      <c r="AF96" s="44">
        <f>'Population Estimate'!N95*Assumptions!G$41*'Property % affected'!L96</f>
        <v>53.954038251969443</v>
      </c>
      <c r="AG96" s="44">
        <f>'Population Estimate'!O95*Assumptions!H$41*'Property % affected'!M96</f>
        <v>20.62983571580909</v>
      </c>
      <c r="AH96" s="45">
        <f>'Population Estimate'!J95*Assumptions!C$41*'Property % affected'!N96</f>
        <v>1373.8596370019989</v>
      </c>
      <c r="AI96" s="45">
        <f>'Population Estimate'!K95*Assumptions!D$41*'Property % affected'!O96</f>
        <v>2760.4995434941902</v>
      </c>
      <c r="AJ96" s="45">
        <f>'Population Estimate'!L95*Assumptions!E$41*'Property % affected'!P96</f>
        <v>2070.6573262990923</v>
      </c>
      <c r="AK96" s="45">
        <f>'Population Estimate'!M95*Assumptions!F$41*'Property % affected'!Q96</f>
        <v>1124.2398148163388</v>
      </c>
      <c r="AL96" s="45">
        <f>'Population Estimate'!N95*Assumptions!G$41*'Property % affected'!R96</f>
        <v>708.17353109252758</v>
      </c>
      <c r="AM96" s="45">
        <f>'Population Estimate'!O95*Assumptions!H$41*'Property % affected'!S96</f>
        <v>361.03577731588933</v>
      </c>
    </row>
    <row r="97" spans="1:39" x14ac:dyDescent="0.35">
      <c r="A97">
        <v>2116</v>
      </c>
      <c r="B97" s="43">
        <f>'Property % affected'!B97*'Population Estimate'!B96</f>
        <v>39.482052421142839</v>
      </c>
      <c r="C97" s="43">
        <f>'Property % affected'!C97*'Population Estimate'!C96</f>
        <v>58.206776506611504</v>
      </c>
      <c r="D97" s="43">
        <f>'Property % affected'!D97*'Population Estimate'!D96</f>
        <v>63.582729182454578</v>
      </c>
      <c r="E97" s="43">
        <f>'Property % affected'!E97*'Population Estimate'!E96</f>
        <v>61.697054285307495</v>
      </c>
      <c r="F97" s="43">
        <f>'Property % affected'!F97*'Population Estimate'!F96</f>
        <v>47.048092666575698</v>
      </c>
      <c r="G97" s="43">
        <f>'Property % affected'!G97*'Population Estimate'!G96</f>
        <v>26.949592897326664</v>
      </c>
      <c r="H97" s="44">
        <f>'Property % affected'!H97*'Population Estimate'!B96</f>
        <v>78.344954035975576</v>
      </c>
      <c r="I97" s="44">
        <f>'Property % affected'!I97*'Population Estimate'!C96</f>
        <v>95.725747197996839</v>
      </c>
      <c r="J97" s="44">
        <f>'Property % affected'!J97*'Population Estimate'!D96</f>
        <v>62.573944401428776</v>
      </c>
      <c r="K97" s="44">
        <f>'Property % affected'!K97*'Population Estimate'!E96</f>
        <v>67.94386847016446</v>
      </c>
      <c r="L97" s="44">
        <f>'Property % affected'!L97*'Population Estimate'!F96</f>
        <v>55.870251052599514</v>
      </c>
      <c r="M97" s="44">
        <f>'Property % affected'!M97*'Population Estimate'!G96</f>
        <v>22.879256406246057</v>
      </c>
      <c r="N97" s="45">
        <f>'Property % affected'!N97*'Population Estimate'!B96</f>
        <v>1496.2207228732084</v>
      </c>
      <c r="O97" s="45">
        <f>'Property % affected'!O97*'Population Estimate'!C96</f>
        <v>3064.9064724733489</v>
      </c>
      <c r="P97" s="45">
        <f>'Property % affected'!P97*'Population Estimate'!D96</f>
        <v>2323.3937017824155</v>
      </c>
      <c r="Q97" s="45">
        <f>'Property % affected'!Q97*'Population Estimate'!E96</f>
        <v>1142.7982166332845</v>
      </c>
      <c r="R97" s="45">
        <f>'Property % affected'!R97*'Population Estimate'!F96</f>
        <v>732.98402444019484</v>
      </c>
      <c r="S97" s="45">
        <f>'Property % affected'!S97*'Population Estimate'!G96</f>
        <v>400.21607494504758</v>
      </c>
      <c r="U97">
        <v>2116</v>
      </c>
      <c r="V97" s="43">
        <f>'Population Estimate'!J96*Assumptions!C$41*'Property % affected'!B97</f>
        <v>36.756830258751812</v>
      </c>
      <c r="W97" s="43">
        <f>'Population Estimate'!K96*Assumptions!D$41*'Property % affected'!C97</f>
        <v>53.153961200690205</v>
      </c>
      <c r="X97" s="43">
        <f>'Population Estimate'!L96*Assumptions!E$41*'Property % affected'!D97</f>
        <v>57.453464725751068</v>
      </c>
      <c r="Y97" s="43">
        <f>'Population Estimate'!M96*Assumptions!F$41*'Property % affected'!E97</f>
        <v>61.53829649645008</v>
      </c>
      <c r="Z97" s="43">
        <f>'Population Estimate'!N96*Assumptions!G$41*'Property % affected'!F97</f>
        <v>46.087042131985946</v>
      </c>
      <c r="AA97" s="43">
        <f>'Population Estimate'!O96*Assumptions!H$41*'Property % affected'!G97</f>
        <v>24.649014183294241</v>
      </c>
      <c r="AB97" s="44">
        <f>'Population Estimate'!J96*Assumptions!C$41*'Property % affected'!H97</f>
        <v>72.937246179936849</v>
      </c>
      <c r="AC97" s="44">
        <f>'Population Estimate'!K96*Assumptions!D$41*'Property % affected'!I97</f>
        <v>87.415984149052676</v>
      </c>
      <c r="AD97" s="44">
        <f>'Population Estimate'!L96*Assumptions!E$41*'Property % affected'!J97</f>
        <v>56.541925042290394</v>
      </c>
      <c r="AE97" s="44">
        <f>'Population Estimate'!M96*Assumptions!F$41*'Property % affected'!K97</f>
        <v>67.769036487508345</v>
      </c>
      <c r="AF97" s="44">
        <f>'Population Estimate'!N96*Assumptions!G$41*'Property % affected'!L97</f>
        <v>54.728990448853295</v>
      </c>
      <c r="AG97" s="44">
        <f>'Population Estimate'!O96*Assumptions!H$41*'Property % affected'!M97</f>
        <v>20.926146001883662</v>
      </c>
      <c r="AH97" s="45">
        <f>'Population Estimate'!J96*Assumptions!C$41*'Property % affected'!N97</f>
        <v>1392.9450919533922</v>
      </c>
      <c r="AI97" s="45">
        <f>'Population Estimate'!K96*Assumptions!D$41*'Property % affected'!O97</f>
        <v>2798.8479950111659</v>
      </c>
      <c r="AJ97" s="45">
        <f>'Population Estimate'!L96*Assumptions!E$41*'Property % affected'!P97</f>
        <v>2099.4225917283125</v>
      </c>
      <c r="AK97" s="45">
        <f>'Population Estimate'!M96*Assumptions!F$41*'Property % affected'!Q97</f>
        <v>1139.8575881043453</v>
      </c>
      <c r="AL97" s="45">
        <f>'Population Estimate'!N96*Assumptions!G$41*'Property % affected'!R97</f>
        <v>718.0113730826522</v>
      </c>
      <c r="AM97" s="45">
        <f>'Population Estimate'!O96*Assumptions!H$41*'Property % affected'!S97</f>
        <v>366.05123295504058</v>
      </c>
    </row>
    <row r="98" spans="1:39" x14ac:dyDescent="0.35">
      <c r="A98">
        <v>2117</v>
      </c>
      <c r="B98" s="43">
        <f>'Property % affected'!B98*'Population Estimate'!B97</f>
        <v>40.350113914357593</v>
      </c>
      <c r="C98" s="43">
        <f>'Property % affected'!C98*'Population Estimate'!C97</f>
        <v>59.486524093960568</v>
      </c>
      <c r="D98" s="43">
        <f>'Property % affected'!D98*'Population Estimate'!D97</f>
        <v>64.980673702867477</v>
      </c>
      <c r="E98" s="43">
        <f>'Property % affected'!E98*'Population Estimate'!E97</f>
        <v>63.053539923353398</v>
      </c>
      <c r="F98" s="43">
        <f>'Property % affected'!F98*'Population Estimate'!F97</f>
        <v>48.082502862312722</v>
      </c>
      <c r="G98" s="43">
        <f>'Property % affected'!G98*'Population Estimate'!G97</f>
        <v>27.542112850505582</v>
      </c>
      <c r="H98" s="44">
        <f>'Property % affected'!H98*'Population Estimate'!B97</f>
        <v>79.470237633125549</v>
      </c>
      <c r="I98" s="44">
        <f>'Property % affected'!I98*'Population Estimate'!C97</f>
        <v>97.100674460030419</v>
      </c>
      <c r="J98" s="44">
        <f>'Property % affected'!J98*'Population Estimate'!D97</f>
        <v>63.472705963169801</v>
      </c>
      <c r="K98" s="44">
        <f>'Property % affected'!K98*'Population Estimate'!E97</f>
        <v>68.919759280966176</v>
      </c>
      <c r="L98" s="44">
        <f>'Property % affected'!L98*'Population Estimate'!F97</f>
        <v>56.672726181364936</v>
      </c>
      <c r="M98" s="44">
        <f>'Property % affected'!M98*'Population Estimate'!G97</f>
        <v>23.207875553014777</v>
      </c>
      <c r="N98" s="45">
        <f>'Property % affected'!N98*'Population Estimate'!B97</f>
        <v>1517.0059999383768</v>
      </c>
      <c r="O98" s="45">
        <f>'Property % affected'!O98*'Population Estimate'!C97</f>
        <v>3107.4837000409848</v>
      </c>
      <c r="P98" s="45">
        <f>'Property % affected'!P98*'Population Estimate'!D97</f>
        <v>2355.6699435726496</v>
      </c>
      <c r="Q98" s="45">
        <f>'Property % affected'!Q98*'Population Estimate'!E97</f>
        <v>1158.6738004954634</v>
      </c>
      <c r="R98" s="45">
        <f>'Property % affected'!R98*'Population Estimate'!F97</f>
        <v>743.16653013566133</v>
      </c>
      <c r="S98" s="45">
        <f>'Property % affected'!S98*'Population Estimate'!G97</f>
        <v>405.77581748603626</v>
      </c>
      <c r="U98">
        <v>2117</v>
      </c>
      <c r="V98" s="43">
        <f>'Population Estimate'!J97*Assumptions!C$41*'Property % affected'!B98</f>
        <v>37.564974390163961</v>
      </c>
      <c r="W98" s="43">
        <f>'Population Estimate'!K97*Assumptions!D$41*'Property % affected'!C98</f>
        <v>54.322616427576072</v>
      </c>
      <c r="X98" s="43">
        <f>'Population Estimate'!L97*Assumptions!E$41*'Property % affected'!D98</f>
        <v>58.716649826875383</v>
      </c>
      <c r="Y98" s="43">
        <f>'Population Estimate'!M97*Assumptions!F$41*'Property % affected'!E98</f>
        <v>62.891291649204469</v>
      </c>
      <c r="Z98" s="43">
        <f>'Population Estimate'!N97*Assumptions!G$41*'Property % affected'!F98</f>
        <v>47.100322449437726</v>
      </c>
      <c r="AA98" s="43">
        <f>'Population Estimate'!O97*Assumptions!H$41*'Property % affected'!G98</f>
        <v>25.190953083278171</v>
      </c>
      <c r="AB98" s="44">
        <f>'Population Estimate'!J97*Assumptions!C$41*'Property % affected'!H98</f>
        <v>73.984857832244217</v>
      </c>
      <c r="AC98" s="44">
        <f>'Population Estimate'!K97*Assumptions!D$41*'Property % affected'!I98</f>
        <v>88.671556691050469</v>
      </c>
      <c r="AD98" s="44">
        <f>'Population Estimate'!L97*Assumptions!E$41*'Property % affected'!J98</f>
        <v>57.354047553360537</v>
      </c>
      <c r="AE98" s="44">
        <f>'Population Estimate'!M97*Assumptions!F$41*'Property % affected'!K98</f>
        <v>68.742416153019832</v>
      </c>
      <c r="AF98" s="44">
        <f>'Population Estimate'!N97*Assumptions!G$41*'Property % affected'!L98</f>
        <v>55.515073432734972</v>
      </c>
      <c r="AG98" s="44">
        <f>'Population Estimate'!O97*Assumptions!H$41*'Property % affected'!M98</f>
        <v>21.226712249413424</v>
      </c>
      <c r="AH98" s="45">
        <f>'Population Estimate'!J97*Assumptions!C$41*'Property % affected'!N98</f>
        <v>1412.2956792231766</v>
      </c>
      <c r="AI98" s="45">
        <f>'Population Estimate'!K97*Assumptions!D$41*'Property % affected'!O98</f>
        <v>2837.7291775467775</v>
      </c>
      <c r="AJ98" s="45">
        <f>'Population Estimate'!L97*Assumptions!E$41*'Property % affected'!P98</f>
        <v>2128.5874599719159</v>
      </c>
      <c r="AK98" s="45">
        <f>'Population Estimate'!M97*Assumptions!F$41*'Property % affected'!Q98</f>
        <v>1155.6923211897733</v>
      </c>
      <c r="AL98" s="45">
        <f>'Population Estimate'!N97*Assumptions!G$41*'Property % affected'!R98</f>
        <v>727.98588091917395</v>
      </c>
      <c r="AM98" s="45">
        <f>'Population Estimate'!O97*Assumptions!H$41*'Property % affected'!S98</f>
        <v>371.13636256239306</v>
      </c>
    </row>
    <row r="99" spans="1:39" x14ac:dyDescent="0.35">
      <c r="A99">
        <v>2118</v>
      </c>
      <c r="B99" s="43">
        <f>'Property % affected'!B99*'Population Estimate'!B98</f>
        <v>41.237260807388061</v>
      </c>
      <c r="C99" s="43">
        <f>'Property % affected'!C99*'Population Estimate'!C98</f>
        <v>60.794408506360234</v>
      </c>
      <c r="D99" s="43">
        <f>'Property % affected'!D99*'Population Estimate'!D98</f>
        <v>66.409353753309986</v>
      </c>
      <c r="E99" s="43">
        <f>'Property % affected'!E99*'Population Estimate'!E98</f>
        <v>64.439849566897465</v>
      </c>
      <c r="F99" s="43">
        <f>'Property % affected'!F99*'Population Estimate'!F98</f>
        <v>49.139655838732232</v>
      </c>
      <c r="G99" s="43">
        <f>'Property % affected'!G99*'Population Estimate'!G98</f>
        <v>28.14766008377191</v>
      </c>
      <c r="H99" s="44">
        <f>'Property % affected'!H99*'Population Estimate'!B98</f>
        <v>80.611683894350023</v>
      </c>
      <c r="I99" s="44">
        <f>'Property % affected'!I99*'Population Estimate'!C98</f>
        <v>98.495350065965397</v>
      </c>
      <c r="J99" s="44">
        <f>'Property % affected'!J99*'Population Estimate'!D98</f>
        <v>64.384376609556043</v>
      </c>
      <c r="K99" s="44">
        <f>'Property % affected'!K99*'Population Estimate'!E98</f>
        <v>69.909666998606582</v>
      </c>
      <c r="L99" s="44">
        <f>'Property % affected'!L99*'Population Estimate'!F98</f>
        <v>57.486727414276238</v>
      </c>
      <c r="M99" s="44">
        <f>'Property % affected'!M99*'Population Estimate'!G98</f>
        <v>23.541214719599942</v>
      </c>
      <c r="N99" s="45">
        <f>'Property % affected'!N99*'Population Estimate'!B98</f>
        <v>1538.0800229994211</v>
      </c>
      <c r="O99" s="45">
        <f>'Property % affected'!O99*'Population Estimate'!C98</f>
        <v>3150.6524041589269</v>
      </c>
      <c r="P99" s="45">
        <f>'Property % affected'!P99*'Population Estimate'!D98</f>
        <v>2388.3945621417752</v>
      </c>
      <c r="Q99" s="45">
        <f>'Property % affected'!Q99*'Population Estimate'!E98</f>
        <v>1174.7699256214423</v>
      </c>
      <c r="R99" s="45">
        <f>'Property % affected'!R99*'Population Estimate'!F98</f>
        <v>753.49048969476075</v>
      </c>
      <c r="S99" s="45">
        <f>'Property % affected'!S99*'Population Estimate'!G98</f>
        <v>411.41279514839357</v>
      </c>
      <c r="U99">
        <v>2118</v>
      </c>
      <c r="V99" s="43">
        <f>'Population Estimate'!J98*Assumptions!C$41*'Property % affected'!B99</f>
        <v>38.390886564482386</v>
      </c>
      <c r="W99" s="43">
        <f>'Population Estimate'!K98*Assumptions!D$41*'Property % affected'!C99</f>
        <v>55.516965977302171</v>
      </c>
      <c r="X99" s="43">
        <f>'Population Estimate'!L98*Assumptions!E$41*'Property % affected'!D99</f>
        <v>60.007607606415505</v>
      </c>
      <c r="Y99" s="43">
        <f>'Population Estimate'!M98*Assumptions!F$41*'Property % affected'!E99</f>
        <v>64.274034064843889</v>
      </c>
      <c r="Z99" s="43">
        <f>'Population Estimate'!N98*Assumptions!G$41*'Property % affected'!F99</f>
        <v>48.135880981203947</v>
      </c>
      <c r="AA99" s="43">
        <f>'Population Estimate'!O98*Assumptions!H$41*'Property % affected'!G99</f>
        <v>25.744807176670324</v>
      </c>
      <c r="AB99" s="44">
        <f>'Population Estimate'!J98*Assumptions!C$41*'Property % affected'!H99</f>
        <v>75.047516531589025</v>
      </c>
      <c r="AC99" s="44">
        <f>'Population Estimate'!K98*Assumptions!D$41*'Property % affected'!I99</f>
        <v>89.945163262220007</v>
      </c>
      <c r="AD99" s="44">
        <f>'Population Estimate'!L98*Assumptions!E$41*'Property % affected'!J99</f>
        <v>58.177834735778447</v>
      </c>
      <c r="AE99" s="44">
        <f>'Population Estimate'!M98*Assumptions!F$41*'Property % affected'!K99</f>
        <v>69.729776657308719</v>
      </c>
      <c r="AF99" s="44">
        <f>'Population Estimate'!N98*Assumptions!G$41*'Property % affected'!L99</f>
        <v>56.312447077242417</v>
      </c>
      <c r="AG99" s="44">
        <f>'Population Estimate'!O98*Assumptions!H$41*'Property % affected'!M99</f>
        <v>21.531595587588839</v>
      </c>
      <c r="AH99" s="45">
        <f>'Population Estimate'!J98*Assumptions!C$41*'Property % affected'!N99</f>
        <v>1431.9150819903189</v>
      </c>
      <c r="AI99" s="45">
        <f>'Population Estimate'!K98*Assumptions!D$41*'Property % affected'!O99</f>
        <v>2877.1504917215716</v>
      </c>
      <c r="AJ99" s="45">
        <f>'Population Estimate'!L98*Assumptions!E$41*'Property % affected'!P99</f>
        <v>2158.1574822531193</v>
      </c>
      <c r="AK99" s="45">
        <f>'Population Estimate'!M98*Assumptions!F$41*'Property % affected'!Q99</f>
        <v>1171.7470280460507</v>
      </c>
      <c r="AL99" s="45">
        <f>'Population Estimate'!N98*Assumptions!G$41*'Property % affected'!R99</f>
        <v>738.09895314382447</v>
      </c>
      <c r="AM99" s="45">
        <f>'Population Estimate'!O98*Assumptions!H$41*'Property % affected'!S99</f>
        <v>376.29213403841209</v>
      </c>
    </row>
    <row r="100" spans="1:39" x14ac:dyDescent="0.35">
      <c r="A100">
        <v>2119</v>
      </c>
      <c r="B100" s="43">
        <f>'Property % affected'!B100*'Population Estimate'!B99</f>
        <v>42.143912716228009</v>
      </c>
      <c r="C100" s="43">
        <f>'Property % affected'!C100*'Population Estimate'!C99</f>
        <v>62.131048366523103</v>
      </c>
      <c r="D100" s="43">
        <f>'Property % affected'!D100*'Population Estimate'!D99</f>
        <v>67.869445092220602</v>
      </c>
      <c r="E100" s="43">
        <f>'Property % affected'!E100*'Population Estimate'!E99</f>
        <v>65.856638933389988</v>
      </c>
      <c r="F100" s="43">
        <f>'Property % affected'!F100*'Population Estimate'!F99</f>
        <v>50.220051623845634</v>
      </c>
      <c r="G100" s="43">
        <f>'Property % affected'!G100*'Population Estimate'!G99</f>
        <v>28.766521017904502</v>
      </c>
      <c r="H100" s="44">
        <f>'Property % affected'!H100*'Population Estimate'!B99</f>
        <v>81.76952496709221</v>
      </c>
      <c r="I100" s="44">
        <f>'Property % affected'!I100*'Population Estimate'!C99</f>
        <v>99.91005766505188</v>
      </c>
      <c r="J100" s="44">
        <f>'Property % affected'!J100*'Population Estimate'!D99</f>
        <v>65.309141756245523</v>
      </c>
      <c r="K100" s="44">
        <f>'Property % affected'!K100*'Population Estimate'!E99</f>
        <v>70.913792950606307</v>
      </c>
      <c r="L100" s="44">
        <f>'Property % affected'!L100*'Population Estimate'!F99</f>
        <v>58.312420302977294</v>
      </c>
      <c r="M100" s="44">
        <f>'Property % affected'!M100*'Population Estimate'!G99</f>
        <v>23.879341700551226</v>
      </c>
      <c r="N100" s="45">
        <f>'Property % affected'!N100*'Population Estimate'!B99</f>
        <v>1559.4468032730244</v>
      </c>
      <c r="O100" s="45">
        <f>'Property % affected'!O100*'Population Estimate'!C99</f>
        <v>3194.4208015319609</v>
      </c>
      <c r="P100" s="45">
        <f>'Property % affected'!P100*'Population Estimate'!D99</f>
        <v>2421.5737862737114</v>
      </c>
      <c r="Q100" s="45">
        <f>'Property % affected'!Q100*'Population Estimate'!E99</f>
        <v>1191.089655737851</v>
      </c>
      <c r="R100" s="45">
        <f>'Property % affected'!R100*'Population Estimate'!F99</f>
        <v>763.95786817365263</v>
      </c>
      <c r="S100" s="45">
        <f>'Property % affected'!S100*'Population Estimate'!G99</f>
        <v>417.12808087100643</v>
      </c>
      <c r="U100">
        <v>2119</v>
      </c>
      <c r="V100" s="43">
        <f>'Population Estimate'!J99*Assumptions!C$41*'Property % affected'!B100</f>
        <v>39.23495743398859</v>
      </c>
      <c r="W100" s="43">
        <f>'Population Estimate'!K99*Assumptions!D$41*'Property % affected'!C100</f>
        <v>56.737574771165264</v>
      </c>
      <c r="X100" s="43">
        <f>'Population Estimate'!L99*Assumptions!E$41*'Property % affected'!D100</f>
        <v>61.326948680872313</v>
      </c>
      <c r="Y100" s="43">
        <f>'Population Estimate'!M99*Assumptions!F$41*'Property % affected'!E100</f>
        <v>65.687177773537869</v>
      </c>
      <c r="Z100" s="43">
        <f>'Population Estimate'!N99*Assumptions!G$41*'Property % affected'!F100</f>
        <v>49.194207541232927</v>
      </c>
      <c r="AA100" s="43">
        <f>'Population Estimate'!O99*Assumptions!H$41*'Property % affected'!G100</f>
        <v>26.31083843365581</v>
      </c>
      <c r="AB100" s="44">
        <f>'Population Estimate'!J99*Assumptions!C$41*'Property % affected'!H100</f>
        <v>76.125438401593058</v>
      </c>
      <c r="AC100" s="44">
        <f>'Population Estimate'!K99*Assumptions!D$41*'Property % affected'!I100</f>
        <v>91.23706288878023</v>
      </c>
      <c r="AD100" s="44">
        <f>'Population Estimate'!L99*Assumptions!E$41*'Property % affected'!J100</f>
        <v>59.013454131455298</v>
      </c>
      <c r="AE100" s="44">
        <f>'Population Estimate'!M99*Assumptions!F$41*'Property % affected'!K100</f>
        <v>70.731318809843117</v>
      </c>
      <c r="AF100" s="44">
        <f>'Population Estimate'!N99*Assumptions!G$41*'Property % affected'!L100</f>
        <v>57.121273552299101</v>
      </c>
      <c r="AG100" s="44">
        <f>'Population Estimate'!O99*Assumptions!H$41*'Property % affected'!M100</f>
        <v>21.840858023610618</v>
      </c>
      <c r="AH100" s="45">
        <f>'Population Estimate'!J99*Assumptions!C$41*'Property % affected'!N100</f>
        <v>1451.8070345999636</v>
      </c>
      <c r="AI100" s="45">
        <f>'Population Estimate'!K99*Assumptions!D$41*'Property % affected'!O100</f>
        <v>2917.1194409644218</v>
      </c>
      <c r="AJ100" s="45">
        <f>'Population Estimate'!L99*Assumptions!E$41*'Property % affected'!P100</f>
        <v>2188.1382869119107</v>
      </c>
      <c r="AK100" s="45">
        <f>'Population Estimate'!M99*Assumptions!F$41*'Property % affected'!Q100</f>
        <v>1188.0247645162788</v>
      </c>
      <c r="AL100" s="45">
        <f>'Population Estimate'!N99*Assumptions!G$41*'Property % affected'!R100</f>
        <v>748.35251467259718</v>
      </c>
      <c r="AM100" s="45">
        <f>'Population Estimate'!O99*Assumptions!H$41*'Property % affected'!S100</f>
        <v>381.51952872949244</v>
      </c>
    </row>
    <row r="101" spans="1:39" x14ac:dyDescent="0.35">
      <c r="A101">
        <v>2120</v>
      </c>
      <c r="B101" s="43">
        <f>'Property % affected'!B101*'Population Estimate'!B100</f>
        <v>40.866421574615984</v>
      </c>
      <c r="C101" s="43">
        <f>'Property % affected'!C101*'Population Estimate'!C100</f>
        <v>60.247695379301796</v>
      </c>
      <c r="D101" s="43">
        <f>'Property % affected'!D101*'Population Estimate'!D100</f>
        <v>65.812146438551679</v>
      </c>
      <c r="E101" s="43">
        <f>'Property % affected'!E101*'Population Estimate'!E100</f>
        <v>63.860353647298091</v>
      </c>
      <c r="F101" s="43">
        <f>'Property % affected'!F101*'Population Estimate'!F100</f>
        <v>48.697751795807662</v>
      </c>
      <c r="G101" s="43">
        <f>'Property % affected'!G101*'Population Estimate'!G100</f>
        <v>27.894533264351224</v>
      </c>
      <c r="H101" s="44">
        <f>'Property % affected'!H101*'Population Estimate'!B100</f>
        <v>78.699444878742256</v>
      </c>
      <c r="I101" s="44">
        <f>'Property % affected'!I101*'Population Estimate'!C100</f>
        <v>96.158881676359059</v>
      </c>
      <c r="J101" s="44">
        <f>'Property % affected'!J101*'Population Estimate'!D100</f>
        <v>62.857075466588498</v>
      </c>
      <c r="K101" s="44">
        <f>'Property % affected'!K101*'Population Estimate'!E100</f>
        <v>68.251297065805147</v>
      </c>
      <c r="L101" s="44">
        <f>'Property % affected'!L101*'Population Estimate'!F100</f>
        <v>56.123049623036174</v>
      </c>
      <c r="M101" s="44">
        <f>'Property % affected'!M101*'Population Estimate'!G100</f>
        <v>22.982779179156228</v>
      </c>
      <c r="N101" s="45">
        <f>'Property % affected'!N101*'Population Estimate'!B100</f>
        <v>1500.1991328955773</v>
      </c>
      <c r="O101" s="45">
        <f>'Property % affected'!O101*'Population Estimate'!C100</f>
        <v>3073.0559750442621</v>
      </c>
      <c r="P101" s="45">
        <f>'Property % affected'!P101*'Population Estimate'!D100</f>
        <v>2329.5715421556779</v>
      </c>
      <c r="Q101" s="45">
        <f>'Property % affected'!Q101*'Population Estimate'!E100</f>
        <v>1145.8368858677729</v>
      </c>
      <c r="R101" s="45">
        <f>'Property % affected'!R101*'Population Estimate'!F100</f>
        <v>734.93300893458752</v>
      </c>
      <c r="S101" s="45">
        <f>'Property % affected'!S101*'Population Estimate'!G100</f>
        <v>401.28023855362045</v>
      </c>
      <c r="U101">
        <v>2120</v>
      </c>
      <c r="V101" s="43">
        <f>'Population Estimate'!J100*Assumptions!C$41*'Property % affected'!B101</f>
        <v>38.045644260792272</v>
      </c>
      <c r="W101" s="43">
        <f>'Population Estimate'!K100*Assumptions!D$41*'Property % affected'!C101</f>
        <v>55.017711937005494</v>
      </c>
      <c r="X101" s="43">
        <f>'Population Estimate'!L100*Assumptions!E$41*'Property % affected'!D101</f>
        <v>59.467970037635347</v>
      </c>
      <c r="Y101" s="43">
        <f>'Population Estimate'!M100*Assumptions!F$41*'Property % affected'!E101</f>
        <v>63.696029294083182</v>
      </c>
      <c r="Z101" s="43">
        <f>'Population Estimate'!N100*Assumptions!G$41*'Property % affected'!F101</f>
        <v>47.703003704140002</v>
      </c>
      <c r="AA101" s="43">
        <f>'Population Estimate'!O100*Assumptions!H$41*'Property % affected'!G101</f>
        <v>25.51328877912557</v>
      </c>
      <c r="AB101" s="44">
        <f>'Population Estimate'!J100*Assumptions!C$41*'Property % affected'!H101</f>
        <v>73.267268530266321</v>
      </c>
      <c r="AC101" s="44">
        <f>'Population Estimate'!K100*Assumptions!D$41*'Property % affected'!I101</f>
        <v>87.811519078820382</v>
      </c>
      <c r="AD101" s="44">
        <f>'Population Estimate'!L100*Assumptions!E$41*'Property % affected'!J101</f>
        <v>56.797762765428047</v>
      </c>
      <c r="AE101" s="44">
        <f>'Population Estimate'!M100*Assumptions!F$41*'Property % affected'!K101</f>
        <v>68.075674013224528</v>
      </c>
      <c r="AF101" s="44">
        <f>'Population Estimate'!N100*Assumptions!G$41*'Property % affected'!L101</f>
        <v>54.976625107482036</v>
      </c>
      <c r="AG101" s="44">
        <f>'Population Estimate'!O100*Assumptions!H$41*'Property % affected'!M101</f>
        <v>21.02083145065755</v>
      </c>
      <c r="AH101" s="45">
        <f>'Population Estimate'!J100*Assumptions!C$41*'Property % affected'!N101</f>
        <v>1396.6488948948427</v>
      </c>
      <c r="AI101" s="45">
        <f>'Population Estimate'!K100*Assumptions!D$41*'Property % affected'!O101</f>
        <v>2806.2900553597592</v>
      </c>
      <c r="AJ101" s="45">
        <f>'Population Estimate'!L100*Assumptions!E$41*'Property % affected'!P101</f>
        <v>2105.0048990392802</v>
      </c>
      <c r="AK101" s="45">
        <f>'Population Estimate'!M100*Assumptions!F$41*'Property % affected'!Q101</f>
        <v>1142.8884382879187</v>
      </c>
      <c r="AL101" s="45">
        <f>'Population Estimate'!N100*Assumptions!G$41*'Property % affected'!R101</f>
        <v>719.92054570616824</v>
      </c>
      <c r="AM101" s="45">
        <f>'Population Estimate'!O100*Assumptions!H$41*'Property % affected'!S101</f>
        <v>367.02455318221411</v>
      </c>
    </row>
    <row r="102" spans="1:39" x14ac:dyDescent="0.35">
      <c r="A102">
        <v>2121</v>
      </c>
      <c r="B102" s="43">
        <f>'Property % affected'!B102*'Population Estimate'!B101</f>
        <v>41.764920126717804</v>
      </c>
      <c r="C102" s="43">
        <f>'Property % affected'!C102*'Population Estimate'!C101</f>
        <v>61.572315078800969</v>
      </c>
      <c r="D102" s="43">
        <f>'Property % affected'!D102*'Population Estimate'!D101</f>
        <v>67.259107439964183</v>
      </c>
      <c r="E102" s="43">
        <f>'Property % affected'!E102*'Population Estimate'!E101</f>
        <v>65.264402083103576</v>
      </c>
      <c r="F102" s="43">
        <f>'Property % affected'!F102*'Population Estimate'!F101</f>
        <v>49.768431776907974</v>
      </c>
      <c r="G102" s="43">
        <f>'Property % affected'!G102*'Population Estimate'!G101</f>
        <v>28.507828893962788</v>
      </c>
      <c r="H102" s="44">
        <f>'Property % affected'!H102*'Population Estimate'!B101</f>
        <v>79.829820095839082</v>
      </c>
      <c r="I102" s="44">
        <f>'Property % affected'!I102*'Population Estimate'!C101</f>
        <v>97.540030131957167</v>
      </c>
      <c r="J102" s="44">
        <f>'Property % affected'!J102*'Population Estimate'!D101</f>
        <v>63.759903694107663</v>
      </c>
      <c r="K102" s="44">
        <f>'Property % affected'!K102*'Population Estimate'!E101</f>
        <v>69.231603532474267</v>
      </c>
      <c r="L102" s="44">
        <f>'Property % affected'!L102*'Population Estimate'!F101</f>
        <v>56.929155746141909</v>
      </c>
      <c r="M102" s="44">
        <f>'Property % affected'!M102*'Population Estimate'!G101</f>
        <v>23.312885243362338</v>
      </c>
      <c r="N102" s="45">
        <f>'Property % affected'!N102*'Population Estimate'!B101</f>
        <v>1521.0396774445665</v>
      </c>
      <c r="O102" s="45">
        <f>'Property % affected'!O102*'Population Estimate'!C101</f>
        <v>3115.746414296706</v>
      </c>
      <c r="P102" s="45">
        <f>'Property % affected'!P102*'Population Estimate'!D101</f>
        <v>2361.9336055909807</v>
      </c>
      <c r="Q102" s="45">
        <f>'Property % affected'!Q102*'Population Estimate'!E101</f>
        <v>1161.7546824736883</v>
      </c>
      <c r="R102" s="45">
        <f>'Property % affected'!R102*'Population Estimate'!F101</f>
        <v>745.14258963449174</v>
      </c>
      <c r="S102" s="45">
        <f>'Property % affected'!S102*'Population Estimate'!G101</f>
        <v>406.85476429812229</v>
      </c>
      <c r="U102">
        <v>2121</v>
      </c>
      <c r="V102" s="43">
        <f>'Population Estimate'!J101*Assumptions!C$41*'Property % affected'!B102</f>
        <v>38.882124553535498</v>
      </c>
      <c r="W102" s="43">
        <f>'Population Estimate'!K101*Assumptions!D$41*'Property % affected'!C102</f>
        <v>56.22734401661139</v>
      </c>
      <c r="X102" s="43">
        <f>'Population Estimate'!L101*Assumptions!E$41*'Property % affected'!D102</f>
        <v>60.775446516281541</v>
      </c>
      <c r="Y102" s="43">
        <f>'Population Estimate'!M101*Assumptions!F$41*'Property % affected'!E102</f>
        <v>65.096464856831773</v>
      </c>
      <c r="Z102" s="43">
        <f>'Population Estimate'!N101*Assumptions!G$41*'Property % affected'!F102</f>
        <v>48.751812924708034</v>
      </c>
      <c r="AA102" s="43">
        <f>'Population Estimate'!O101*Assumptions!H$41*'Property % affected'!G102</f>
        <v>26.074229819327602</v>
      </c>
      <c r="AB102" s="44">
        <f>'Population Estimate'!J101*Assumptions!C$41*'Property % affected'!H102</f>
        <v>74.319620356871923</v>
      </c>
      <c r="AC102" s="44">
        <f>'Population Estimate'!K101*Assumptions!D$41*'Property % affected'!I102</f>
        <v>89.072772764856666</v>
      </c>
      <c r="AD102" s="44">
        <f>'Population Estimate'!L101*Assumptions!E$41*'Property % affected'!J102</f>
        <v>57.613559922771486</v>
      </c>
      <c r="AE102" s="44">
        <f>'Population Estimate'!M101*Assumptions!F$41*'Property % affected'!K102</f>
        <v>69.053457972314405</v>
      </c>
      <c r="AF102" s="44">
        <f>'Population Estimate'!N101*Assumptions!G$41*'Property % affected'!L102</f>
        <v>55.766264915448552</v>
      </c>
      <c r="AG102" s="44">
        <f>'Population Estimate'!O101*Assumptions!H$41*'Property % affected'!M102</f>
        <v>21.322757683443609</v>
      </c>
      <c r="AH102" s="45">
        <f>'Population Estimate'!J101*Assumptions!C$41*'Property % affected'!N102</f>
        <v>1416.0509348474804</v>
      </c>
      <c r="AI102" s="45">
        <f>'Population Estimate'!K101*Assumptions!D$41*'Property % affected'!O102</f>
        <v>2845.2746218974212</v>
      </c>
      <c r="AJ102" s="45">
        <f>'Population Estimate'!L101*Assumptions!E$41*'Property % affected'!P102</f>
        <v>2134.2473158707012</v>
      </c>
      <c r="AK102" s="45">
        <f>'Population Estimate'!M101*Assumptions!F$41*'Property % affected'!Q102</f>
        <v>1158.7652754959843</v>
      </c>
      <c r="AL102" s="45">
        <f>'Population Estimate'!N101*Assumptions!G$41*'Property % affected'!R102</f>
        <v>729.92157548650357</v>
      </c>
      <c r="AM102" s="45">
        <f>'Population Estimate'!O101*Assumptions!H$41*'Property % affected'!S102</f>
        <v>372.12320401025664</v>
      </c>
    </row>
    <row r="103" spans="1:39" x14ac:dyDescent="0.35">
      <c r="A103">
        <v>2122</v>
      </c>
      <c r="B103" s="43">
        <f>'Property % affected'!B103*'Population Estimate'!B102</f>
        <v>42.683173274818564</v>
      </c>
      <c r="C103" s="43">
        <f>'Property % affected'!C103*'Population Estimate'!C102</f>
        <v>62.926058171937932</v>
      </c>
      <c r="D103" s="43">
        <f>'Property % affected'!D103*'Population Estimate'!D102</f>
        <v>68.737881659041022</v>
      </c>
      <c r="E103" s="43">
        <f>'Property % affected'!E103*'Population Estimate'!E102</f>
        <v>66.699320251027629</v>
      </c>
      <c r="F103" s="43">
        <f>'Property % affected'!F103*'Population Estimate'!F102</f>
        <v>50.862651974540981</v>
      </c>
      <c r="G103" s="43">
        <f>'Property % affected'!G103*'Population Estimate'!G102</f>
        <v>29.134608582466328</v>
      </c>
      <c r="H103" s="44">
        <f>'Property % affected'!H103*'Population Estimate'!B102</f>
        <v>80.976431108924018</v>
      </c>
      <c r="I103" s="44">
        <f>'Property % affected'!I103*'Population Estimate'!C102</f>
        <v>98.941016287652701</v>
      </c>
      <c r="J103" s="44">
        <f>'Property % affected'!J103*'Population Estimate'!D102</f>
        <v>64.675699416572385</v>
      </c>
      <c r="K103" s="44">
        <f>'Property % affected'!K103*'Population Estimate'!E102</f>
        <v>70.225990328893971</v>
      </c>
      <c r="L103" s="44">
        <f>'Property % affected'!L103*'Population Estimate'!F102</f>
        <v>57.746840126061429</v>
      </c>
      <c r="M103" s="44">
        <f>'Property % affected'!M103*'Population Estimate'!G102</f>
        <v>23.647732684265154</v>
      </c>
      <c r="N103" s="45">
        <f>'Property % affected'!N103*'Population Estimate'!B102</f>
        <v>1542.1697357571454</v>
      </c>
      <c r="O103" s="45">
        <f>'Property % affected'!O103*'Population Estimate'!C102</f>
        <v>3159.0299028194413</v>
      </c>
      <c r="P103" s="45">
        <f>'Property % affected'!P103*'Population Estimate'!D102</f>
        <v>2394.7452380267791</v>
      </c>
      <c r="Q103" s="45">
        <f>'Property % affected'!Q103*'Population Estimate'!E102</f>
        <v>1177.893606756599</v>
      </c>
      <c r="R103" s="45">
        <f>'Property % affected'!R103*'Population Estimate'!F102</f>
        <v>755.49400031998744</v>
      </c>
      <c r="S103" s="45">
        <f>'Property % affected'!S103*'Population Estimate'!G102</f>
        <v>412.50673053007023</v>
      </c>
      <c r="U103">
        <v>2122</v>
      </c>
      <c r="V103" s="43">
        <f>'Population Estimate'!J102*Assumptions!C$41*'Property % affected'!B103</f>
        <v>39.736995894550937</v>
      </c>
      <c r="W103" s="43">
        <f>'Population Estimate'!K102*Assumptions!D$41*'Property % affected'!C103</f>
        <v>57.463571345574223</v>
      </c>
      <c r="X103" s="43">
        <f>'Population Estimate'!L102*Assumptions!E$41*'Property % affected'!D103</f>
        <v>62.111669473765517</v>
      </c>
      <c r="Y103" s="43">
        <f>'Population Estimate'!M102*Assumptions!F$41*'Property % affected'!E103</f>
        <v>66.527690718240223</v>
      </c>
      <c r="Z103" s="43">
        <f>'Population Estimate'!N102*Assumptions!G$41*'Property % affected'!F103</f>
        <v>49.8236815062331</v>
      </c>
      <c r="AA103" s="43">
        <f>'Population Estimate'!O102*Assumptions!H$41*'Property % affected'!G103</f>
        <v>26.647503838366941</v>
      </c>
      <c r="AB103" s="44">
        <f>'Population Estimate'!J102*Assumptions!C$41*'Property % affected'!H103</f>
        <v>75.38708731454733</v>
      </c>
      <c r="AC103" s="44">
        <f>'Population Estimate'!K102*Assumptions!D$41*'Property % affected'!I103</f>
        <v>90.352142079425846</v>
      </c>
      <c r="AD103" s="44">
        <f>'Population Estimate'!L102*Assumptions!E$41*'Property % affected'!J103</f>
        <v>58.44107453111171</v>
      </c>
      <c r="AE103" s="44">
        <f>'Population Estimate'!M102*Assumptions!F$41*'Property % affected'!K103</f>
        <v>70.045286029894839</v>
      </c>
      <c r="AF103" s="44">
        <f>'Population Estimate'!N102*Assumptions!G$41*'Property % affected'!L103</f>
        <v>56.567246471387158</v>
      </c>
      <c r="AG103" s="44">
        <f>'Population Estimate'!O102*Assumptions!H$41*'Property % affected'!M103</f>
        <v>21.629020540604319</v>
      </c>
      <c r="AH103" s="45">
        <f>'Population Estimate'!J102*Assumptions!C$41*'Property % affected'!N103</f>
        <v>1435.7225050705388</v>
      </c>
      <c r="AI103" s="45">
        <f>'Population Estimate'!K102*Assumptions!D$41*'Property % affected'!O103</f>
        <v>2884.8007562695361</v>
      </c>
      <c r="AJ103" s="45">
        <f>'Population Estimate'!L102*Assumptions!E$41*'Property % affected'!P103</f>
        <v>2163.8959640332387</v>
      </c>
      <c r="AK103" s="45">
        <f>'Population Estimate'!M102*Assumptions!F$41*'Property % affected'!Q103</f>
        <v>1174.8626713791459</v>
      </c>
      <c r="AL103" s="45">
        <f>'Population Estimate'!N102*Assumptions!G$41*'Property % affected'!R103</f>
        <v>740.06153809388991</v>
      </c>
      <c r="AM103" s="45">
        <f>'Population Estimate'!O102*Assumptions!H$41*'Property % affected'!S103</f>
        <v>377.29268454176423</v>
      </c>
    </row>
    <row r="104" spans="1:39" x14ac:dyDescent="0.35">
      <c r="A104">
        <v>2123</v>
      </c>
      <c r="B104" s="43">
        <f>'Property % affected'!B104*'Population Estimate'!B103</f>
        <v>43.621615348013364</v>
      </c>
      <c r="C104" s="43">
        <f>'Property % affected'!C104*'Population Estimate'!C103</f>
        <v>64.309564972349335</v>
      </c>
      <c r="D104" s="43">
        <f>'Property % affected'!D104*'Population Estimate'!D103</f>
        <v>70.249168548509161</v>
      </c>
      <c r="E104" s="43">
        <f>'Property % affected'!E104*'Population Estimate'!E103</f>
        <v>68.165786860106721</v>
      </c>
      <c r="F104" s="43">
        <f>'Property % affected'!F104*'Population Estimate'!F103</f>
        <v>51.980929949326281</v>
      </c>
      <c r="G104" s="43">
        <f>'Property % affected'!G104*'Population Estimate'!G103</f>
        <v>29.775168793484632</v>
      </c>
      <c r="H104" s="44">
        <f>'Property % affected'!H104*'Population Estimate'!B103</f>
        <v>82.139511115847924</v>
      </c>
      <c r="I104" s="44">
        <f>'Property % affected'!I104*'Population Estimate'!C103</f>
        <v>100.36212507613598</v>
      </c>
      <c r="J104" s="44">
        <f>'Property % affected'!J104*'Population Estimate'!D103</f>
        <v>65.60464888859903</v>
      </c>
      <c r="K104" s="44">
        <f>'Property % affected'!K104*'Population Estimate'!E103</f>
        <v>71.234659693540351</v>
      </c>
      <c r="L104" s="44">
        <f>'Property % affected'!L104*'Population Estimate'!F103</f>
        <v>58.576269063517444</v>
      </c>
      <c r="M104" s="44">
        <f>'Property % affected'!M104*'Population Estimate'!G103</f>
        <v>23.987389603167319</v>
      </c>
      <c r="N104" s="45">
        <f>'Property % affected'!N104*'Population Estimate'!B103</f>
        <v>1563.5933297157126</v>
      </c>
      <c r="O104" s="45">
        <f>'Property % affected'!O104*'Population Estimate'!C103</f>
        <v>3202.9146791652493</v>
      </c>
      <c r="P104" s="45">
        <f>'Property % affected'!P104*'Population Estimate'!D103</f>
        <v>2428.0126848091595</v>
      </c>
      <c r="Q104" s="45">
        <f>'Property % affected'!Q104*'Population Estimate'!E103</f>
        <v>1194.2567305894995</v>
      </c>
      <c r="R104" s="45">
        <f>'Property % affected'!R104*'Population Estimate'!F103</f>
        <v>765.98921127226515</v>
      </c>
      <c r="S104" s="45">
        <f>'Property % affected'!S104*'Population Estimate'!G103</f>
        <v>418.23721304126644</v>
      </c>
      <c r="U104">
        <v>2123</v>
      </c>
      <c r="V104" s="43">
        <f>'Population Estimate'!J103*Assumptions!C$41*'Property % affected'!B104</f>
        <v>40.610662633659487</v>
      </c>
      <c r="W104" s="43">
        <f>'Population Estimate'!K103*Assumptions!D$41*'Property % affected'!C104</f>
        <v>58.726978653168494</v>
      </c>
      <c r="X104" s="43">
        <f>'Population Estimate'!L103*Assumptions!E$41*'Property % affected'!D104</f>
        <v>63.477270936788386</v>
      </c>
      <c r="Y104" s="43">
        <f>'Population Estimate'!M103*Assumptions!F$41*'Property % affected'!E104</f>
        <v>67.990383840902709</v>
      </c>
      <c r="Z104" s="43">
        <f>'Population Estimate'!N103*Assumptions!G$41*'Property % affected'!F104</f>
        <v>50.919116437133418</v>
      </c>
      <c r="AA104" s="43">
        <f>'Population Estimate'!O103*Assumptions!H$41*'Property % affected'!G104</f>
        <v>27.233381991955323</v>
      </c>
      <c r="AB104" s="44">
        <f>'Population Estimate'!J103*Assumptions!C$41*'Property % affected'!H104</f>
        <v>76.469886504818319</v>
      </c>
      <c r="AC104" s="44">
        <f>'Population Estimate'!K103*Assumptions!D$41*'Property % affected'!I104</f>
        <v>91.649887220774133</v>
      </c>
      <c r="AD104" s="44">
        <f>'Population Estimate'!L103*Assumptions!E$41*'Property % affected'!J104</f>
        <v>59.280474890444111</v>
      </c>
      <c r="AE104" s="44">
        <f>'Population Estimate'!M103*Assumptions!F$41*'Property % affected'!K104</f>
        <v>71.05135990404537</v>
      </c>
      <c r="AF104" s="44">
        <f>'Population Estimate'!N103*Assumptions!G$41*'Property % affected'!L104</f>
        <v>57.379732678998728</v>
      </c>
      <c r="AG104" s="44">
        <f>'Population Estimate'!O103*Assumptions!H$41*'Property % affected'!M104</f>
        <v>21.93968230990712</v>
      </c>
      <c r="AH104" s="45">
        <f>'Population Estimate'!J103*Assumptions!C$41*'Property % affected'!N104</f>
        <v>1455.6673498386845</v>
      </c>
      <c r="AI104" s="45">
        <f>'Population Estimate'!K103*Assumptions!D$41*'Property % affected'!O104</f>
        <v>2924.8759818563904</v>
      </c>
      <c r="AJ104" s="45">
        <f>'Population Estimate'!L103*Assumptions!E$41*'Property % affected'!P104</f>
        <v>2193.9564868324815</v>
      </c>
      <c r="AK104" s="45">
        <f>'Population Estimate'!M103*Assumptions!F$41*'Property % affected'!Q104</f>
        <v>1191.1836899059083</v>
      </c>
      <c r="AL104" s="45">
        <f>'Population Estimate'!N103*Assumptions!G$41*'Property % affected'!R104</f>
        <v>750.34236356261988</v>
      </c>
      <c r="AM104" s="45">
        <f>'Population Estimate'!O103*Assumptions!H$41*'Property % affected'!S104</f>
        <v>382.53397873250537</v>
      </c>
    </row>
    <row r="105" spans="1:39" x14ac:dyDescent="0.35">
      <c r="A105">
        <v>2124</v>
      </c>
      <c r="B105" s="43">
        <f>'Property % affected'!B105*'Population Estimate'!B104</f>
        <v>44.580690224656777</v>
      </c>
      <c r="C105" s="43">
        <f>'Property % affected'!C105*'Population Estimate'!C104</f>
        <v>65.723489871754893</v>
      </c>
      <c r="D105" s="43">
        <f>'Property % affected'!D105*'Population Estimate'!D104</f>
        <v>71.79368293942413</v>
      </c>
      <c r="E105" s="43">
        <f>'Property % affected'!E105*'Population Estimate'!E104</f>
        <v>69.664495541630473</v>
      </c>
      <c r="F105" s="43">
        <f>'Property % affected'!F105*'Population Estimate'!F104</f>
        <v>53.123794641090392</v>
      </c>
      <c r="G105" s="43">
        <f>'Property % affected'!G105*'Population Estimate'!G104</f>
        <v>30.429812508757973</v>
      </c>
      <c r="H105" s="44">
        <f>'Property % affected'!H105*'Population Estimate'!B104</f>
        <v>83.319296663927219</v>
      </c>
      <c r="I105" s="44">
        <f>'Property % affected'!I105*'Population Estimate'!C104</f>
        <v>101.80364552264018</v>
      </c>
      <c r="J105" s="44">
        <f>'Property % affected'!J105*'Population Estimate'!D104</f>
        <v>66.54694104001473</v>
      </c>
      <c r="K105" s="44">
        <f>'Property % affected'!K105*'Population Estimate'!E104</f>
        <v>72.257816769679451</v>
      </c>
      <c r="L105" s="44">
        <f>'Property % affected'!L105*'Population Estimate'!F104</f>
        <v>59.417611247841812</v>
      </c>
      <c r="M105" s="44">
        <f>'Property % affected'!M105*'Population Estimate'!G104</f>
        <v>24.331925079523522</v>
      </c>
      <c r="N105" s="45">
        <f>'Property % affected'!N105*'Population Estimate'!B104</f>
        <v>1585.3145370740631</v>
      </c>
      <c r="O105" s="45">
        <f>'Property % affected'!O105*'Population Estimate'!C104</f>
        <v>3247.4090963356666</v>
      </c>
      <c r="P105" s="45">
        <f>'Property % affected'!P105*'Population Estimate'!D104</f>
        <v>2461.7422780436323</v>
      </c>
      <c r="Q105" s="45">
        <f>'Property % affected'!Q105*'Population Estimate'!E104</f>
        <v>1210.8471685193906</v>
      </c>
      <c r="R105" s="45">
        <f>'Property % affected'!R105*'Population Estimate'!F104</f>
        <v>776.63022014336946</v>
      </c>
      <c r="S105" s="45">
        <f>'Property % affected'!S105*'Population Estimate'!G104</f>
        <v>424.04730256825337</v>
      </c>
      <c r="U105">
        <v>2124</v>
      </c>
      <c r="V105" s="43">
        <f>'Population Estimate'!J104*Assumptions!C$41*'Property % affected'!B105</f>
        <v>41.503538010810267</v>
      </c>
      <c r="W105" s="43">
        <f>'Population Estimate'!K104*Assumptions!D$41*'Property % affected'!C105</f>
        <v>60.018163524661169</v>
      </c>
      <c r="X105" s="43">
        <f>'Population Estimate'!L104*Assumptions!E$41*'Property % affected'!D105</f>
        <v>64.87289682793579</v>
      </c>
      <c r="Y105" s="43">
        <f>'Population Estimate'!M104*Assumptions!F$41*'Property % affected'!E105</f>
        <v>69.485236071268858</v>
      </c>
      <c r="Z105" s="43">
        <f>'Population Estimate'!N104*Assumptions!G$41*'Property % affected'!F105</f>
        <v>52.03863585259127</v>
      </c>
      <c r="AA105" s="43">
        <f>'Population Estimate'!O104*Assumptions!H$41*'Property % affected'!G105</f>
        <v>27.832141397496386</v>
      </c>
      <c r="AB105" s="44">
        <f>'Population Estimate'!J104*Assumptions!C$41*'Property % affected'!H105</f>
        <v>77.568238147481566</v>
      </c>
      <c r="AC105" s="44">
        <f>'Population Estimate'!K104*Assumptions!D$41*'Property % affected'!I105</f>
        <v>92.966272124425046</v>
      </c>
      <c r="AD105" s="44">
        <f>'Population Estimate'!L104*Assumptions!E$41*'Property % affected'!J105</f>
        <v>60.131931718089277</v>
      </c>
      <c r="AE105" s="44">
        <f>'Population Estimate'!M104*Assumptions!F$41*'Property % affected'!K105</f>
        <v>72.071884210160974</v>
      </c>
      <c r="AF105" s="44">
        <f>'Population Estimate'!N104*Assumptions!G$41*'Property % affected'!L105</f>
        <v>58.20388878180119</v>
      </c>
      <c r="AG105" s="44">
        <f>'Population Estimate'!O104*Assumptions!H$41*'Property % affected'!M105</f>
        <v>22.254806173770547</v>
      </c>
      <c r="AH105" s="45">
        <f>'Population Estimate'!J104*Assumptions!C$41*'Property % affected'!N105</f>
        <v>1475.8892654414935</v>
      </c>
      <c r="AI105" s="45">
        <f>'Population Estimate'!K104*Assumptions!D$41*'Property % affected'!O105</f>
        <v>2965.5079265519544</v>
      </c>
      <c r="AJ105" s="45">
        <f>'Population Estimate'!L104*Assumptions!E$41*'Property % affected'!P105</f>
        <v>2224.4346059699888</v>
      </c>
      <c r="AK105" s="45">
        <f>'Population Estimate'!M104*Assumptions!F$41*'Property % affected'!Q105</f>
        <v>1207.7314376089739</v>
      </c>
      <c r="AL105" s="45">
        <f>'Population Estimate'!N104*Assumptions!G$41*'Property % affected'!R105</f>
        <v>760.7660087387361</v>
      </c>
      <c r="AM105" s="45">
        <f>'Population Estimate'!O104*Assumptions!H$41*'Property % affected'!S105</f>
        <v>387.84808420721612</v>
      </c>
    </row>
    <row r="106" spans="1:39" x14ac:dyDescent="0.35">
      <c r="A106">
        <v>2125</v>
      </c>
      <c r="B106" s="43">
        <f>'Property % affected'!B106*'Population Estimate'!B105</f>
        <v>45.560851542315042</v>
      </c>
      <c r="C106" s="43">
        <f>'Property % affected'!C106*'Population Estimate'!C105</f>
        <v>67.168501649481243</v>
      </c>
      <c r="D106" s="43">
        <f>'Property % affected'!D106*'Population Estimate'!D105</f>
        <v>73.372155379281651</v>
      </c>
      <c r="E106" s="43">
        <f>'Property % affected'!E106*'Population Estimate'!E105</f>
        <v>71.196155177225734</v>
      </c>
      <c r="F106" s="43">
        <f>'Property % affected'!F106*'Population Estimate'!F105</f>
        <v>54.291786619052608</v>
      </c>
      <c r="G106" s="43">
        <f>'Property % affected'!G106*'Population Estimate'!G105</f>
        <v>31.098849371452886</v>
      </c>
      <c r="H106" s="44">
        <f>'Property % affected'!H106*'Population Estimate'!B105</f>
        <v>84.516027698052767</v>
      </c>
      <c r="I106" s="44">
        <f>'Property % affected'!I106*'Population Estimate'!C105</f>
        <v>103.2658708037233</v>
      </c>
      <c r="J106" s="44">
        <f>'Property % affected'!J106*'Population Estimate'!D105</f>
        <v>67.502767514281985</v>
      </c>
      <c r="K106" s="44">
        <f>'Property % affected'!K106*'Population Estimate'!E105</f>
        <v>73.295669647089412</v>
      </c>
      <c r="L106" s="44">
        <f>'Property % affected'!L106*'Population Estimate'!F105</f>
        <v>60.271037791283611</v>
      </c>
      <c r="M106" s="44">
        <f>'Property % affected'!M106*'Population Estimate'!G105</f>
        <v>24.681409184989931</v>
      </c>
      <c r="N106" s="45">
        <f>'Property % affected'!N106*'Population Estimate'!B105</f>
        <v>1607.3374922335447</v>
      </c>
      <c r="O106" s="45">
        <f>'Property % affected'!O106*'Population Estimate'!C105</f>
        <v>3292.5216233708948</v>
      </c>
      <c r="P106" s="45">
        <f>'Property % affected'!P106*'Population Estimate'!D105</f>
        <v>2495.940437800381</v>
      </c>
      <c r="Q106" s="45">
        <f>'Property % affected'!Q106*'Population Estimate'!E105</f>
        <v>1227.6680783600991</v>
      </c>
      <c r="R106" s="45">
        <f>'Property % affected'!R106*'Population Estimate'!F105</f>
        <v>787.41905233643251</v>
      </c>
      <c r="S106" s="45">
        <f>'Property % affected'!S106*'Population Estimate'!G105</f>
        <v>429.93810499992469</v>
      </c>
      <c r="U106">
        <v>2125</v>
      </c>
      <c r="V106" s="43">
        <f>'Population Estimate'!J105*Assumptions!C$41*'Property % affected'!B106</f>
        <v>42.416044351541089</v>
      </c>
      <c r="W106" s="43">
        <f>'Population Estimate'!K105*Assumptions!D$41*'Property % affected'!C106</f>
        <v>61.337736683966469</v>
      </c>
      <c r="X106" s="43">
        <f>'Population Estimate'!L105*Assumptions!E$41*'Property % affected'!D106</f>
        <v>66.299207271196067</v>
      </c>
      <c r="Y106" s="43">
        <f>'Population Estimate'!M105*Assumptions!F$41*'Property % affected'!E106</f>
        <v>71.012954466883599</v>
      </c>
      <c r="Z106" s="43">
        <f>'Population Estimate'!N105*Assumptions!G$41*'Property % affected'!F106</f>
        <v>53.182769279628324</v>
      </c>
      <c r="AA106" s="43">
        <f>'Population Estimate'!O105*Assumptions!H$41*'Property % affected'!G106</f>
        <v>28.444065265160802</v>
      </c>
      <c r="AB106" s="44">
        <f>'Population Estimate'!J105*Assumptions!C$41*'Property % affected'!H106</f>
        <v>78.682365625392976</v>
      </c>
      <c r="AC106" s="44">
        <f>'Population Estimate'!K105*Assumptions!D$41*'Property % affected'!I106</f>
        <v>94.301564516858633</v>
      </c>
      <c r="AD106" s="44">
        <f>'Population Estimate'!L105*Assumptions!E$41*'Property % affected'!J106</f>
        <v>60.995618183413349</v>
      </c>
      <c r="AE106" s="44">
        <f>'Population Estimate'!M105*Assumptions!F$41*'Property % affected'!K106</f>
        <v>73.107066502566752</v>
      </c>
      <c r="AF106" s="44">
        <f>'Population Estimate'!N105*Assumptions!G$41*'Property % affected'!L106</f>
        <v>59.039882396736822</v>
      </c>
      <c r="AG106" s="44">
        <f>'Population Estimate'!O105*Assumptions!H$41*'Property % affected'!M106</f>
        <v>22.574456222114396</v>
      </c>
      <c r="AH106" s="45">
        <f>'Population Estimate'!J105*Assumptions!C$41*'Property % affected'!N106</f>
        <v>1496.3921009060368</v>
      </c>
      <c r="AI106" s="45">
        <f>'Population Estimate'!K105*Assumptions!D$41*'Property % affected'!O106</f>
        <v>3006.7043242157765</v>
      </c>
      <c r="AJ106" s="45">
        <f>'Population Estimate'!L105*Assumptions!E$41*'Property % affected'!P106</f>
        <v>2255.3361226323486</v>
      </c>
      <c r="AK106" s="45">
        <f>'Population Estimate'!M105*Assumptions!F$41*'Property % affected'!Q106</f>
        <v>1224.5090641765373</v>
      </c>
      <c r="AL106" s="45">
        <f>'Population Estimate'!N105*Assumptions!G$41*'Property % affected'!R106</f>
        <v>771.33445765249758</v>
      </c>
      <c r="AM106" s="45">
        <f>'Population Estimate'!O105*Assumptions!H$41*'Property % affected'!S106</f>
        <v>393.23601244948856</v>
      </c>
    </row>
    <row r="107" spans="1:39" x14ac:dyDescent="0.35">
      <c r="A107">
        <v>2126</v>
      </c>
      <c r="B107" s="43">
        <f>'Property % affected'!B107*'Population Estimate'!B106</f>
        <v>46.562562912334378</v>
      </c>
      <c r="C107" s="43">
        <f>'Property % affected'!C107*'Population Estimate'!C106</f>
        <v>68.645283788791289</v>
      </c>
      <c r="D107" s="43">
        <f>'Property % affected'!D107*'Population Estimate'!D106</f>
        <v>74.985332477562835</v>
      </c>
      <c r="E107" s="43">
        <f>'Property % affected'!E107*'Population Estimate'!E106</f>
        <v>72.761490234153939</v>
      </c>
      <c r="F107" s="43">
        <f>'Property % affected'!F107*'Population Estimate'!F106</f>
        <v>55.48545833751156</v>
      </c>
      <c r="G107" s="43">
        <f>'Property % affected'!G107*'Population Estimate'!G106</f>
        <v>31.782595832621862</v>
      </c>
      <c r="H107" s="44">
        <f>'Property % affected'!H107*'Population Estimate'!B106</f>
        <v>85.729947609489813</v>
      </c>
      <c r="I107" s="44">
        <f>'Property % affected'!I107*'Population Estimate'!C106</f>
        <v>104.74909830689444</v>
      </c>
      <c r="J107" s="44">
        <f>'Property % affected'!J107*'Population Estimate'!D106</f>
        <v>68.472322707475016</v>
      </c>
      <c r="K107" s="44">
        <f>'Property % affected'!K107*'Population Estimate'!E106</f>
        <v>74.348429404381761</v>
      </c>
      <c r="L107" s="44">
        <f>'Property % affected'!L107*'Population Estimate'!F106</f>
        <v>61.13672226381</v>
      </c>
      <c r="M107" s="44">
        <f>'Property % affected'!M107*'Population Estimate'!G106</f>
        <v>25.035912997675336</v>
      </c>
      <c r="N107" s="45">
        <f>'Property % affected'!N107*'Population Estimate'!B106</f>
        <v>1629.6663870299967</v>
      </c>
      <c r="O107" s="45">
        <f>'Property % affected'!O107*'Population Estimate'!C106</f>
        <v>3338.2608469617853</v>
      </c>
      <c r="P107" s="45">
        <f>'Property % affected'!P107*'Population Estimate'!D106</f>
        <v>2530.6136733362555</v>
      </c>
      <c r="Q107" s="45">
        <f>'Property % affected'!Q107*'Population Estimate'!E106</f>
        <v>1244.722661793335</v>
      </c>
      <c r="R107" s="45">
        <f>'Property % affected'!R107*'Population Estimate'!F106</f>
        <v>798.35776139118718</v>
      </c>
      <c r="S107" s="45">
        <f>'Property % affected'!S107*'Population Estimate'!G106</f>
        <v>435.91074158801865</v>
      </c>
      <c r="U107">
        <v>2126</v>
      </c>
      <c r="V107" s="43">
        <f>'Population Estimate'!J106*Assumptions!C$41*'Property % affected'!B107</f>
        <v>43.348613266736216</v>
      </c>
      <c r="W107" s="43">
        <f>'Population Estimate'!K106*Assumptions!D$41*'Property % affected'!C107</f>
        <v>62.686322282515171</v>
      </c>
      <c r="X107" s="43">
        <f>'Population Estimate'!L106*Assumptions!E$41*'Property % affected'!D107</f>
        <v>67.756876904195423</v>
      </c>
      <c r="Y107" s="43">
        <f>'Population Estimate'!M106*Assumptions!F$41*'Property % affected'!E107</f>
        <v>72.574261630821809</v>
      </c>
      <c r="Z107" s="43">
        <f>'Population Estimate'!N106*Assumptions!G$41*'Property % affected'!F107</f>
        <v>54.352057887569288</v>
      </c>
      <c r="AA107" s="43">
        <f>'Population Estimate'!O106*Assumptions!H$41*'Property % affected'!G107</f>
        <v>29.069443031843253</v>
      </c>
      <c r="AB107" s="44">
        <f>'Population Estimate'!J106*Assumptions!C$41*'Property % affected'!H107</f>
        <v>79.812495529899053</v>
      </c>
      <c r="AC107" s="44">
        <f>'Population Estimate'!K106*Assumptions!D$41*'Property % affected'!I107</f>
        <v>95.656035969961707</v>
      </c>
      <c r="AD107" s="44">
        <f>'Population Estimate'!L106*Assumptions!E$41*'Property % affected'!J107</f>
        <v>61.871709943047279</v>
      </c>
      <c r="AE107" s="44">
        <f>'Population Estimate'!M106*Assumptions!F$41*'Property % affected'!K107</f>
        <v>74.157117316730407</v>
      </c>
      <c r="AF107" s="44">
        <f>'Population Estimate'!N106*Assumptions!G$41*'Property % affected'!L107</f>
        <v>59.887883548262216</v>
      </c>
      <c r="AG107" s="44">
        <f>'Population Estimate'!O106*Assumptions!H$41*'Property % affected'!M107</f>
        <v>22.898697465394225</v>
      </c>
      <c r="AH107" s="45">
        <f>'Population Estimate'!J106*Assumptions!C$41*'Property % affected'!N107</f>
        <v>1517.1797587294991</v>
      </c>
      <c r="AI107" s="45">
        <f>'Population Estimate'!K106*Assumptions!D$41*'Property % affected'!O107</f>
        <v>3048.4730161450361</v>
      </c>
      <c r="AJ107" s="45">
        <f>'Population Estimate'!L106*Assumptions!E$41*'Property % affected'!P107</f>
        <v>2286.6669185953774</v>
      </c>
      <c r="AK107" s="45">
        <f>'Population Estimate'!M106*Assumptions!F$41*'Property % affected'!Q107</f>
        <v>1241.5197630517966</v>
      </c>
      <c r="AL107" s="45">
        <f>'Population Estimate'!N106*Assumptions!G$41*'Property % affected'!R107</f>
        <v>782.04972189601847</v>
      </c>
      <c r="AM107" s="45">
        <f>'Population Estimate'!O106*Assumptions!H$41*'Property % affected'!S107</f>
        <v>398.69878899429466</v>
      </c>
    </row>
    <row r="108" spans="1:39" x14ac:dyDescent="0.35">
      <c r="A108">
        <v>2127</v>
      </c>
      <c r="B108" s="43">
        <f>'Property % affected'!B108*'Population Estimate'!B107</f>
        <v>47.586298139126754</v>
      </c>
      <c r="C108" s="43">
        <f>'Property % affected'!C108*'Population Estimate'!C107</f>
        <v>70.154534800168278</v>
      </c>
      <c r="D108" s="43">
        <f>'Property % affected'!D108*'Population Estimate'!D107</f>
        <v>76.633977258876712</v>
      </c>
      <c r="E108" s="43">
        <f>'Property % affected'!E108*'Population Estimate'!E107</f>
        <v>74.361241107980547</v>
      </c>
      <c r="F108" s="43">
        <f>'Property % affected'!F108*'Population Estimate'!F107</f>
        <v>56.705374397153207</v>
      </c>
      <c r="G108" s="43">
        <f>'Property % affected'!G108*'Population Estimate'!G107</f>
        <v>32.481375300883052</v>
      </c>
      <c r="H108" s="44">
        <f>'Property % affected'!H108*'Population Estimate'!B107</f>
        <v>86.961303285379145</v>
      </c>
      <c r="I108" s="44">
        <f>'Property % affected'!I108*'Population Estimate'!C107</f>
        <v>106.25362969109659</v>
      </c>
      <c r="J108" s="44">
        <f>'Property % affected'!J108*'Population Estimate'!D107</f>
        <v>69.45580380781621</v>
      </c>
      <c r="K108" s="44">
        <f>'Property % affected'!K108*'Population Estimate'!E107</f>
        <v>75.41631015193056</v>
      </c>
      <c r="L108" s="44">
        <f>'Property % affected'!L108*'Population Estimate'!F107</f>
        <v>62.01484072840681</v>
      </c>
      <c r="M108" s="44">
        <f>'Property % affected'!M108*'Population Estimate'!G107</f>
        <v>25.395508616597024</v>
      </c>
      <c r="N108" s="45">
        <f>'Property % affected'!N108*'Population Estimate'!B107</f>
        <v>1652.3054715316225</v>
      </c>
      <c r="O108" s="45">
        <f>'Property % affected'!O108*'Population Estimate'!C107</f>
        <v>3384.635473084234</v>
      </c>
      <c r="P108" s="45">
        <f>'Property % affected'!P108*'Population Estimate'!D107</f>
        <v>2565.7685843337385</v>
      </c>
      <c r="Q108" s="45">
        <f>'Property % affected'!Q108*'Population Estimate'!E107</f>
        <v>1262.0141649780967</v>
      </c>
      <c r="R108" s="45">
        <f>'Property % affected'!R108*'Population Estimate'!F107</f>
        <v>809.44842937483713</v>
      </c>
      <c r="S108" s="45">
        <f>'Property % affected'!S108*'Population Estimate'!G107</f>
        <v>441.96634916053705</v>
      </c>
      <c r="U108">
        <v>2127</v>
      </c>
      <c r="V108" s="43">
        <f>'Population Estimate'!J107*Assumptions!C$41*'Property % affected'!B108</f>
        <v>44.301685856776182</v>
      </c>
      <c r="W108" s="43">
        <f>'Population Estimate'!K107*Assumptions!D$41*'Property % affected'!C108</f>
        <v>64.06455819447504</v>
      </c>
      <c r="X108" s="43">
        <f>'Population Estimate'!L107*Assumptions!E$41*'Property % affected'!D108</f>
        <v>69.246595197298333</v>
      </c>
      <c r="Y108" s="43">
        <f>'Population Estimate'!M107*Assumptions!F$41*'Property % affected'!E108</f>
        <v>74.169896053475924</v>
      </c>
      <c r="Z108" s="43">
        <f>'Population Estimate'!N107*Assumptions!G$41*'Property % affected'!F108</f>
        <v>55.547054744012165</v>
      </c>
      <c r="AA108" s="43">
        <f>'Population Estimate'!O107*Assumptions!H$41*'Property % affected'!G108</f>
        <v>29.708570498064589</v>
      </c>
      <c r="AB108" s="44">
        <f>'Population Estimate'!J107*Assumptions!C$41*'Property % affected'!H108</f>
        <v>80.958857706921478</v>
      </c>
      <c r="AC108" s="44">
        <f>'Population Estimate'!K107*Assumptions!D$41*'Property % affected'!I108</f>
        <v>97.029961956260166</v>
      </c>
      <c r="AD108" s="44">
        <f>'Population Estimate'!L107*Assumptions!E$41*'Property % affected'!J108</f>
        <v>62.760385176611926</v>
      </c>
      <c r="AE108" s="44">
        <f>'Population Estimate'!M107*Assumptions!F$41*'Property % affected'!K108</f>
        <v>75.222250212080937</v>
      </c>
      <c r="AF108" s="44">
        <f>'Population Estimate'!N107*Assumptions!G$41*'Property % affected'!L108</f>
        <v>60.748064702927792</v>
      </c>
      <c r="AG108" s="44">
        <f>'Population Estimate'!O107*Assumptions!H$41*'Property % affected'!M108</f>
        <v>23.227595847823238</v>
      </c>
      <c r="AH108" s="45">
        <f>'Population Estimate'!J107*Assumptions!C$41*'Property % affected'!N108</f>
        <v>1538.256195621979</v>
      </c>
      <c r="AI108" s="45">
        <f>'Population Estimate'!K107*Assumptions!D$41*'Property % affected'!O108</f>
        <v>3090.8219525670543</v>
      </c>
      <c r="AJ108" s="45">
        <f>'Population Estimate'!L107*Assumptions!E$41*'Property % affected'!P108</f>
        <v>2318.4329573436507</v>
      </c>
      <c r="AK108" s="45">
        <f>'Population Estimate'!M107*Assumptions!F$41*'Property % affected'!Q108</f>
        <v>1258.766772040791</v>
      </c>
      <c r="AL108" s="45">
        <f>'Population Estimate'!N107*Assumptions!G$41*'Property % affected'!R108</f>
        <v>792.91384100615346</v>
      </c>
      <c r="AM108" s="45">
        <f>'Population Estimate'!O107*Assumptions!H$41*'Property % affected'!S108</f>
        <v>404.23745362318704</v>
      </c>
    </row>
    <row r="109" spans="1:39" x14ac:dyDescent="0.35">
      <c r="A109">
        <v>2128</v>
      </c>
      <c r="B109" s="43">
        <f>'Property % affected'!B109*'Population Estimate'!B108</f>
        <v>48.632541444277031</v>
      </c>
      <c r="C109" s="43">
        <f>'Property % affected'!C109*'Population Estimate'!C108</f>
        <v>71.696968551707741</v>
      </c>
      <c r="D109" s="43">
        <f>'Property % affected'!D109*'Population Estimate'!D108</f>
        <v>78.318869523867036</v>
      </c>
      <c r="E109" s="43">
        <f>'Property % affected'!E109*'Population Estimate'!E108</f>
        <v>75.996164472778304</v>
      </c>
      <c r="F109" s="43">
        <f>'Property % affected'!F109*'Population Estimate'!F108</f>
        <v>57.952111812104185</v>
      </c>
      <c r="G109" s="43">
        <f>'Property % affected'!G109*'Population Estimate'!G108</f>
        <v>33.195518295390968</v>
      </c>
      <c r="H109" s="44">
        <f>'Property % affected'!H109*'Population Estimate'!B108</f>
        <v>88.210345158948755</v>
      </c>
      <c r="I109" s="44">
        <f>'Property % affected'!I109*'Population Estimate'!C108</f>
        <v>107.77977094805786</v>
      </c>
      <c r="J109" s="44">
        <f>'Property % affected'!J109*'Population Estimate'!D108</f>
        <v>70.453410835780161</v>
      </c>
      <c r="K109" s="44">
        <f>'Property % affected'!K109*'Population Estimate'!E108</f>
        <v>76.499529075418252</v>
      </c>
      <c r="L109" s="44">
        <f>'Property % affected'!L109*'Population Estimate'!F108</f>
        <v>62.90557177688634</v>
      </c>
      <c r="M109" s="44">
        <f>'Property % affected'!M109*'Population Estimate'!G108</f>
        <v>25.760269176344305</v>
      </c>
      <c r="N109" s="45">
        <f>'Property % affected'!N109*'Population Estimate'!B108</f>
        <v>1675.2590548479452</v>
      </c>
      <c r="O109" s="45">
        <f>'Property % affected'!O109*'Population Estimate'!C108</f>
        <v>3431.6543286562633</v>
      </c>
      <c r="P109" s="45">
        <f>'Property % affected'!P109*'Population Estimate'!D108</f>
        <v>2601.4118621571274</v>
      </c>
      <c r="Q109" s="45">
        <f>'Property % affected'!Q109*'Population Estimate'!E108</f>
        <v>1279.5458791685435</v>
      </c>
      <c r="R109" s="45">
        <f>'Property % affected'!R109*'Population Estimate'!F108</f>
        <v>820.69316727835519</v>
      </c>
      <c r="S109" s="45">
        <f>'Property % affected'!S109*'Population Estimate'!G108</f>
        <v>448.10608033812832</v>
      </c>
      <c r="U109">
        <v>2128</v>
      </c>
      <c r="V109" s="43">
        <f>'Population Estimate'!J108*Assumptions!C$41*'Property % affected'!B109</f>
        <v>45.275712920176012</v>
      </c>
      <c r="W109" s="43">
        <f>'Population Estimate'!K108*Assumptions!D$41*'Property % affected'!C109</f>
        <v>65.473096318462211</v>
      </c>
      <c r="X109" s="43">
        <f>'Population Estimate'!L108*Assumptions!E$41*'Property % affected'!D109</f>
        <v>70.769066779723346</v>
      </c>
      <c r="Y109" s="43">
        <f>'Population Estimate'!M108*Assumptions!F$41*'Property % affected'!E109</f>
        <v>75.800612461858108</v>
      </c>
      <c r="Z109" s="43">
        <f>'Population Estimate'!N108*Assumptions!G$41*'Property % affected'!F109</f>
        <v>56.768325076426493</v>
      </c>
      <c r="AA109" s="43">
        <f>'Population Estimate'!O108*Assumptions!H$41*'Property % affected'!G109</f>
        <v>30.361749967884041</v>
      </c>
      <c r="AB109" s="44">
        <f>'Population Estimate'!J108*Assumptions!C$41*'Property % affected'!H109</f>
        <v>82.12168530370279</v>
      </c>
      <c r="AC109" s="44">
        <f>'Population Estimate'!K108*Assumptions!D$41*'Property % affected'!I109</f>
        <v>98.423621904944625</v>
      </c>
      <c r="AD109" s="44">
        <f>'Population Estimate'!L108*Assumptions!E$41*'Property % affected'!J109</f>
        <v>63.661824622956182</v>
      </c>
      <c r="AE109" s="44">
        <f>'Population Estimate'!M108*Assumptions!F$41*'Property % affected'!K109</f>
        <v>76.302681815442341</v>
      </c>
      <c r="AF109" s="44">
        <f>'Population Estimate'!N108*Assumptions!G$41*'Property % affected'!L109</f>
        <v>61.620600804454142</v>
      </c>
      <c r="AG109" s="44">
        <f>'Population Estimate'!O108*Assumptions!H$41*'Property % affected'!M109</f>
        <v>23.561218260784031</v>
      </c>
      <c r="AH109" s="45">
        <f>'Population Estimate'!J108*Assumptions!C$41*'Property % affected'!N109</f>
        <v>1559.6254232596075</v>
      </c>
      <c r="AI109" s="45">
        <f>'Population Estimate'!K108*Assumptions!D$41*'Property % affected'!O109</f>
        <v>3133.7591941525357</v>
      </c>
      <c r="AJ109" s="45">
        <f>'Population Estimate'!L108*Assumptions!E$41*'Property % affected'!P109</f>
        <v>2350.6402852055903</v>
      </c>
      <c r="AK109" s="45">
        <f>'Population Estimate'!M108*Assumptions!F$41*'Property % affected'!Q109</f>
        <v>1276.2533739286814</v>
      </c>
      <c r="AL109" s="45">
        <f>'Population Estimate'!N108*Assumptions!G$41*'Property % affected'!R109</f>
        <v>803.92888285270089</v>
      </c>
      <c r="AM109" s="45">
        <f>'Population Estimate'!O108*Assumptions!H$41*'Property % affected'!S109</f>
        <v>409.85306056220963</v>
      </c>
    </row>
    <row r="110" spans="1:39" x14ac:dyDescent="0.35">
      <c r="A110">
        <v>2129</v>
      </c>
      <c r="B110" s="43">
        <f>'Property % affected'!B110*'Population Estimate'!B109</f>
        <v>49.701787695577295</v>
      </c>
      <c r="C110" s="43">
        <f>'Property % affected'!C110*'Population Estimate'!C109</f>
        <v>73.273314606773468</v>
      </c>
      <c r="D110" s="43">
        <f>'Property % affected'!D110*'Population Estimate'!D109</f>
        <v>80.040806218054016</v>
      </c>
      <c r="E110" s="43">
        <f>'Property % affected'!E110*'Population Estimate'!E109</f>
        <v>77.667033639030336</v>
      </c>
      <c r="F110" s="43">
        <f>'Property % affected'!F110*'Population Estimate'!F109</f>
        <v>59.226260282856551</v>
      </c>
      <c r="G110" s="43">
        <f>'Property % affected'!G110*'Population Estimate'!G109</f>
        <v>33.925362602170324</v>
      </c>
      <c r="H110" s="44">
        <f>'Property % affected'!H110*'Population Estimate'!B109</f>
        <v>89.47732726044724</v>
      </c>
      <c r="I110" s="44">
        <f>'Property % affected'!I110*'Population Estimate'!C109</f>
        <v>109.32783246452436</v>
      </c>
      <c r="J110" s="44">
        <f>'Property % affected'!J110*'Population Estimate'!D109</f>
        <v>71.46534668477392</v>
      </c>
      <c r="K110" s="44">
        <f>'Property % affected'!K110*'Population Estimate'!E109</f>
        <v>77.598306480006883</v>
      </c>
      <c r="L110" s="44">
        <f>'Property % affected'!L110*'Population Estimate'!F109</f>
        <v>63.80909656620927</v>
      </c>
      <c r="M110" s="44">
        <f>'Property % affected'!M110*'Population Estimate'!G109</f>
        <v>26.130268861952615</v>
      </c>
      <c r="N110" s="45">
        <f>'Property % affected'!N110*'Population Estimate'!B109</f>
        <v>1698.5315059499992</v>
      </c>
      <c r="O110" s="45">
        <f>'Property % affected'!O110*'Population Estimate'!C109</f>
        <v>3479.3263632181374</v>
      </c>
      <c r="P110" s="45">
        <f>'Property % affected'!P110*'Population Estimate'!D109</f>
        <v>2637.5502911261624</v>
      </c>
      <c r="Q110" s="45">
        <f>'Property % affected'!Q110*'Population Estimate'!E109</f>
        <v>1297.321141340451</v>
      </c>
      <c r="R110" s="45">
        <f>'Property % affected'!R110*'Population Estimate'!F109</f>
        <v>832.09411541828854</v>
      </c>
      <c r="S110" s="45">
        <f>'Property % affected'!S110*'Population Estimate'!G109</f>
        <v>454.33110375347638</v>
      </c>
      <c r="U110">
        <v>2129</v>
      </c>
      <c r="V110" s="43">
        <f>'Population Estimate'!J109*Assumptions!C$41*'Property % affected'!B110</f>
        <v>46.271155166810694</v>
      </c>
      <c r="W110" s="43">
        <f>'Population Estimate'!K109*Assumptions!D$41*'Property % affected'!C110</f>
        <v>66.912602885885804</v>
      </c>
      <c r="X110" s="43">
        <f>'Population Estimate'!L109*Assumptions!E$41*'Property % affected'!D110</f>
        <v>72.325011772829242</v>
      </c>
      <c r="Y110" s="43">
        <f>'Population Estimate'!M109*Assumptions!F$41*'Property % affected'!E110</f>
        <v>77.467182176582412</v>
      </c>
      <c r="Z110" s="43">
        <f>'Population Estimate'!N109*Assumptions!G$41*'Property % affected'!F110</f>
        <v>58.0164465395031</v>
      </c>
      <c r="AA110" s="43">
        <f>'Population Estimate'!O109*Assumptions!H$41*'Property % affected'!G110</f>
        <v>31.029290391887457</v>
      </c>
      <c r="AB110" s="44">
        <f>'Population Estimate'!J109*Assumptions!C$41*'Property % affected'!H110</f>
        <v>83.301214816224231</v>
      </c>
      <c r="AC110" s="44">
        <f>'Population Estimate'!K109*Assumptions!D$41*'Property % affected'!I110</f>
        <v>99.837299258700767</v>
      </c>
      <c r="AD110" s="44">
        <f>'Population Estimate'!L109*Assumptions!E$41*'Property % affected'!J110</f>
        <v>64.576211616915685</v>
      </c>
      <c r="AE110" s="44">
        <f>'Population Estimate'!M109*Assumptions!F$41*'Property % affected'!K110</f>
        <v>77.398631865091275</v>
      </c>
      <c r="AF110" s="44">
        <f>'Population Estimate'!N109*Assumptions!G$41*'Property % affected'!L110</f>
        <v>62.505669309311997</v>
      </c>
      <c r="AG110" s="44">
        <f>'Population Estimate'!O109*Assumptions!H$41*'Property % affected'!M110</f>
        <v>23.899632556432937</v>
      </c>
      <c r="AH110" s="45">
        <f>'Population Estimate'!J109*Assumptions!C$41*'Property % affected'!N110</f>
        <v>1581.291509048127</v>
      </c>
      <c r="AI110" s="45">
        <f>'Population Estimate'!K109*Assumptions!D$41*'Property % affected'!O110</f>
        <v>3177.2929135498293</v>
      </c>
      <c r="AJ110" s="45">
        <f>'Population Estimate'!L109*Assumptions!E$41*'Property % affected'!P110</f>
        <v>2383.295032504318</v>
      </c>
      <c r="AK110" s="45">
        <f>'Population Estimate'!M109*Assumptions!F$41*'Property % affected'!Q110</f>
        <v>1293.9828971045956</v>
      </c>
      <c r="AL110" s="45">
        <f>'Population Estimate'!N109*Assumptions!G$41*'Property % affected'!R110</f>
        <v>815.09694403200103</v>
      </c>
      <c r="AM110" s="45">
        <f>'Population Estimate'!O109*Assumptions!H$41*'Property % affected'!S110</f>
        <v>415.54667868255876</v>
      </c>
    </row>
    <row r="111" spans="1:39" x14ac:dyDescent="0.35">
      <c r="A111">
        <v>2130</v>
      </c>
      <c r="B111" s="43">
        <f>'Property % affected'!B111*'Population Estimate'!B110</f>
        <v>48.269243953842462</v>
      </c>
      <c r="C111" s="43">
        <f>'Property % affected'!C111*'Population Estimate'!C110</f>
        <v>71.161373907194928</v>
      </c>
      <c r="D111" s="43">
        <f>'Property % affected'!D111*'Population Estimate'!D110</f>
        <v>77.733807589888229</v>
      </c>
      <c r="E111" s="43">
        <f>'Property % affected'!E111*'Population Estimate'!E110</f>
        <v>75.428453738038129</v>
      </c>
      <c r="F111" s="43">
        <f>'Property % affected'!F111*'Population Estimate'!F110</f>
        <v>57.51919475366001</v>
      </c>
      <c r="G111" s="43">
        <f>'Property % affected'!G111*'Population Estimate'!G110</f>
        <v>32.947539305763037</v>
      </c>
      <c r="H111" s="44">
        <f>'Property % affected'!H111*'Population Estimate'!B110</f>
        <v>86.250163451140082</v>
      </c>
      <c r="I111" s="44">
        <f>'Property % affected'!I111*'Population Estimate'!C110</f>
        <v>105.38472380133715</v>
      </c>
      <c r="J111" s="44">
        <f>'Property % affected'!J111*'Population Estimate'!D110</f>
        <v>68.887817968819078</v>
      </c>
      <c r="K111" s="44">
        <f>'Property % affected'!K111*'Population Estimate'!E110</f>
        <v>74.799581328026406</v>
      </c>
      <c r="L111" s="44">
        <f>'Property % affected'!L111*'Population Estimate'!F110</f>
        <v>61.507704543807172</v>
      </c>
      <c r="M111" s="44">
        <f>'Property % affected'!M111*'Population Estimate'!G110</f>
        <v>25.187832821666067</v>
      </c>
      <c r="N111" s="45">
        <f>'Property % affected'!N111*'Population Estimate'!B110</f>
        <v>1636.510070667684</v>
      </c>
      <c r="O111" s="45">
        <f>'Property % affected'!O111*'Population Estimate'!C110</f>
        <v>3352.2796678189311</v>
      </c>
      <c r="P111" s="45">
        <f>'Property % affected'!P111*'Population Estimate'!D110</f>
        <v>2541.2408296225685</v>
      </c>
      <c r="Q111" s="45">
        <f>'Property % affected'!Q111*'Population Estimate'!E110</f>
        <v>1249.9497979616758</v>
      </c>
      <c r="R111" s="45">
        <f>'Property % affected'!R111*'Population Estimate'!F110</f>
        <v>801.71041564738198</v>
      </c>
      <c r="S111" s="45">
        <f>'Property % affected'!S111*'Population Estimate'!G110</f>
        <v>437.74132190399058</v>
      </c>
      <c r="U111">
        <v>2130</v>
      </c>
      <c r="V111" s="43">
        <f>'Population Estimate'!J110*Assumptions!C$41*'Property % affected'!B111</f>
        <v>44.937491795121659</v>
      </c>
      <c r="W111" s="43">
        <f>'Population Estimate'!K110*Assumptions!D$41*'Property % affected'!C111</f>
        <v>64.983995587201179</v>
      </c>
      <c r="X111" s="43">
        <f>'Population Estimate'!L110*Assumptions!E$41*'Property % affected'!D111</f>
        <v>70.240403798149003</v>
      </c>
      <c r="Y111" s="43">
        <f>'Population Estimate'!M110*Assumptions!F$41*'Property % affected'!E111</f>
        <v>75.234362550523571</v>
      </c>
      <c r="Z111" s="43">
        <f>'Population Estimate'!N110*Assumptions!G$41*'Property % affected'!F111</f>
        <v>56.344251206874155</v>
      </c>
      <c r="AA111" s="43">
        <f>'Population Estimate'!O110*Assumptions!H$41*'Property % affected'!G111</f>
        <v>30.134939950538509</v>
      </c>
      <c r="AB111" s="44">
        <f>'Population Estimate'!J110*Assumptions!C$41*'Property % affected'!H111</f>
        <v>80.296803822322389</v>
      </c>
      <c r="AC111" s="44">
        <f>'Population Estimate'!K110*Assumptions!D$41*'Property % affected'!I111</f>
        <v>96.236484070638397</v>
      </c>
      <c r="AD111" s="44">
        <f>'Population Estimate'!L110*Assumptions!E$41*'Property % affected'!J111</f>
        <v>62.247152184176102</v>
      </c>
      <c r="AE111" s="44">
        <f>'Population Estimate'!M110*Assumptions!F$41*'Property % affected'!K111</f>
        <v>74.607108344078341</v>
      </c>
      <c r="AF111" s="44">
        <f>'Population Estimate'!N110*Assumptions!G$41*'Property % affected'!L111</f>
        <v>60.25128777996229</v>
      </c>
      <c r="AG111" s="44">
        <f>'Population Estimate'!O110*Assumptions!H$41*'Property % affected'!M111</f>
        <v>23.037648503004988</v>
      </c>
      <c r="AH111" s="45">
        <f>'Population Estimate'!J110*Assumptions!C$41*'Property % affected'!N111</f>
        <v>1523.5510616985503</v>
      </c>
      <c r="AI111" s="45">
        <f>'Population Estimate'!K110*Assumptions!D$41*'Property % affected'!O111</f>
        <v>3061.2748908517628</v>
      </c>
      <c r="AJ111" s="45">
        <f>'Population Estimate'!L110*Assumptions!E$41*'Property % affected'!P111</f>
        <v>2296.2696355073658</v>
      </c>
      <c r="AK111" s="45">
        <f>'Population Estimate'!M110*Assumptions!F$41*'Property % affected'!Q111</f>
        <v>1246.7334488441065</v>
      </c>
      <c r="AL111" s="45">
        <f>'Population Estimate'!N110*Assumptions!G$41*'Property % affected'!R111</f>
        <v>785.33389154460053</v>
      </c>
      <c r="AM111" s="45">
        <f>'Population Estimate'!O110*Assumptions!H$41*'Property % affected'!S111</f>
        <v>400.37310000685659</v>
      </c>
    </row>
    <row r="112" spans="1:39" x14ac:dyDescent="0.35">
      <c r="A112">
        <v>2131</v>
      </c>
      <c r="B112" s="43">
        <f>'Property % affected'!B112*'Population Estimate'!B111</f>
        <v>49.330502662887739</v>
      </c>
      <c r="C112" s="43">
        <f>'Property % affected'!C112*'Population Estimate'!C111</f>
        <v>72.72594425511366</v>
      </c>
      <c r="D112" s="43">
        <f>'Property % affected'!D112*'Population Estimate'!D111</f>
        <v>79.442880977714751</v>
      </c>
      <c r="E112" s="43">
        <f>'Property % affected'!E112*'Population Estimate'!E111</f>
        <v>77.086841085390375</v>
      </c>
      <c r="F112" s="43">
        <f>'Property % affected'!F112*'Population Estimate'!F111</f>
        <v>58.783825010308853</v>
      </c>
      <c r="G112" s="43">
        <f>'Property % affected'!G112*'Population Estimate'!G111</f>
        <v>33.671931489392193</v>
      </c>
      <c r="H112" s="44">
        <f>'Property % affected'!H112*'Population Estimate'!B111</f>
        <v>87.488991086912307</v>
      </c>
      <c r="I112" s="44">
        <f>'Property % affected'!I112*'Population Estimate'!C111</f>
        <v>106.89838479639461</v>
      </c>
      <c r="J112" s="44">
        <f>'Property % affected'!J112*'Population Estimate'!D111</f>
        <v>69.877266907268506</v>
      </c>
      <c r="K112" s="44">
        <f>'Property % affected'!K112*'Population Estimate'!E111</f>
        <v>75.873942057161088</v>
      </c>
      <c r="L112" s="44">
        <f>'Property % affected'!L112*'Population Estimate'!F111</f>
        <v>62.391151498025955</v>
      </c>
      <c r="M112" s="44">
        <f>'Property % affected'!M112*'Population Estimate'!G111</f>
        <v>25.549610494149753</v>
      </c>
      <c r="N112" s="45">
        <f>'Property % affected'!N112*'Population Estimate'!B111</f>
        <v>1659.2442266105622</v>
      </c>
      <c r="O112" s="45">
        <f>'Property % affected'!O112*'Population Estimate'!C111</f>
        <v>3398.8490413280369</v>
      </c>
      <c r="P112" s="45">
        <f>'Property % affected'!P112*'Population Estimate'!D111</f>
        <v>2576.5433715039503</v>
      </c>
      <c r="Q112" s="45">
        <f>'Property % affected'!Q112*'Population Estimate'!E111</f>
        <v>1267.3139157492531</v>
      </c>
      <c r="R112" s="45">
        <f>'Property % affected'!R112*'Population Estimate'!F111</f>
        <v>812.84765820826738</v>
      </c>
      <c r="S112" s="45">
        <f>'Property % affected'!S112*'Population Estimate'!G111</f>
        <v>443.82235962760615</v>
      </c>
      <c r="U112">
        <v>2131</v>
      </c>
      <c r="V112" s="43">
        <f>'Population Estimate'!J111*Assumptions!C$41*'Property % affected'!B112</f>
        <v>45.925497834243124</v>
      </c>
      <c r="W112" s="43">
        <f>'Population Estimate'!K111*Assumptions!D$41*'Property % affected'!C112</f>
        <v>66.412748673357342</v>
      </c>
      <c r="X112" s="43">
        <f>'Population Estimate'!L111*Assumptions!E$41*'Property % affected'!D112</f>
        <v>71.784725485244905</v>
      </c>
      <c r="Y112" s="43">
        <f>'Population Estimate'!M111*Assumptions!F$41*'Property % affected'!E112</f>
        <v>76.888482564347754</v>
      </c>
      <c r="Z112" s="43">
        <f>'Population Estimate'!N111*Assumptions!G$41*'Property % affected'!F112</f>
        <v>57.583048884233889</v>
      </c>
      <c r="AA112" s="43">
        <f>'Population Estimate'!O111*Assumptions!H$41*'Property % affected'!G112</f>
        <v>30.797493677289378</v>
      </c>
      <c r="AB112" s="44">
        <f>'Population Estimate'!J111*Assumptions!C$41*'Property % affected'!H112</f>
        <v>81.450122212213046</v>
      </c>
      <c r="AC112" s="44">
        <f>'Population Estimate'!K111*Assumptions!D$41*'Property % affected'!I112</f>
        <v>97.618747144305502</v>
      </c>
      <c r="AD112" s="44">
        <f>'Population Estimate'!L111*Assumptions!E$41*'Property % affected'!J112</f>
        <v>63.141219966639632</v>
      </c>
      <c r="AE112" s="44">
        <f>'Population Estimate'!M111*Assumptions!F$41*'Property % affected'!K112</f>
        <v>75.678704546838659</v>
      </c>
      <c r="AF112" s="44">
        <f>'Population Estimate'!N111*Assumptions!G$41*'Property % affected'!L112</f>
        <v>61.116688579289089</v>
      </c>
      <c r="AG112" s="44">
        <f>'Population Estimate'!O111*Assumptions!H$41*'Property % affected'!M112</f>
        <v>23.368542665830514</v>
      </c>
      <c r="AH112" s="45">
        <f>'Population Estimate'!J111*Assumptions!C$41*'Property % affected'!N112</f>
        <v>1544.7160077898757</v>
      </c>
      <c r="AI112" s="45">
        <f>'Population Estimate'!K111*Assumptions!D$41*'Property % affected'!O112</f>
        <v>3103.8016690244435</v>
      </c>
      <c r="AJ112" s="45">
        <f>'Population Estimate'!L111*Assumptions!E$41*'Property % affected'!P112</f>
        <v>2328.1690737792137</v>
      </c>
      <c r="AK112" s="45">
        <f>'Population Estimate'!M111*Assumptions!F$41*'Property % affected'!Q112</f>
        <v>1264.0528855852813</v>
      </c>
      <c r="AL112" s="45">
        <f>'Population Estimate'!N111*Assumptions!G$41*'Property % affected'!R112</f>
        <v>796.24363385392735</v>
      </c>
      <c r="AM112" s="45">
        <f>'Population Estimate'!O111*Assumptions!H$41*'Property % affected'!S112</f>
        <v>405.93502391678766</v>
      </c>
    </row>
    <row r="113" spans="1:39" x14ac:dyDescent="0.35">
      <c r="A113">
        <v>2132</v>
      </c>
      <c r="B113" s="43">
        <f>'Property % affected'!B113*'Population Estimate'!B112</f>
        <v>50.415094450209558</v>
      </c>
      <c r="C113" s="43">
        <f>'Property % affected'!C113*'Population Estimate'!C112</f>
        <v>74.324913606862481</v>
      </c>
      <c r="D113" s="43">
        <f>'Property % affected'!D113*'Population Estimate'!D112</f>
        <v>81.189530446471039</v>
      </c>
      <c r="E113" s="43">
        <f>'Property % affected'!E113*'Population Estimate'!E112</f>
        <v>78.7816901187187</v>
      </c>
      <c r="F113" s="43">
        <f>'Property % affected'!F113*'Population Estimate'!F112</f>
        <v>60.076259718895528</v>
      </c>
      <c r="G113" s="43">
        <f>'Property % affected'!G113*'Population Estimate'!G112</f>
        <v>34.412250326324141</v>
      </c>
      <c r="H113" s="44">
        <f>'Property % affected'!H113*'Population Estimate'!B112</f>
        <v>88.745612241557396</v>
      </c>
      <c r="I113" s="44">
        <f>'Property % affected'!I113*'Population Estimate'!C112</f>
        <v>108.43378679456251</v>
      </c>
      <c r="J113" s="44">
        <f>'Property % affected'!J113*'Population Estimate'!D112</f>
        <v>70.880927490543755</v>
      </c>
      <c r="K113" s="44">
        <f>'Property % affected'!K113*'Population Estimate'!E112</f>
        <v>76.963734035452688</v>
      </c>
      <c r="L113" s="44">
        <f>'Property % affected'!L113*'Population Estimate'!F112</f>
        <v>63.287287570245596</v>
      </c>
      <c r="M113" s="44">
        <f>'Property % affected'!M113*'Population Estimate'!G112</f>
        <v>25.91658444871274</v>
      </c>
      <c r="N113" s="45">
        <f>'Property % affected'!N113*'Population Estimate'!B112</f>
        <v>1682.294202086543</v>
      </c>
      <c r="O113" s="45">
        <f>'Property % affected'!O113*'Population Estimate'!C112</f>
        <v>3446.0653496886262</v>
      </c>
      <c r="P113" s="45">
        <f>'Property % affected'!P113*'Population Estimate'!D112</f>
        <v>2612.3363310776504</v>
      </c>
      <c r="Q113" s="45">
        <f>'Property % affected'!Q113*'Population Estimate'!E112</f>
        <v>1284.9192532938421</v>
      </c>
      <c r="R113" s="45">
        <f>'Property % affected'!R113*'Population Estimate'!F112</f>
        <v>824.13961769616151</v>
      </c>
      <c r="S113" s="45">
        <f>'Property % affected'!S113*'Population Estimate'!G112</f>
        <v>449.98787422819379</v>
      </c>
      <c r="U113">
        <v>2132</v>
      </c>
      <c r="V113" s="43">
        <f>'Population Estimate'!J112*Assumptions!C$41*'Property % affected'!B113</f>
        <v>46.935226401577573</v>
      </c>
      <c r="W113" s="43">
        <f>'Population Estimate'!K112*Assumptions!D$41*'Property % affected'!C113</f>
        <v>67.872914653761612</v>
      </c>
      <c r="X113" s="43">
        <f>'Population Estimate'!L112*Assumptions!E$41*'Property % affected'!D113</f>
        <v>73.363000984452839</v>
      </c>
      <c r="Y113" s="43">
        <f>'Population Estimate'!M112*Assumptions!F$41*'Property % affected'!E113</f>
        <v>78.578970441570746</v>
      </c>
      <c r="Z113" s="43">
        <f>'Population Estimate'!N112*Assumptions!G$41*'Property % affected'!F113</f>
        <v>58.84908305249661</v>
      </c>
      <c r="AA113" s="43">
        <f>'Population Estimate'!O112*Assumptions!H$41*'Property % affected'!G113</f>
        <v>31.474614462795035</v>
      </c>
      <c r="AB113" s="44">
        <f>'Population Estimate'!J112*Assumptions!C$41*'Property % affected'!H113</f>
        <v>82.620005935281895</v>
      </c>
      <c r="AC113" s="44">
        <f>'Population Estimate'!K112*Assumptions!D$41*'Property % affected'!I113</f>
        <v>99.020863927543076</v>
      </c>
      <c r="AD113" s="44">
        <f>'Population Estimate'!L112*Assumptions!E$41*'Property % affected'!J113</f>
        <v>64.0481294160966</v>
      </c>
      <c r="AE113" s="44">
        <f>'Population Estimate'!M112*Assumptions!F$41*'Property % affected'!K113</f>
        <v>76.765692291333508</v>
      </c>
      <c r="AF113" s="44">
        <f>'Population Estimate'!N112*Assumptions!G$41*'Property % affected'!L113</f>
        <v>61.994519296233754</v>
      </c>
      <c r="AG113" s="44">
        <f>'Population Estimate'!O112*Assumptions!H$41*'Property % affected'!M113</f>
        <v>23.704189524964328</v>
      </c>
      <c r="AH113" s="45">
        <f>'Population Estimate'!J112*Assumptions!C$41*'Property % affected'!N113</f>
        <v>1566.174974183054</v>
      </c>
      <c r="AI113" s="45">
        <f>'Population Estimate'!K112*Assumptions!D$41*'Property % affected'!O113</f>
        <v>3146.9192229118939</v>
      </c>
      <c r="AJ113" s="45">
        <f>'Population Estimate'!L112*Assumptions!E$41*'Property % affected'!P113</f>
        <v>2360.5116543311865</v>
      </c>
      <c r="AK113" s="45">
        <f>'Population Estimate'!M112*Assumptions!F$41*'Property % affected'!Q113</f>
        <v>1281.6129213809775</v>
      </c>
      <c r="AL113" s="45">
        <f>'Population Estimate'!N112*Assumptions!G$41*'Property % affected'!R113</f>
        <v>807.3049326904046</v>
      </c>
      <c r="AM113" s="45">
        <f>'Population Estimate'!O112*Assumptions!H$41*'Property % affected'!S113</f>
        <v>411.5742132513422</v>
      </c>
    </row>
    <row r="114" spans="1:39" x14ac:dyDescent="0.35">
      <c r="A114">
        <v>2133</v>
      </c>
      <c r="B114" s="43">
        <f>'Property % affected'!B114*'Population Estimate'!B113</f>
        <v>51.523532322238125</v>
      </c>
      <c r="C114" s="43">
        <f>'Property % affected'!C114*'Population Estimate'!C113</f>
        <v>75.959038266858144</v>
      </c>
      <c r="D114" s="43">
        <f>'Property % affected'!D114*'Population Estimate'!D113</f>
        <v>82.974582152522373</v>
      </c>
      <c r="E114" s="43">
        <f>'Property % affected'!E114*'Population Estimate'!E113</f>
        <v>80.513802493044409</v>
      </c>
      <c r="F114" s="43">
        <f>'Property % affected'!F114*'Population Estimate'!F113</f>
        <v>61.397110194500875</v>
      </c>
      <c r="G114" s="43">
        <f>'Property % affected'!G114*'Population Estimate'!G113</f>
        <v>35.168845983624685</v>
      </c>
      <c r="H114" s="44">
        <f>'Property % affected'!H114*'Population Estimate'!B113</f>
        <v>90.020282486798706</v>
      </c>
      <c r="I114" s="44">
        <f>'Property % affected'!I114*'Population Estimate'!C113</f>
        <v>109.99124206603727</v>
      </c>
      <c r="J114" s="44">
        <f>'Property % affected'!J114*'Population Estimate'!D113</f>
        <v>71.899003843224492</v>
      </c>
      <c r="K114" s="44">
        <f>'Property % affected'!K114*'Population Estimate'!E113</f>
        <v>78.069178904891757</v>
      </c>
      <c r="L114" s="44">
        <f>'Property % affected'!L114*'Population Estimate'!F113</f>
        <v>64.196295016701029</v>
      </c>
      <c r="M114" s="44">
        <f>'Property % affected'!M114*'Population Estimate'!G113</f>
        <v>26.288829320550906</v>
      </c>
      <c r="N114" s="45">
        <f>'Property % affected'!N114*'Population Estimate'!B113</f>
        <v>1705.6643844138855</v>
      </c>
      <c r="O114" s="45">
        <f>'Property % affected'!O114*'Population Estimate'!C113</f>
        <v>3493.937580024005</v>
      </c>
      <c r="P114" s="45">
        <f>'Property % affected'!P114*'Population Estimate'!D113</f>
        <v>2648.6265211537407</v>
      </c>
      <c r="Q114" s="45">
        <f>'Property % affected'!Q114*'Population Estimate'!E113</f>
        <v>1302.7691615846425</v>
      </c>
      <c r="R114" s="45">
        <f>'Property % affected'!R114*'Population Estimate'!F113</f>
        <v>835.58844341573968</v>
      </c>
      <c r="S114" s="45">
        <f>'Property % affected'!S114*'Population Estimate'!G113</f>
        <v>456.23903924603843</v>
      </c>
      <c r="U114">
        <v>2133</v>
      </c>
      <c r="V114" s="43">
        <f>'Population Estimate'!J113*Assumptions!C$41*'Property % affected'!B114</f>
        <v>47.96715509363078</v>
      </c>
      <c r="W114" s="43">
        <f>'Population Estimate'!K113*Assumptions!D$41*'Property % affected'!C114</f>
        <v>69.365184179538133</v>
      </c>
      <c r="X114" s="43">
        <f>'Population Estimate'!L113*Assumptions!E$41*'Property % affected'!D114</f>
        <v>74.975976812102004</v>
      </c>
      <c r="Y114" s="43">
        <f>'Population Estimate'!M113*Assumptions!F$41*'Property % affected'!E114</f>
        <v>80.306625774409028</v>
      </c>
      <c r="Z114" s="43">
        <f>'Population Estimate'!N113*Assumptions!G$41*'Property % affected'!F114</f>
        <v>60.142952539421081</v>
      </c>
      <c r="AA114" s="43">
        <f>'Population Estimate'!O113*Assumptions!H$41*'Property % affected'!G114</f>
        <v>32.166622581762567</v>
      </c>
      <c r="AB114" s="44">
        <f>'Population Estimate'!J113*Assumptions!C$41*'Property % affected'!H114</f>
        <v>83.806692922585668</v>
      </c>
      <c r="AC114" s="44">
        <f>'Population Estimate'!K113*Assumptions!D$41*'Property % affected'!I114</f>
        <v>100.44311958298857</v>
      </c>
      <c r="AD114" s="44">
        <f>'Population Estimate'!L113*Assumptions!E$41*'Property % affected'!J114</f>
        <v>64.968064979872366</v>
      </c>
      <c r="AE114" s="44">
        <f>'Population Estimate'!M113*Assumptions!F$41*'Property % affected'!K114</f>
        <v>77.868292649228067</v>
      </c>
      <c r="AF114" s="44">
        <f>'Population Estimate'!N113*Assumptions!G$41*'Property % affected'!L114</f>
        <v>62.884958464086424</v>
      </c>
      <c r="AG114" s="44">
        <f>'Population Estimate'!O113*Assumptions!H$41*'Property % affected'!M114</f>
        <v>24.044657344294823</v>
      </c>
      <c r="AH114" s="45">
        <f>'Population Estimate'!J113*Assumptions!C$41*'Property % affected'!N114</f>
        <v>1587.9320453646476</v>
      </c>
      <c r="AI114" s="45">
        <f>'Population Estimate'!K113*Assumptions!D$41*'Property % affected'!O114</f>
        <v>3190.6357594829956</v>
      </c>
      <c r="AJ114" s="45">
        <f>'Population Estimate'!L113*Assumptions!E$41*'Property % affected'!P114</f>
        <v>2393.3035332303202</v>
      </c>
      <c r="AK114" s="45">
        <f>'Population Estimate'!M113*Assumptions!F$41*'Property % affected'!Q114</f>
        <v>1299.4168985976869</v>
      </c>
      <c r="AL114" s="45">
        <f>'Population Estimate'!N113*Assumptions!G$41*'Property % affected'!R114</f>
        <v>818.51989345489937</v>
      </c>
      <c r="AM114" s="45">
        <f>'Population Estimate'!O113*Assumptions!H$41*'Property % affected'!S114</f>
        <v>417.29174137037546</v>
      </c>
    </row>
    <row r="115" spans="1:39" x14ac:dyDescent="0.35">
      <c r="A115">
        <v>2134</v>
      </c>
      <c r="B115" s="43">
        <f>'Property % affected'!B115*'Population Estimate'!B114</f>
        <v>52.656340564481127</v>
      </c>
      <c r="C115" s="43">
        <f>'Property % affected'!C115*'Population Estimate'!C114</f>
        <v>77.629091167800453</v>
      </c>
      <c r="D115" s="43">
        <f>'Property % affected'!D115*'Population Estimate'!D114</f>
        <v>84.798880416298005</v>
      </c>
      <c r="E115" s="43">
        <f>'Property % affected'!E115*'Population Estimate'!E114</f>
        <v>82.283997488760562</v>
      </c>
      <c r="F115" s="43">
        <f>'Property % affected'!F115*'Population Estimate'!F114</f>
        <v>62.747001192719836</v>
      </c>
      <c r="G115" s="43">
        <f>'Property % affected'!G115*'Population Estimate'!G114</f>
        <v>35.942076327213329</v>
      </c>
      <c r="H115" s="44">
        <f>'Property % affected'!H115*'Population Estimate'!B114</f>
        <v>91.31326106518533</v>
      </c>
      <c r="I115" s="44">
        <f>'Property % affected'!I115*'Population Estimate'!C114</f>
        <v>111.57106736621205</v>
      </c>
      <c r="J115" s="44">
        <f>'Property % affected'!J115*'Population Estimate'!D114</f>
        <v>72.931703021770844</v>
      </c>
      <c r="K115" s="44">
        <f>'Property % affected'!K115*'Population Estimate'!E114</f>
        <v>79.190501490955185</v>
      </c>
      <c r="L115" s="44">
        <f>'Property % affected'!L115*'Population Estimate'!F114</f>
        <v>65.118358711408447</v>
      </c>
      <c r="M115" s="44">
        <f>'Property % affected'!M115*'Population Estimate'!G114</f>
        <v>26.666420816859745</v>
      </c>
      <c r="N115" s="45">
        <f>'Property % affected'!N115*'Population Estimate'!B114</f>
        <v>1729.3592218588265</v>
      </c>
      <c r="O115" s="45">
        <f>'Property % affected'!O115*'Population Estimate'!C114</f>
        <v>3542.4748443052713</v>
      </c>
      <c r="P115" s="45">
        <f>'Property % affected'!P115*'Population Estimate'!D114</f>
        <v>2685.4208491848453</v>
      </c>
      <c r="Q115" s="45">
        <f>'Property % affected'!Q115*'Population Estimate'!E114</f>
        <v>1320.8670381623006</v>
      </c>
      <c r="R115" s="45">
        <f>'Property % affected'!R115*'Population Estimate'!F114</f>
        <v>847.19631452949955</v>
      </c>
      <c r="S115" s="45">
        <f>'Property % affected'!S115*'Population Estimate'!G114</f>
        <v>462.57704452407302</v>
      </c>
      <c r="U115">
        <v>2134</v>
      </c>
      <c r="V115" s="43">
        <f>'Population Estimate'!J114*Assumptions!C$41*'Property % affected'!B115</f>
        <v>49.021772007455233</v>
      </c>
      <c r="W115" s="43">
        <f>'Population Estimate'!K114*Assumptions!D$41*'Property % affected'!C115</f>
        <v>70.890263086625595</v>
      </c>
      <c r="X115" s="43">
        <f>'Population Estimate'!L114*Assumptions!E$41*'Property % affected'!D115</f>
        <v>76.624415897601409</v>
      </c>
      <c r="Y115" s="43">
        <f>'Population Estimate'!M114*Assumptions!F$41*'Property % affected'!E115</f>
        <v>82.072265735097631</v>
      </c>
      <c r="Z115" s="43">
        <f>'Population Estimate'!N114*Assumptions!G$41*'Property % affected'!F115</f>
        <v>61.465269338731069</v>
      </c>
      <c r="AA115" s="43">
        <f>'Population Estimate'!O114*Assumptions!H$41*'Property % affected'!G115</f>
        <v>32.873845350532513</v>
      </c>
      <c r="AB115" s="44">
        <f>'Population Estimate'!J114*Assumptions!C$41*'Property % affected'!H115</f>
        <v>85.010424522630586</v>
      </c>
      <c r="AC115" s="44">
        <f>'Population Estimate'!K114*Assumptions!D$41*'Property % affected'!I115</f>
        <v>101.88580336912504</v>
      </c>
      <c r="AD115" s="44">
        <f>'Population Estimate'!L114*Assumptions!E$41*'Property % affected'!J115</f>
        <v>65.901213754544614</v>
      </c>
      <c r="AE115" s="44">
        <f>'Population Estimate'!M114*Assumptions!F$41*'Property % affected'!K115</f>
        <v>78.986729867482254</v>
      </c>
      <c r="AF115" s="44">
        <f>'Population Estimate'!N114*Assumptions!G$41*'Property % affected'!L115</f>
        <v>63.788187180445107</v>
      </c>
      <c r="AG115" s="44">
        <f>'Population Estimate'!O114*Assumptions!H$41*'Property % affected'!M115</f>
        <v>24.390015368197709</v>
      </c>
      <c r="AH115" s="45">
        <f>'Population Estimate'!J114*Assumptions!C$41*'Property % affected'!N115</f>
        <v>1609.9913625623019</v>
      </c>
      <c r="AI115" s="45">
        <f>'Population Estimate'!K114*Assumptions!D$41*'Property % affected'!O115</f>
        <v>3234.9595997166325</v>
      </c>
      <c r="AJ115" s="45">
        <f>'Population Estimate'!L114*Assumptions!E$41*'Property % affected'!P115</f>
        <v>2426.5509520628248</v>
      </c>
      <c r="AK115" s="45">
        <f>'Population Estimate'!M114*Assumptions!F$41*'Property % affected'!Q115</f>
        <v>1317.468206033564</v>
      </c>
      <c r="AL115" s="45">
        <f>'Population Estimate'!N114*Assumptions!G$41*'Property % affected'!R115</f>
        <v>829.89065079619695</v>
      </c>
      <c r="AM115" s="45">
        <f>'Population Estimate'!O114*Assumptions!H$41*'Property % affected'!S115</f>
        <v>423.08869654469896</v>
      </c>
    </row>
    <row r="116" spans="1:39" x14ac:dyDescent="0.35">
      <c r="A116">
        <v>2135</v>
      </c>
      <c r="B116" s="43">
        <f>'Property % affected'!B116*'Population Estimate'!B115</f>
        <v>53.814054989508094</v>
      </c>
      <c r="C116" s="43">
        <f>'Property % affected'!C116*'Population Estimate'!C115</f>
        <v>79.33586223626547</v>
      </c>
      <c r="D116" s="43">
        <f>'Property % affected'!D116*'Population Estimate'!D115</f>
        <v>86.663288121650538</v>
      </c>
      <c r="E116" s="43">
        <f>'Property % affected'!E116*'Population Estimate'!E115</f>
        <v>84.093112399147614</v>
      </c>
      <c r="F116" s="43">
        <f>'Property % affected'!F116*'Population Estimate'!F115</f>
        <v>64.126571205167636</v>
      </c>
      <c r="G116" s="43">
        <f>'Property % affected'!G116*'Population Estimate'!G115</f>
        <v>36.732307091132071</v>
      </c>
      <c r="H116" s="44">
        <f>'Property % affected'!H116*'Population Estimate'!B115</f>
        <v>92.624810942816794</v>
      </c>
      <c r="I116" s="44">
        <f>'Property % affected'!I116*'Population Estimate'!C115</f>
        <v>113.17358400009842</v>
      </c>
      <c r="J116" s="44">
        <f>'Property % affected'!J116*'Population Estimate'!D115</f>
        <v>73.979235056634593</v>
      </c>
      <c r="K116" s="44">
        <f>'Property % affected'!K116*'Population Estimate'!E115</f>
        <v>80.327929848331365</v>
      </c>
      <c r="L116" s="44">
        <f>'Property % affected'!L116*'Population Estimate'!F115</f>
        <v>66.053666183764975</v>
      </c>
      <c r="M116" s="44">
        <f>'Property % affected'!M116*'Population Estimate'!G115</f>
        <v>27.049435732231725</v>
      </c>
      <c r="N116" s="45">
        <f>'Property % affected'!N116*'Population Estimate'!B115</f>
        <v>1753.3832244822586</v>
      </c>
      <c r="O116" s="45">
        <f>'Property % affected'!O116*'Population Estimate'!C115</f>
        <v>3591.6863810856735</v>
      </c>
      <c r="P116" s="45">
        <f>'Property % affected'!P116*'Population Estimate'!D115</f>
        <v>2722.7263185808988</v>
      </c>
      <c r="Q116" s="45">
        <f>'Property % affected'!Q116*'Population Estimate'!E115</f>
        <v>1339.2163277655955</v>
      </c>
      <c r="R116" s="45">
        <f>'Property % affected'!R116*'Population Estimate'!F115</f>
        <v>858.96544047254224</v>
      </c>
      <c r="S116" s="45">
        <f>'Property % affected'!S116*'Population Estimate'!G115</f>
        <v>469.00309643435281</v>
      </c>
      <c r="U116">
        <v>2135</v>
      </c>
      <c r="V116" s="43">
        <f>'Population Estimate'!J115*Assumptions!C$41*'Property % affected'!B116</f>
        <v>50.099575971517559</v>
      </c>
      <c r="W116" s="43">
        <f>'Population Estimate'!K115*Assumptions!D$41*'Property % affected'!C116</f>
        <v>72.448872729634175</v>
      </c>
      <c r="X116" s="43">
        <f>'Population Estimate'!L115*Assumptions!E$41*'Property % affected'!D116</f>
        <v>78.309097944301726</v>
      </c>
      <c r="Y116" s="43">
        <f>'Population Estimate'!M115*Assumptions!F$41*'Property % affected'!E116</f>
        <v>83.876725462408473</v>
      </c>
      <c r="Z116" s="43">
        <f>'Population Estimate'!N115*Assumptions!G$41*'Property % affected'!F116</f>
        <v>62.81665889958515</v>
      </c>
      <c r="AA116" s="43">
        <f>'Population Estimate'!O115*Assumptions!H$41*'Property % affected'!G116</f>
        <v>33.596617281897785</v>
      </c>
      <c r="AB116" s="44">
        <f>'Population Estimate'!J115*Assumptions!C$41*'Property % affected'!H116</f>
        <v>86.23144555045765</v>
      </c>
      <c r="AC116" s="44">
        <f>'Population Estimate'!K115*Assumptions!D$41*'Property % affected'!I116</f>
        <v>103.34920869911066</v>
      </c>
      <c r="AD116" s="44">
        <f>'Population Estimate'!L115*Assumptions!E$41*'Property % affected'!J116</f>
        <v>66.847765523995037</v>
      </c>
      <c r="AE116" s="44">
        <f>'Population Estimate'!M115*Assumptions!F$41*'Property % affected'!K116</f>
        <v>80.121231413958114</v>
      </c>
      <c r="AF116" s="44">
        <f>'Population Estimate'!N115*Assumptions!G$41*'Property % affected'!L116</f>
        <v>64.704389144047326</v>
      </c>
      <c r="AG116" s="44">
        <f>'Population Estimate'!O115*Assumptions!H$41*'Property % affected'!M116</f>
        <v>24.740333835618927</v>
      </c>
      <c r="AH116" s="45">
        <f>'Population Estimate'!J115*Assumptions!C$41*'Property % affected'!N116</f>
        <v>1632.3571245329845</v>
      </c>
      <c r="AI116" s="45">
        <f>'Population Estimate'!K115*Assumptions!D$41*'Property % affected'!O116</f>
        <v>3279.8991801854927</v>
      </c>
      <c r="AJ116" s="45">
        <f>'Population Estimate'!L115*Assumptions!E$41*'Property % affected'!P116</f>
        <v>2460.2602391221035</v>
      </c>
      <c r="AK116" s="45">
        <f>'Population Estimate'!M115*Assumptions!F$41*'Property % affected'!Q116</f>
        <v>1335.7702795634457</v>
      </c>
      <c r="AL116" s="45">
        <f>'Population Estimate'!N115*Assumptions!G$41*'Property % affected'!R116</f>
        <v>841.41936901730764</v>
      </c>
      <c r="AM116" s="45">
        <f>'Population Estimate'!O115*Assumptions!H$41*'Property % affected'!S116</f>
        <v>428.96618216322145</v>
      </c>
    </row>
    <row r="117" spans="1:39" x14ac:dyDescent="0.35">
      <c r="A117">
        <v>2136</v>
      </c>
      <c r="B117" s="43">
        <f>'Property % affected'!B117*'Population Estimate'!B116</f>
        <v>54.997223190387096</v>
      </c>
      <c r="C117" s="43">
        <f>'Property % affected'!C117*'Population Estimate'!C116</f>
        <v>81.080158766336794</v>
      </c>
      <c r="D117" s="43">
        <f>'Property % affected'!D117*'Population Estimate'!D116</f>
        <v>88.568687123995588</v>
      </c>
      <c r="E117" s="43">
        <f>'Property % affected'!E117*'Population Estimate'!E116</f>
        <v>85.942002926408804</v>
      </c>
      <c r="F117" s="43">
        <f>'Property % affected'!F117*'Population Estimate'!F116</f>
        <v>65.536472761483154</v>
      </c>
      <c r="G117" s="43">
        <f>'Property % affected'!G117*'Population Estimate'!G116</f>
        <v>37.539912050535762</v>
      </c>
      <c r="H117" s="44">
        <f>'Property % affected'!H117*'Population Estimate'!B116</f>
        <v>93.955198862825114</v>
      </c>
      <c r="I117" s="44">
        <f>'Property % affected'!I117*'Population Estimate'!C116</f>
        <v>114.79911788767345</v>
      </c>
      <c r="J117" s="44">
        <f>'Property % affected'!J117*'Population Estimate'!D116</f>
        <v>75.041812994975132</v>
      </c>
      <c r="K117" s="44">
        <f>'Property % affected'!K117*'Population Estimate'!E116</f>
        <v>81.481695307301877</v>
      </c>
      <c r="L117" s="44">
        <f>'Property % affected'!L117*'Population Estimate'!F116</f>
        <v>67.002407656688405</v>
      </c>
      <c r="M117" s="44">
        <f>'Property % affected'!M117*'Population Estimate'!G116</f>
        <v>27.43795196427477</v>
      </c>
      <c r="N117" s="45">
        <f>'Property % affected'!N117*'Population Estimate'!B116</f>
        <v>1777.7409649981746</v>
      </c>
      <c r="O117" s="45">
        <f>'Property % affected'!O117*'Population Estimate'!C116</f>
        <v>3641.5815572590777</v>
      </c>
      <c r="P117" s="45">
        <f>'Property % affected'!P117*'Population Estimate'!D116</f>
        <v>2760.5500300421691</v>
      </c>
      <c r="Q117" s="45">
        <f>'Property % affected'!Q117*'Population Estimate'!E116</f>
        <v>1357.8205229871076</v>
      </c>
      <c r="R117" s="45">
        <f>'Property % affected'!R117*'Population Estimate'!F116</f>
        <v>870.89806137311439</v>
      </c>
      <c r="S117" s="45">
        <f>'Property % affected'!S117*'Population Estimate'!G116</f>
        <v>475.51841810767519</v>
      </c>
      <c r="U117">
        <v>2136</v>
      </c>
      <c r="V117" s="43">
        <f>'Population Estimate'!J116*Assumptions!C$41*'Property % affected'!B117</f>
        <v>51.201076781641945</v>
      </c>
      <c r="W117" s="43">
        <f>'Population Estimate'!K116*Assumptions!D$41*'Property % affected'!C117</f>
        <v>74.041750323042521</v>
      </c>
      <c r="X117" s="43">
        <f>'Population Estimate'!L116*Assumptions!E$41*'Property % affected'!D117</f>
        <v>80.030819798290992</v>
      </c>
      <c r="Y117" s="43">
        <f>'Population Estimate'!M116*Assumptions!F$41*'Property % affected'!E117</f>
        <v>85.720858456666704</v>
      </c>
      <c r="Z117" s="43">
        <f>'Population Estimate'!N116*Assumptions!G$41*'Property % affected'!F117</f>
        <v>64.197760422411136</v>
      </c>
      <c r="AA117" s="43">
        <f>'Population Estimate'!O116*Assumptions!H$41*'Property % affected'!G117</f>
        <v>34.335280243326601</v>
      </c>
      <c r="AB117" s="44">
        <f>'Population Estimate'!J116*Assumptions!C$41*'Property % affected'!H117</f>
        <v>87.470004337433295</v>
      </c>
      <c r="AC117" s="44">
        <f>'Population Estimate'!K116*Assumptions!D$41*'Property % affected'!I117</f>
        <v>104.83363320045297</v>
      </c>
      <c r="AD117" s="44">
        <f>'Population Estimate'!L116*Assumptions!E$41*'Property % affected'!J117</f>
        <v>67.80791279800755</v>
      </c>
      <c r="AE117" s="44">
        <f>'Population Estimate'!M116*Assumptions!F$41*'Property % affected'!K117</f>
        <v>81.272028023682125</v>
      </c>
      <c r="AF117" s="44">
        <f>'Population Estimate'!N116*Assumptions!G$41*'Property % affected'!L117</f>
        <v>65.633750692130832</v>
      </c>
      <c r="AG117" s="44">
        <f>'Population Estimate'!O116*Assumptions!H$41*'Property % affected'!M117</f>
        <v>25.095683994359877</v>
      </c>
      <c r="AH117" s="45">
        <f>'Population Estimate'!J116*Assumptions!C$41*'Property % affected'!N117</f>
        <v>1655.0335883621749</v>
      </c>
      <c r="AI117" s="45">
        <f>'Population Estimate'!K116*Assumptions!D$41*'Property % affected'!O117</f>
        <v>3325.463054661886</v>
      </c>
      <c r="AJ117" s="45">
        <f>'Population Estimate'!L116*Assumptions!E$41*'Property % affected'!P117</f>
        <v>2494.437810613274</v>
      </c>
      <c r="AK117" s="45">
        <f>'Population Estimate'!M116*Assumptions!F$41*'Property % affected'!Q117</f>
        <v>1354.3266027928337</v>
      </c>
      <c r="AL117" s="45">
        <f>'Population Estimate'!N116*Assumptions!G$41*'Property % affected'!R117</f>
        <v>853.10824248741915</v>
      </c>
      <c r="AM117" s="45">
        <f>'Population Estimate'!O116*Assumptions!H$41*'Property % affected'!S117</f>
        <v>434.92531694296713</v>
      </c>
    </row>
    <row r="118" spans="1:39" x14ac:dyDescent="0.35">
      <c r="A118">
        <v>2137</v>
      </c>
      <c r="B118" s="43">
        <f>'Property % affected'!B118*'Population Estimate'!B117</f>
        <v>56.206404799693374</v>
      </c>
      <c r="C118" s="43">
        <f>'Property % affected'!C118*'Population Estimate'!C117</f>
        <v>82.862805801451557</v>
      </c>
      <c r="D118" s="43">
        <f>'Property % affected'!D118*'Population Estimate'!D117</f>
        <v>90.515978667424946</v>
      </c>
      <c r="E118" s="43">
        <f>'Property % affected'!E118*'Population Estimate'!E117</f>
        <v>87.831543586412977</v>
      </c>
      <c r="F118" s="43">
        <f>'Property % affected'!F118*'Population Estimate'!F117</f>
        <v>66.977372737972132</v>
      </c>
      <c r="G118" s="43">
        <f>'Property % affected'!G118*'Population Estimate'!G117</f>
        <v>38.365273198485816</v>
      </c>
      <c r="H118" s="44">
        <f>'Property % affected'!H118*'Population Estimate'!B117</f>
        <v>95.304695399625075</v>
      </c>
      <c r="I118" s="44">
        <f>'Property % affected'!I118*'Population Estimate'!C117</f>
        <v>116.4479996301653</v>
      </c>
      <c r="J118" s="44">
        <f>'Property % affected'!J118*'Population Estimate'!D117</f>
        <v>76.119652943989152</v>
      </c>
      <c r="K118" s="44">
        <f>'Property % affected'!K118*'Population Estimate'!E117</f>
        <v>82.65203252078949</v>
      </c>
      <c r="L118" s="44">
        <f>'Property % affected'!L118*'Population Estimate'!F117</f>
        <v>67.964776085304834</v>
      </c>
      <c r="M118" s="44">
        <f>'Property % affected'!M118*'Population Estimate'!G117</f>
        <v>27.832048529455083</v>
      </c>
      <c r="N118" s="45">
        <f>'Property % affected'!N118*'Population Estimate'!B117</f>
        <v>1802.4370796440335</v>
      </c>
      <c r="O118" s="45">
        <f>'Property % affected'!O118*'Population Estimate'!C117</f>
        <v>3692.1698698428568</v>
      </c>
      <c r="P118" s="45">
        <f>'Property % affected'!P118*'Population Estimate'!D117</f>
        <v>2798.8991829108049</v>
      </c>
      <c r="Q118" s="45">
        <f>'Property % affected'!Q118*'Population Estimate'!E117</f>
        <v>1376.6831649379972</v>
      </c>
      <c r="R118" s="45">
        <f>'Property % affected'!R118*'Population Estimate'!F117</f>
        <v>882.99644847899344</v>
      </c>
      <c r="S118" s="45">
        <f>'Property % affected'!S118*'Population Estimate'!G117</f>
        <v>482.12424966638974</v>
      </c>
      <c r="U118">
        <v>2137</v>
      </c>
      <c r="V118" s="43">
        <f>'Population Estimate'!J117*Assumptions!C$41*'Property % affected'!B118</f>
        <v>52.326795442140821</v>
      </c>
      <c r="W118" s="43">
        <f>'Population Estimate'!K117*Assumptions!D$41*'Property % affected'!C118</f>
        <v>75.66964928989654</v>
      </c>
      <c r="X118" s="43">
        <f>'Population Estimate'!L117*Assumptions!E$41*'Property % affected'!D118</f>
        <v>81.790395825298731</v>
      </c>
      <c r="Y118" s="43">
        <f>'Population Estimate'!M117*Assumptions!F$41*'Property % affected'!E118</f>
        <v>87.605536983452154</v>
      </c>
      <c r="Z118" s="43">
        <f>'Population Estimate'!N117*Assumptions!G$41*'Property % affected'!F118</f>
        <v>65.609227161244576</v>
      </c>
      <c r="AA118" s="43">
        <f>'Population Estimate'!O117*Assumptions!H$41*'Property % affected'!G118</f>
        <v>35.090183618664007</v>
      </c>
      <c r="AB118" s="44">
        <f>'Population Estimate'!J117*Assumptions!C$41*'Property % affected'!H118</f>
        <v>88.726352781754969</v>
      </c>
      <c r="AC118" s="44">
        <f>'Population Estimate'!K117*Assumptions!D$41*'Property % affected'!I118</f>
        <v>106.3393787755405</v>
      </c>
      <c r="AD118" s="44">
        <f>'Population Estimate'!L117*Assumptions!E$41*'Property % affected'!J118</f>
        <v>68.781850851421126</v>
      </c>
      <c r="AE118" s="44">
        <f>'Population Estimate'!M117*Assumptions!F$41*'Property % affected'!K118</f>
        <v>82.439353745772252</v>
      </c>
      <c r="AF118" s="44">
        <f>'Population Estimate'!N117*Assumptions!G$41*'Property % affected'!L118</f>
        <v>66.576460838330817</v>
      </c>
      <c r="AG118" s="44">
        <f>'Population Estimate'!O117*Assumptions!H$41*'Property % affected'!M118</f>
        <v>25.4561381155678</v>
      </c>
      <c r="AH118" s="45">
        <f>'Population Estimate'!J117*Assumptions!C$41*'Property % affected'!N118</f>
        <v>1678.0250702741541</v>
      </c>
      <c r="AI118" s="45">
        <f>'Population Estimate'!K117*Assumptions!D$41*'Property % affected'!O118</f>
        <v>3371.6598957458646</v>
      </c>
      <c r="AJ118" s="45">
        <f>'Population Estimate'!L117*Assumptions!E$41*'Property % affected'!P118</f>
        <v>2529.090171874429</v>
      </c>
      <c r="AK118" s="45">
        <f>'Population Estimate'!M117*Assumptions!F$41*'Property % affected'!Q118</f>
        <v>1373.1407077209624</v>
      </c>
      <c r="AL118" s="45">
        <f>'Population Estimate'!N117*Assumptions!G$41*'Property % affected'!R118</f>
        <v>864.95949605957185</v>
      </c>
      <c r="AM118" s="45">
        <f>'Population Estimate'!O117*Assumptions!H$41*'Property % affected'!S118</f>
        <v>440.96723514201199</v>
      </c>
    </row>
    <row r="119" spans="1:39" x14ac:dyDescent="0.35">
      <c r="A119">
        <v>2138</v>
      </c>
      <c r="B119" s="43">
        <f>'Property % affected'!B119*'Population Estimate'!B118</f>
        <v>57.442171754212879</v>
      </c>
      <c r="C119" s="43">
        <f>'Property % affected'!C119*'Population Estimate'!C118</f>
        <v>84.684646524641835</v>
      </c>
      <c r="D119" s="43">
        <f>'Property % affected'!D119*'Population Estimate'!D118</f>
        <v>92.506083810990475</v>
      </c>
      <c r="E119" s="43">
        <f>'Property % affected'!E119*'Population Estimate'!E118</f>
        <v>89.76262812233621</v>
      </c>
      <c r="F119" s="43">
        <f>'Property % affected'!F119*'Population Estimate'!F118</f>
        <v>68.449952673036265</v>
      </c>
      <c r="G119" s="43">
        <f>'Property % affected'!G119*'Population Estimate'!G118</f>
        <v>39.208780926631064</v>
      </c>
      <c r="H119" s="44">
        <f>'Property % affected'!H119*'Population Estimate'!B118</f>
        <v>96.673575013943633</v>
      </c>
      <c r="I119" s="44">
        <f>'Property % affected'!I119*'Population Estimate'!C118</f>
        <v>118.12056457729106</v>
      </c>
      <c r="J119" s="44">
        <f>'Property % affected'!J119*'Population Estimate'!D118</f>
        <v>77.212974114862362</v>
      </c>
      <c r="K119" s="44">
        <f>'Property % affected'!K119*'Population Estimate'!E118</f>
        <v>83.839179512081913</v>
      </c>
      <c r="L119" s="44">
        <f>'Property % affected'!L119*'Population Estimate'!F118</f>
        <v>68.94096719619175</v>
      </c>
      <c r="M119" s="44">
        <f>'Property % affected'!M119*'Population Estimate'!G118</f>
        <v>28.231805579167517</v>
      </c>
      <c r="N119" s="45">
        <f>'Property % affected'!N119*'Population Estimate'!B118</f>
        <v>1827.4762690632197</v>
      </c>
      <c r="O119" s="45">
        <f>'Property % affected'!O119*'Population Estimate'!C118</f>
        <v>3743.460947785542</v>
      </c>
      <c r="P119" s="45">
        <f>'Property % affected'!P119*'Population Estimate'!D118</f>
        <v>2837.78107654115</v>
      </c>
      <c r="Q119" s="45">
        <f>'Property % affected'!Q119*'Population Estimate'!E118</f>
        <v>1395.807843922018</v>
      </c>
      <c r="R119" s="45">
        <f>'Property % affected'!R119*'Population Estimate'!F118</f>
        <v>895.26290458979486</v>
      </c>
      <c r="S119" s="45">
        <f>'Property % affected'!S119*'Population Estimate'!G118</f>
        <v>488.82184846044254</v>
      </c>
      <c r="U119">
        <v>2138</v>
      </c>
      <c r="V119" s="43">
        <f>'Population Estimate'!J118*Assumptions!C$41*'Property % affected'!B119</f>
        <v>53.477264412247457</v>
      </c>
      <c r="W119" s="43">
        <f>'Population Estimate'!K118*Assumptions!D$41*'Property % affected'!C119</f>
        <v>77.333339618174648</v>
      </c>
      <c r="X119" s="43">
        <f>'Population Estimate'!L118*Assumptions!E$41*'Property % affected'!D119</f>
        <v>83.588658295886873</v>
      </c>
      <c r="Y119" s="43">
        <f>'Population Estimate'!M118*Assumptions!F$41*'Property % affected'!E119</f>
        <v>89.531652486176455</v>
      </c>
      <c r="Z119" s="43">
        <f>'Population Estimate'!N118*Assumptions!G$41*'Property % affected'!F119</f>
        <v>67.051726732714613</v>
      </c>
      <c r="AA119" s="43">
        <f>'Population Estimate'!O118*Assumptions!H$41*'Property % affected'!G119</f>
        <v>35.861684473388713</v>
      </c>
      <c r="AB119" s="44">
        <f>'Population Estimate'!J118*Assumptions!C$41*'Property % affected'!H119</f>
        <v>90.000746399682228</v>
      </c>
      <c r="AC119" s="44">
        <f>'Population Estimate'!K118*Assumptions!D$41*'Property % affected'!I119</f>
        <v>107.86675166304371</v>
      </c>
      <c r="AD119" s="44">
        <f>'Population Estimate'!L118*Assumptions!E$41*'Property % affected'!J119</f>
        <v>69.769777763844601</v>
      </c>
      <c r="AE119" s="44">
        <f>'Population Estimate'!M118*Assumptions!F$41*'Property % affected'!K119</f>
        <v>83.623445991038793</v>
      </c>
      <c r="AF119" s="44">
        <f>'Population Estimate'!N118*Assumptions!G$41*'Property % affected'!L119</f>
        <v>67.53271131112156</v>
      </c>
      <c r="AG119" s="44">
        <f>'Population Estimate'!O118*Assumptions!H$41*'Property % affected'!M119</f>
        <v>25.821769508434262</v>
      </c>
      <c r="AH119" s="45">
        <f>'Population Estimate'!J118*Assumptions!C$41*'Property % affected'!N119</f>
        <v>1701.3359464535522</v>
      </c>
      <c r="AI119" s="45">
        <f>'Population Estimate'!K118*Assumptions!D$41*'Property % affected'!O119</f>
        <v>3418.4984965159551</v>
      </c>
      <c r="AJ119" s="45">
        <f>'Population Estimate'!L118*Assumptions!E$41*'Property % affected'!P119</f>
        <v>2564.2239186148549</v>
      </c>
      <c r="AK119" s="45">
        <f>'Population Estimate'!M118*Assumptions!F$41*'Property % affected'!Q119</f>
        <v>1392.2161754130782</v>
      </c>
      <c r="AL119" s="45">
        <f>'Population Estimate'!N118*Assumptions!G$41*'Property % affected'!R119</f>
        <v>876.97538549413503</v>
      </c>
      <c r="AM119" s="45">
        <f>'Population Estimate'!O118*Assumptions!H$41*'Property % affected'!S119</f>
        <v>447.0930867753774</v>
      </c>
    </row>
    <row r="120" spans="1:39" x14ac:dyDescent="0.35">
      <c r="A120">
        <v>2139</v>
      </c>
      <c r="B120" s="43">
        <f>'Property % affected'!B120*'Population Estimate'!B119</f>
        <v>58.705108565465324</v>
      </c>
      <c r="C120" s="43">
        <f>'Property % affected'!C120*'Population Estimate'!C119</f>
        <v>86.546542657356042</v>
      </c>
      <c r="D120" s="43">
        <f>'Property % affected'!D120*'Population Estimate'!D119</f>
        <v>94.539943864360353</v>
      </c>
      <c r="E120" s="43">
        <f>'Property % affected'!E120*'Population Estimate'!E119</f>
        <v>91.736169927397711</v>
      </c>
      <c r="F120" s="43">
        <f>'Property % affected'!F120*'Population Estimate'!F119</f>
        <v>69.954909089537452</v>
      </c>
      <c r="G120" s="43">
        <f>'Property % affected'!G120*'Population Estimate'!G119</f>
        <v>40.070834209860976</v>
      </c>
      <c r="H120" s="44">
        <f>'Property % affected'!H120*'Population Estimate'!B119</f>
        <v>98.062116108639856</v>
      </c>
      <c r="I120" s="44">
        <f>'Property % affected'!I120*'Population Estimate'!C119</f>
        <v>119.81715289546004</v>
      </c>
      <c r="J120" s="44">
        <f>'Property % affected'!J120*'Population Estimate'!D119</f>
        <v>78.321998867352789</v>
      </c>
      <c r="K120" s="44">
        <f>'Property % affected'!K120*'Population Estimate'!E119</f>
        <v>85.043377723240923</v>
      </c>
      <c r="L120" s="44">
        <f>'Property % affected'!L120*'Population Estimate'!F119</f>
        <v>69.931179527185094</v>
      </c>
      <c r="M120" s="44">
        <f>'Property % affected'!M120*'Population Estimate'!G119</f>
        <v>28.637304416036784</v>
      </c>
      <c r="N120" s="45">
        <f>'Property % affected'!N120*'Population Estimate'!B119</f>
        <v>1852.8632991997604</v>
      </c>
      <c r="O120" s="45">
        <f>'Property % affected'!O120*'Population Estimate'!C119</f>
        <v>3795.4645537995948</v>
      </c>
      <c r="P120" s="45">
        <f>'Property % affected'!P120*'Population Estimate'!D119</f>
        <v>2877.2031116891017</v>
      </c>
      <c r="Q120" s="45">
        <f>'Property % affected'!Q120*'Population Estimate'!E119</f>
        <v>1415.198200118891</v>
      </c>
      <c r="R120" s="45">
        <f>'Property % affected'!R120*'Population Estimate'!F119</f>
        <v>907.69976449528565</v>
      </c>
      <c r="S120" s="45">
        <f>'Property % affected'!S120*'Population Estimate'!G119</f>
        <v>495.61248930669893</v>
      </c>
      <c r="U120">
        <v>2139</v>
      </c>
      <c r="V120" s="43">
        <f>'Population Estimate'!J119*Assumptions!C$41*'Property % affected'!B120</f>
        <v>54.653027857966322</v>
      </c>
      <c r="W120" s="43">
        <f>'Population Estimate'!K119*Assumptions!D$41*'Property % affected'!C120</f>
        <v>79.033608224988214</v>
      </c>
      <c r="X120" s="43">
        <f>'Population Estimate'!L119*Assumptions!E$41*'Property % affected'!D120</f>
        <v>85.426457779109526</v>
      </c>
      <c r="Y120" s="43">
        <f>'Population Estimate'!M119*Assumptions!F$41*'Property % affected'!E120</f>
        <v>91.500116007731265</v>
      </c>
      <c r="Z120" s="43">
        <f>'Population Estimate'!N119*Assumptions!G$41*'Property % affected'!F120</f>
        <v>68.525941431823298</v>
      </c>
      <c r="AA120" s="43">
        <f>'Population Estimate'!O119*Assumptions!H$41*'Property % affected'!G120</f>
        <v>36.650147723503238</v>
      </c>
      <c r="AB120" s="44">
        <f>'Population Estimate'!J119*Assumptions!C$41*'Property % affected'!H120</f>
        <v>91.293444377503661</v>
      </c>
      <c r="AC120" s="44">
        <f>'Population Estimate'!K119*Assumptions!D$41*'Property % affected'!I120</f>
        <v>109.41606250019778</v>
      </c>
      <c r="AD120" s="44">
        <f>'Population Estimate'!L119*Assumptions!E$41*'Property % affected'!J120</f>
        <v>70.771894459942246</v>
      </c>
      <c r="AE120" s="44">
        <f>'Population Estimate'!M119*Assumptions!F$41*'Property % affected'!K120</f>
        <v>84.824545580269046</v>
      </c>
      <c r="AF120" s="44">
        <f>'Population Estimate'!N119*Assumptions!G$41*'Property % affected'!L120</f>
        <v>68.50269659281021</v>
      </c>
      <c r="AG120" s="44">
        <f>'Population Estimate'!O119*Assumptions!H$41*'Property % affected'!M120</f>
        <v>26.192652535104816</v>
      </c>
      <c r="AH120" s="45">
        <f>'Population Estimate'!J119*Assumptions!C$41*'Property % affected'!N120</f>
        <v>1724.97065387831</v>
      </c>
      <c r="AI120" s="45">
        <f>'Population Estimate'!K119*Assumptions!D$41*'Property % affected'!O120</f>
        <v>3465.9877722028327</v>
      </c>
      <c r="AJ120" s="45">
        <f>'Population Estimate'!L119*Assumptions!E$41*'Property % affected'!P120</f>
        <v>2599.8457381704575</v>
      </c>
      <c r="AK120" s="45">
        <f>'Population Estimate'!M119*Assumptions!F$41*'Property % affected'!Q120</f>
        <v>1411.5566366820551</v>
      </c>
      <c r="AL120" s="45">
        <f>'Population Estimate'!N119*Assumptions!G$41*'Property % affected'!R120</f>
        <v>889.15819788816782</v>
      </c>
      <c r="AM120" s="45">
        <f>'Population Estimate'!O119*Assumptions!H$41*'Property % affected'!S120</f>
        <v>453.30403783392325</v>
      </c>
    </row>
    <row r="121" spans="1:39" x14ac:dyDescent="0.35">
      <c r="A121">
        <v>2140</v>
      </c>
      <c r="B121" s="43">
        <f>'Property % affected'!B121*'Population Estimate'!B120</f>
        <v>59.995812596175327</v>
      </c>
      <c r="C121" s="43">
        <f>'Property % affected'!C121*'Population Estimate'!C120</f>
        <v>88.449374867048562</v>
      </c>
      <c r="D121" s="43">
        <f>'Property % affected'!D121*'Population Estimate'!D120</f>
        <v>96.618520833053836</v>
      </c>
      <c r="E121" s="43">
        <f>'Property % affected'!E121*'Population Estimate'!E120</f>
        <v>93.753102476890405</v>
      </c>
      <c r="F121" s="43">
        <f>'Property % affected'!F121*'Population Estimate'!F120</f>
        <v>71.492953824249568</v>
      </c>
      <c r="G121" s="43">
        <f>'Property % affected'!G121*'Population Estimate'!G120</f>
        <v>40.951840795018789</v>
      </c>
      <c r="H121" s="44">
        <f>'Property % affected'!H121*'Population Estimate'!B120</f>
        <v>99.470601085326393</v>
      </c>
      <c r="I121" s="44">
        <f>'Property % affected'!I121*'Population Estimate'!C120</f>
        <v>121.53810963695688</v>
      </c>
      <c r="J121" s="44">
        <f>'Property % affected'!J121*'Population Estimate'!D120</f>
        <v>79.446952755014266</v>
      </c>
      <c r="K121" s="44">
        <f>'Property % affected'!K121*'Population Estimate'!E120</f>
        <v>86.264872064207012</v>
      </c>
      <c r="L121" s="44">
        <f>'Property % affected'!L121*'Population Estimate'!F120</f>
        <v>70.93561446775773</v>
      </c>
      <c r="M121" s="44">
        <f>'Property % affected'!M121*'Population Estimate'!G120</f>
        <v>29.048627510452782</v>
      </c>
      <c r="N121" s="45">
        <f>'Property % affected'!N121*'Population Estimate'!B120</f>
        <v>1878.6030022054736</v>
      </c>
      <c r="O121" s="45">
        <f>'Property % affected'!O121*'Population Estimate'!C120</f>
        <v>3848.1905862196359</v>
      </c>
      <c r="P121" s="45">
        <f>'Property % affected'!P121*'Population Estimate'!D120</f>
        <v>2917.1727919207597</v>
      </c>
      <c r="Q121" s="45">
        <f>'Property % affected'!Q121*'Population Estimate'!E120</f>
        <v>1434.8579242771768</v>
      </c>
      <c r="R121" s="45">
        <f>'Property % affected'!R121*'Population Estimate'!F120</f>
        <v>920.30939541978762</v>
      </c>
      <c r="S121" s="45">
        <f>'Property % affected'!S121*'Population Estimate'!G120</f>
        <v>502.49746473159189</v>
      </c>
      <c r="U121">
        <v>2140</v>
      </c>
      <c r="V121" s="43">
        <f>'Population Estimate'!J120*Assumptions!C$41*'Property % affected'!B121</f>
        <v>55.854641909460973</v>
      </c>
      <c r="W121" s="43">
        <f>'Population Estimate'!K120*Assumptions!D$41*'Property % affected'!C121</f>
        <v>80.771259328789384</v>
      </c>
      <c r="X121" s="43">
        <f>'Population Estimate'!L120*Assumptions!E$41*'Property % affected'!D121</f>
        <v>87.30466354482779</v>
      </c>
      <c r="Y121" s="43">
        <f>'Population Estimate'!M120*Assumptions!F$41*'Property % affected'!E121</f>
        <v>93.511858621407058</v>
      </c>
      <c r="Z121" s="43">
        <f>'Population Estimate'!N120*Assumptions!G$41*'Property % affected'!F121</f>
        <v>70.03256855466762</v>
      </c>
      <c r="AA121" s="43">
        <f>'Population Estimate'!O120*Assumptions!H$41*'Property % affected'!G121</f>
        <v>37.455946308137321</v>
      </c>
      <c r="AB121" s="44">
        <f>'Population Estimate'!J120*Assumptions!C$41*'Property % affected'!H121</f>
        <v>92.604709624250162</v>
      </c>
      <c r="AC121" s="44">
        <f>'Population Estimate'!K120*Assumptions!D$41*'Property % affected'!I121</f>
        <v>110.98762638598004</v>
      </c>
      <c r="AD121" s="44">
        <f>'Population Estimate'!L120*Assumptions!E$41*'Property % affected'!J121</f>
        <v>71.788404750297801</v>
      </c>
      <c r="AE121" s="44">
        <f>'Population Estimate'!M120*Assumptions!F$41*'Property % affected'!K121</f>
        <v>86.042896793205429</v>
      </c>
      <c r="AF121" s="44">
        <f>'Population Estimate'!N120*Assumptions!G$41*'Property % affected'!L121</f>
        <v>69.486613959090533</v>
      </c>
      <c r="AG121" s="44">
        <f>'Population Estimate'!O120*Assumptions!H$41*'Property % affected'!M121</f>
        <v>26.568862625802776</v>
      </c>
      <c r="AH121" s="45">
        <f>'Population Estimate'!J120*Assumptions!C$41*'Property % affected'!N121</f>
        <v>1748.933691164209</v>
      </c>
      <c r="AI121" s="45">
        <f>'Population Estimate'!K120*Assumptions!D$41*'Property % affected'!O121</f>
        <v>3514.13676188624</v>
      </c>
      <c r="AJ121" s="45">
        <f>'Population Estimate'!L120*Assumptions!E$41*'Property % affected'!P121</f>
        <v>2635.9624107766217</v>
      </c>
      <c r="AK121" s="45">
        <f>'Population Estimate'!M120*Assumptions!F$41*'Property % affected'!Q121</f>
        <v>1431.1657727794836</v>
      </c>
      <c r="AL121" s="45">
        <f>'Population Estimate'!N120*Assumptions!G$41*'Property % affected'!R121</f>
        <v>901.51025211074364</v>
      </c>
      <c r="AM121" s="45">
        <f>'Population Estimate'!O120*Assumptions!H$41*'Property % affected'!S121</f>
        <v>459.60127050628222</v>
      </c>
    </row>
    <row r="122" spans="1:39" x14ac:dyDescent="0.35">
      <c r="A122">
        <v>2141</v>
      </c>
      <c r="B122" s="43">
        <f>'Property % affected'!B122*'Population Estimate'!B121</f>
        <v>61.314894342821788</v>
      </c>
      <c r="C122" s="43">
        <f>'Property % affected'!C122*'Population Estimate'!C121</f>
        <v>90.394043183731256</v>
      </c>
      <c r="D122" s="43">
        <f>'Property % affected'!D122*'Population Estimate'!D121</f>
        <v>98.742797873464951</v>
      </c>
      <c r="E122" s="43">
        <f>'Property % affected'!E122*'Population Estimate'!E121</f>
        <v>95.814379769709774</v>
      </c>
      <c r="F122" s="43">
        <f>'Property % affected'!F122*'Population Estimate'!F121</f>
        <v>73.064814364553669</v>
      </c>
      <c r="G122" s="43">
        <f>'Property % affected'!G122*'Population Estimate'!G121</f>
        <v>41.852217393763702</v>
      </c>
      <c r="H122" s="44">
        <f>'Property % affected'!H122*'Population Estimate'!B121</f>
        <v>100.89931640180444</v>
      </c>
      <c r="I122" s="44">
        <f>'Property % affected'!I122*'Population Estimate'!C121</f>
        <v>123.28378481011839</v>
      </c>
      <c r="J122" s="44">
        <f>'Property % affected'!J122*'Population Estimate'!D121</f>
        <v>80.588064571069637</v>
      </c>
      <c r="K122" s="44">
        <f>'Property % affected'!K122*'Population Estimate'!E121</f>
        <v>87.503910962609055</v>
      </c>
      <c r="L122" s="44">
        <f>'Property % affected'!L122*'Population Estimate'!F121</f>
        <v>71.954476299978197</v>
      </c>
      <c r="M122" s="44">
        <f>'Property % affected'!M122*'Population Estimate'!G121</f>
        <v>29.465858517343435</v>
      </c>
      <c r="N122" s="45">
        <f>'Property % affected'!N122*'Population Estimate'!B121</f>
        <v>1904.7002773597135</v>
      </c>
      <c r="O122" s="45">
        <f>'Property % affected'!O122*'Population Estimate'!C121</f>
        <v>3901.649080886486</v>
      </c>
      <c r="P122" s="45">
        <f>'Property % affected'!P122*'Population Estimate'!D121</f>
        <v>2957.6977250406585</v>
      </c>
      <c r="Q122" s="45">
        <f>'Property % affected'!Q122*'Population Estimate'!E121</f>
        <v>1454.7907584167699</v>
      </c>
      <c r="R122" s="45">
        <f>'Property % affected'!R122*'Population Estimate'!F121</f>
        <v>933.0941974727524</v>
      </c>
      <c r="S122" s="45">
        <f>'Property % affected'!S122*'Population Estimate'!G121</f>
        <v>509.47808521714029</v>
      </c>
      <c r="U122">
        <v>2141</v>
      </c>
      <c r="V122" s="43">
        <f>'Population Estimate'!J121*Assumptions!C$41*'Property % affected'!B122</f>
        <v>57.082674924100765</v>
      </c>
      <c r="W122" s="43">
        <f>'Population Estimate'!K121*Assumptions!D$41*'Property % affected'!C122</f>
        <v>82.547114829762222</v>
      </c>
      <c r="X122" s="43">
        <f>'Population Estimate'!L121*Assumptions!E$41*'Property % affected'!D122</f>
        <v>89.224163974870066</v>
      </c>
      <c r="Y122" s="43">
        <f>'Population Estimate'!M121*Assumptions!F$41*'Property % affected'!E122</f>
        <v>95.567831871285961</v>
      </c>
      <c r="Z122" s="43">
        <f>'Population Estimate'!N121*Assumptions!G$41*'Property % affected'!F122</f>
        <v>71.572320728257139</v>
      </c>
      <c r="AA122" s="43">
        <f>'Population Estimate'!O121*Assumptions!H$41*'Property % affected'!G122</f>
        <v>38.279461365946275</v>
      </c>
      <c r="AB122" s="44">
        <f>'Population Estimate'!J121*Assumptions!C$41*'Property % affected'!H122</f>
        <v>93.934808825165575</v>
      </c>
      <c r="AC122" s="44">
        <f>'Population Estimate'!K121*Assumptions!D$41*'Property % affected'!I122</f>
        <v>112.58176294519484</v>
      </c>
      <c r="AD122" s="44">
        <f>'Population Estimate'!L121*Assumptions!E$41*'Property % affected'!J122</f>
        <v>72.819515372865524</v>
      </c>
      <c r="AE122" s="44">
        <f>'Population Estimate'!M121*Assumptions!F$41*'Property % affected'!K122</f>
        <v>87.278747418227226</v>
      </c>
      <c r="AF122" s="44">
        <f>'Population Estimate'!N121*Assumptions!G$41*'Property % affected'!L122</f>
        <v>70.484663519164968</v>
      </c>
      <c r="AG122" s="44">
        <f>'Population Estimate'!O121*Assumptions!H$41*'Property % affected'!M122</f>
        <v>26.950476294170215</v>
      </c>
      <c r="AH122" s="45">
        <f>'Population Estimate'!J121*Assumptions!C$41*'Property % affected'!N122</f>
        <v>1773.2296194211367</v>
      </c>
      <c r="AI122" s="45">
        <f>'Population Estimate'!K121*Assumptions!D$41*'Property % affected'!O122</f>
        <v>3562.9546302154763</v>
      </c>
      <c r="AJ122" s="45">
        <f>'Population Estimate'!L121*Assumptions!E$41*'Property % affected'!P122</f>
        <v>2672.5808108587626</v>
      </c>
      <c r="AK122" s="45">
        <f>'Population Estimate'!M121*Assumptions!F$41*'Property % affected'!Q122</f>
        <v>1451.0473160963572</v>
      </c>
      <c r="AL122" s="45">
        <f>'Population Estimate'!N121*Assumptions!G$41*'Property % affected'!R122</f>
        <v>914.03389924432201</v>
      </c>
      <c r="AM122" s="45">
        <f>'Population Estimate'!O121*Assumptions!H$41*'Property % affected'!S122</f>
        <v>465.9859834038765</v>
      </c>
    </row>
    <row r="123" spans="1:39" x14ac:dyDescent="0.35">
      <c r="A123">
        <v>2142</v>
      </c>
      <c r="B123" s="43">
        <f>'Property % affected'!B123*'Population Estimate'!B122</f>
        <v>62.662977724399823</v>
      </c>
      <c r="C123" s="43">
        <f>'Property % affected'!C123*'Population Estimate'!C122</f>
        <v>92.381467425683013</v>
      </c>
      <c r="D123" s="43">
        <f>'Property % affected'!D123*'Population Estimate'!D122</f>
        <v>100.91377975789055</v>
      </c>
      <c r="E123" s="43">
        <f>'Property % affected'!E123*'Population Estimate'!E122</f>
        <v>97.920976779590674</v>
      </c>
      <c r="F123" s="43">
        <f>'Property % affected'!F123*'Population Estimate'!F122</f>
        <v>74.671234192535792</v>
      </c>
      <c r="G123" s="43">
        <f>'Property % affected'!G123*'Population Estimate'!G122</f>
        <v>42.772389879673383</v>
      </c>
      <c r="H123" s="44">
        <f>'Property % affected'!H123*'Population Estimate'!B122</f>
        <v>102.34855263032348</v>
      </c>
      <c r="I123" s="44">
        <f>'Property % affected'!I123*'Population Estimate'!C122</f>
        <v>125.05453345051824</v>
      </c>
      <c r="J123" s="44">
        <f>'Property % affected'!J123*'Population Estimate'!D122</f>
        <v>81.745566394942628</v>
      </c>
      <c r="K123" s="44">
        <f>'Property % affected'!K123*'Population Estimate'!E122</f>
        <v>88.760746414289585</v>
      </c>
      <c r="L123" s="44">
        <f>'Property % affected'!L123*'Population Estimate'!F122</f>
        <v>72.987972240057516</v>
      </c>
      <c r="M123" s="44">
        <f>'Property % affected'!M123*'Population Estimate'!G122</f>
        <v>29.889082293188437</v>
      </c>
      <c r="N123" s="45">
        <f>'Property % affected'!N123*'Population Estimate'!B122</f>
        <v>1931.1600920019009</v>
      </c>
      <c r="O123" s="45">
        <f>'Property % affected'!O123*'Population Estimate'!C122</f>
        <v>3955.8502130573825</v>
      </c>
      <c r="P123" s="45">
        <f>'Property % affected'!P123*'Population Estimate'!D122</f>
        <v>2998.7856245398266</v>
      </c>
      <c r="Q123" s="45">
        <f>'Property % affected'!Q123*'Population Estimate'!E122</f>
        <v>1475.0004965411506</v>
      </c>
      <c r="R123" s="45">
        <f>'Property % affected'!R123*'Population Estimate'!F122</f>
        <v>946.05660410559756</v>
      </c>
      <c r="S123" s="45">
        <f>'Property % affected'!S123*'Population Estimate'!G122</f>
        <v>516.5556794503857</v>
      </c>
      <c r="U123">
        <v>2142</v>
      </c>
      <c r="V123" s="43">
        <f>'Population Estimate'!J122*Assumptions!C$41*'Property % affected'!B123</f>
        <v>58.337707755290985</v>
      </c>
      <c r="W123" s="43">
        <f>'Population Estimate'!K122*Assumptions!D$41*'Property % affected'!C123</f>
        <v>84.362014698577582</v>
      </c>
      <c r="X123" s="43">
        <f>'Population Estimate'!L122*Assumptions!E$41*'Property % affected'!D123</f>
        <v>91.185866983232117</v>
      </c>
      <c r="Y123" s="43">
        <f>'Population Estimate'!M122*Assumptions!F$41*'Property % affected'!E123</f>
        <v>97.669008222317316</v>
      </c>
      <c r="Z123" s="43">
        <f>'Population Estimate'!N122*Assumptions!G$41*'Property % affected'!F123</f>
        <v>73.145926247582835</v>
      </c>
      <c r="AA123" s="43">
        <f>'Population Estimate'!O122*Assumptions!H$41*'Property % affected'!G123</f>
        <v>39.121082415387612</v>
      </c>
      <c r="AB123" s="44">
        <f>'Population Estimate'!J122*Assumptions!C$41*'Property % affected'!H123</f>
        <v>95.284012495944907</v>
      </c>
      <c r="AC123" s="44">
        <f>'Population Estimate'!K122*Assumptions!D$41*'Property % affected'!I123</f>
        <v>114.19879639347894</v>
      </c>
      <c r="AD123" s="44">
        <f>'Population Estimate'!L122*Assumptions!E$41*'Property % affected'!J123</f>
        <v>73.865436035016501</v>
      </c>
      <c r="AE123" s="44">
        <f>'Population Estimate'!M122*Assumptions!F$41*'Property % affected'!K123</f>
        <v>88.532348802745574</v>
      </c>
      <c r="AF123" s="44">
        <f>'Population Estimate'!N122*Assumptions!G$41*'Property % affected'!L123</f>
        <v>71.497048256442767</v>
      </c>
      <c r="AG123" s="44">
        <f>'Population Estimate'!O122*Assumptions!H$41*'Property % affected'!M123</f>
        <v>27.337571152829309</v>
      </c>
      <c r="AH123" s="45">
        <f>'Population Estimate'!J122*Assumptions!C$41*'Property % affected'!N123</f>
        <v>1797.8630631212441</v>
      </c>
      <c r="AI123" s="45">
        <f>'Population Estimate'!K122*Assumptions!D$41*'Property % affected'!O123</f>
        <v>3612.4506691537958</v>
      </c>
      <c r="AJ123" s="45">
        <f>'Population Estimate'!L122*Assumptions!E$41*'Property % affected'!P123</f>
        <v>2709.7079083407953</v>
      </c>
      <c r="AK123" s="45">
        <f>'Population Estimate'!M122*Assumptions!F$41*'Property % affected'!Q123</f>
        <v>1471.2050508734924</v>
      </c>
      <c r="AL123" s="45">
        <f>'Population Estimate'!N122*Assumptions!G$41*'Property % affected'!R123</f>
        <v>926.73152303225254</v>
      </c>
      <c r="AM123" s="45">
        <f>'Population Estimate'!O122*Assumptions!H$41*'Property % affected'!S123</f>
        <v>472.45939178906121</v>
      </c>
    </row>
    <row r="124" spans="1:39" x14ac:dyDescent="0.35">
      <c r="A124">
        <v>2143</v>
      </c>
      <c r="B124" s="43">
        <f>'Property % affected'!B124*'Population Estimate'!B123</f>
        <v>64.04070037753111</v>
      </c>
      <c r="C124" s="43">
        <f>'Property % affected'!C124*'Population Estimate'!C123</f>
        <v>94.412587634519113</v>
      </c>
      <c r="D124" s="43">
        <f>'Property % affected'!D124*'Population Estimate'!D123</f>
        <v>103.13249334978248</v>
      </c>
      <c r="E124" s="43">
        <f>'Property % affected'!E124*'Population Estimate'!E123</f>
        <v>100.07388991626489</v>
      </c>
      <c r="F124" s="43">
        <f>'Property % affected'!F124*'Population Estimate'!F123</f>
        <v>76.312973136650314</v>
      </c>
      <c r="G124" s="43">
        <f>'Property % affected'!G124*'Population Estimate'!G123</f>
        <v>43.712793489679996</v>
      </c>
      <c r="H124" s="44">
        <f>'Property % affected'!H124*'Population Estimate'!B123</f>
        <v>103.81860451667802</v>
      </c>
      <c r="I124" s="44">
        <f>'Property % affected'!I124*'Population Estimate'!C123</f>
        <v>126.85071569317415</v>
      </c>
      <c r="J124" s="44">
        <f>'Property % affected'!J124*'Population Estimate'!D123</f>
        <v>82.919693639458259</v>
      </c>
      <c r="K124" s="44">
        <f>'Property % affected'!K124*'Population Estimate'!E123</f>
        <v>90.035634034555784</v>
      </c>
      <c r="L124" s="44">
        <f>'Property % affected'!L124*'Population Estimate'!F123</f>
        <v>74.036312480492924</v>
      </c>
      <c r="M124" s="44">
        <f>'Property % affected'!M124*'Population Estimate'!G123</f>
        <v>30.318384913277363</v>
      </c>
      <c r="N124" s="45">
        <f>'Property % affected'!N124*'Population Estimate'!B123</f>
        <v>1957.9874824770004</v>
      </c>
      <c r="O124" s="45">
        <f>'Property % affected'!O124*'Population Estimate'!C123</f>
        <v>4010.804299342733</v>
      </c>
      <c r="P124" s="45">
        <f>'Property % affected'!P124*'Population Estimate'!D123</f>
        <v>3040.4443110639713</v>
      </c>
      <c r="Q124" s="45">
        <f>'Property % affected'!Q124*'Population Estimate'!E123</f>
        <v>1495.490985359535</v>
      </c>
      <c r="R124" s="45">
        <f>'Property % affected'!R124*'Population Estimate'!F123</f>
        <v>959.19908257488783</v>
      </c>
      <c r="S124" s="45">
        <f>'Property % affected'!S124*'Population Estimate'!G123</f>
        <v>523.73159457629356</v>
      </c>
      <c r="U124">
        <v>2143</v>
      </c>
      <c r="V124" s="43">
        <f>'Population Estimate'!J123*Assumptions!C$41*'Property % affected'!B124</f>
        <v>59.620334027213595</v>
      </c>
      <c r="W124" s="43">
        <f>'Population Estimate'!K123*Assumptions!D$41*'Property % affected'!C124</f>
        <v>86.216817373694781</v>
      </c>
      <c r="X124" s="43">
        <f>'Population Estimate'!L123*Assumptions!E$41*'Property % affected'!D124</f>
        <v>93.19070044551583</v>
      </c>
      <c r="Y124" s="43">
        <f>'Population Estimate'!M123*Assumptions!F$41*'Property % affected'!E124</f>
        <v>99.816381520288687</v>
      </c>
      <c r="Z124" s="43">
        <f>'Population Estimate'!N123*Assumptions!G$41*'Property % affected'!F124</f>
        <v>74.754129420097001</v>
      </c>
      <c r="AA124" s="43">
        <f>'Population Estimate'!O123*Assumptions!H$41*'Property % affected'!G124</f>
        <v>39.981207538961314</v>
      </c>
      <c r="AB124" s="44">
        <f>'Population Estimate'!J123*Assumptions!C$41*'Property % affected'!H124</f>
        <v>96.652595037752064</v>
      </c>
      <c r="AC124" s="44">
        <f>'Population Estimate'!K123*Assumptions!D$41*'Property % affected'!I124</f>
        <v>115.8390556032405</v>
      </c>
      <c r="AD124" s="44">
        <f>'Population Estimate'!L123*Assumptions!E$41*'Property % affected'!J124</f>
        <v>74.926379456189068</v>
      </c>
      <c r="AE124" s="44">
        <f>'Population Estimate'!M123*Assumptions!F$41*'Property % affected'!K124</f>
        <v>89.803955904322819</v>
      </c>
      <c r="AF124" s="44">
        <f>'Population Estimate'!N123*Assumptions!G$41*'Property % affected'!L124</f>
        <v>72.523974069822813</v>
      </c>
      <c r="AG124" s="44">
        <f>'Population Estimate'!O123*Assumptions!H$41*'Property % affected'!M124</f>
        <v>27.730225929167212</v>
      </c>
      <c r="AH124" s="45">
        <f>'Population Estimate'!J123*Assumptions!C$41*'Property % affected'!N124</f>
        <v>1822.8387109791661</v>
      </c>
      <c r="AI124" s="45">
        <f>'Population Estimate'!K123*Assumptions!D$41*'Property % affected'!O124</f>
        <v>3662.6342997470329</v>
      </c>
      <c r="AJ124" s="45">
        <f>'Population Estimate'!L123*Assumptions!E$41*'Property % affected'!P124</f>
        <v>2747.3507699717888</v>
      </c>
      <c r="AK124" s="45">
        <f>'Population Estimate'!M123*Assumptions!F$41*'Property % affected'!Q124</f>
        <v>1491.6428139218201</v>
      </c>
      <c r="AL124" s="45">
        <f>'Population Estimate'!N123*Assumptions!G$41*'Property % affected'!R124</f>
        <v>939.60554033249491</v>
      </c>
      <c r="AM124" s="45">
        <f>'Population Estimate'!O123*Assumptions!H$41*'Property % affected'!S124</f>
        <v>479.02272780643631</v>
      </c>
    </row>
    <row r="125" spans="1:39" x14ac:dyDescent="0.35">
      <c r="A125">
        <v>2144</v>
      </c>
      <c r="B125" s="43">
        <f>'Property % affected'!B125*'Population Estimate'!B124</f>
        <v>65.448713958062925</v>
      </c>
      <c r="C125" s="43">
        <f>'Property % affected'!C125*'Population Estimate'!C124</f>
        <v>96.488364519826149</v>
      </c>
      <c r="D125" s="43">
        <f>'Property % affected'!D125*'Population Estimate'!D124</f>
        <v>105.39998808944887</v>
      </c>
      <c r="E125" s="43">
        <f>'Property % affected'!E125*'Population Estimate'!E124</f>
        <v>102.27413749675802</v>
      </c>
      <c r="F125" s="43">
        <f>'Property % affected'!F125*'Population Estimate'!F124</f>
        <v>77.990807731114927</v>
      </c>
      <c r="G125" s="43">
        <f>'Property % affected'!G125*'Population Estimate'!G124</f>
        <v>44.673873029935102</v>
      </c>
      <c r="H125" s="44">
        <f>'Property % affected'!H125*'Population Estimate'!B124</f>
        <v>105.30977104015281</v>
      </c>
      <c r="I125" s="44">
        <f>'Property % affected'!I125*'Population Estimate'!C124</f>
        <v>128.67269684579205</v>
      </c>
      <c r="J125" s="44">
        <f>'Property % affected'!J125*'Population Estimate'!D124</f>
        <v>84.110685098721049</v>
      </c>
      <c r="K125" s="44">
        <f>'Property % affected'!K125*'Population Estimate'!E124</f>
        <v>91.328833110166443</v>
      </c>
      <c r="L125" s="44">
        <f>'Property % affected'!L125*'Population Estimate'!F124</f>
        <v>75.099710232816733</v>
      </c>
      <c r="M125" s="44">
        <f>'Property % affected'!M125*'Population Estimate'!G124</f>
        <v>30.753853689215681</v>
      </c>
      <c r="N125" s="45">
        <f>'Property % affected'!N125*'Population Estimate'!B124</f>
        <v>1985.1875550941372</v>
      </c>
      <c r="O125" s="45">
        <f>'Property % affected'!O125*'Population Estimate'!C124</f>
        <v>4066.5217996697702</v>
      </c>
      <c r="P125" s="45">
        <f>'Property % affected'!P125*'Population Estimate'!D124</f>
        <v>3082.6817139020523</v>
      </c>
      <c r="Q125" s="45">
        <f>'Property % affected'!Q125*'Population Estimate'!E124</f>
        <v>1516.2661250190556</v>
      </c>
      <c r="R125" s="45">
        <f>'Property % affected'!R125*'Population Estimate'!F124</f>
        <v>972.52413441195154</v>
      </c>
      <c r="S125" s="45">
        <f>'Property % affected'!S125*'Population Estimate'!G124</f>
        <v>531.0071964541678</v>
      </c>
      <c r="U125">
        <v>2144</v>
      </c>
      <c r="V125" s="43">
        <f>'Population Estimate'!J124*Assumptions!C$41*'Property % affected'!B125</f>
        <v>60.93116041560851</v>
      </c>
      <c r="W125" s="43">
        <f>'Population Estimate'!K124*Assumptions!D$41*'Property % affected'!C125</f>
        <v>88.112400167398675</v>
      </c>
      <c r="X125" s="43">
        <f>'Population Estimate'!L124*Assumptions!E$41*'Property % affected'!D125</f>
        <v>95.239612637809657</v>
      </c>
      <c r="Y125" s="43">
        <f>'Population Estimate'!M124*Assumptions!F$41*'Property % affected'!E125</f>
        <v>102.01096746191</v>
      </c>
      <c r="Z125" s="43">
        <f>'Population Estimate'!N124*Assumptions!G$41*'Property % affected'!F125</f>
        <v>76.397690917766994</v>
      </c>
      <c r="AA125" s="43">
        <f>'Population Estimate'!O124*Assumptions!H$41*'Property % affected'!G125</f>
        <v>40.860243571500874</v>
      </c>
      <c r="AB125" s="44">
        <f>'Population Estimate'!J124*Assumptions!C$41*'Property % affected'!H125</f>
        <v>98.040834793027415</v>
      </c>
      <c r="AC125" s="44">
        <f>'Population Estimate'!K124*Assumptions!D$41*'Property % affected'!I125</f>
        <v>117.50287417054496</v>
      </c>
      <c r="AD125" s="44">
        <f>'Population Estimate'!L124*Assumptions!E$41*'Property % affected'!J125</f>
        <v>76.002561411151575</v>
      </c>
      <c r="AE125" s="44">
        <f>'Population Estimate'!M124*Assumptions!F$41*'Property % affected'!K125</f>
        <v>91.0938273425256</v>
      </c>
      <c r="AF125" s="44">
        <f>'Population Estimate'!N124*Assumptions!G$41*'Property % affected'!L125</f>
        <v>73.565649815569316</v>
      </c>
      <c r="AG125" s="44">
        <f>'Population Estimate'!O124*Assumptions!H$41*'Property % affected'!M125</f>
        <v>28.128520481347639</v>
      </c>
      <c r="AH125" s="45">
        <f>'Population Estimate'!J124*Assumptions!C$41*'Property % affected'!N125</f>
        <v>1848.1613168444687</v>
      </c>
      <c r="AI125" s="45">
        <f>'Population Estimate'!K124*Assumptions!D$41*'Property % affected'!O125</f>
        <v>3713.5150739167966</v>
      </c>
      <c r="AJ125" s="45">
        <f>'Population Estimate'!L124*Assumptions!E$41*'Property % affected'!P125</f>
        <v>2785.5165606710448</v>
      </c>
      <c r="AK125" s="45">
        <f>'Population Estimate'!M124*Assumptions!F$41*'Property % affected'!Q125</f>
        <v>1512.3644953526821</v>
      </c>
      <c r="AL125" s="45">
        <f>'Population Estimate'!N124*Assumptions!G$41*'Property % affected'!R125</f>
        <v>952.65840157764228</v>
      </c>
      <c r="AM125" s="45">
        <f>'Population Estimate'!O124*Assumptions!H$41*'Property % affected'!S125</f>
        <v>485.67724071737211</v>
      </c>
    </row>
    <row r="126" spans="1:39" x14ac:dyDescent="0.35">
      <c r="A126">
        <v>2145</v>
      </c>
      <c r="B126" s="43">
        <f>'Property % affected'!B126*'Population Estimate'!B125</f>
        <v>66.887684449298021</v>
      </c>
      <c r="C126" s="43">
        <f>'Property % affected'!C126*'Population Estimate'!C125</f>
        <v>98.609779913572964</v>
      </c>
      <c r="D126" s="43">
        <f>'Property % affected'!D126*'Population Estimate'!D125</f>
        <v>107.71733649043395</v>
      </c>
      <c r="E126" s="43">
        <f>'Property % affected'!E126*'Population Estimate'!E125</f>
        <v>104.5227602270481</v>
      </c>
      <c r="F126" s="43">
        <f>'Property % affected'!F126*'Population Estimate'!F125</f>
        <v>79.705531583207346</v>
      </c>
      <c r="G126" s="43">
        <f>'Property % affected'!G126*'Population Estimate'!G125</f>
        <v>45.656083086200695</v>
      </c>
      <c r="H126" s="44">
        <f>'Property % affected'!H126*'Population Estimate'!B125</f>
        <v>106.82235547432947</v>
      </c>
      <c r="I126" s="44">
        <f>'Property % affected'!I126*'Population Estimate'!C125</f>
        <v>130.52084746306264</v>
      </c>
      <c r="J126" s="44">
        <f>'Property % affected'!J126*'Population Estimate'!D125</f>
        <v>85.318782996681094</v>
      </c>
      <c r="K126" s="44">
        <f>'Property % affected'!K126*'Population Estimate'!E125</f>
        <v>92.640606652065841</v>
      </c>
      <c r="L126" s="44">
        <f>'Property % affected'!L126*'Population Estimate'!F125</f>
        <v>76.178381770959462</v>
      </c>
      <c r="M126" s="44">
        <f>'Property % affected'!M126*'Population Estimate'!G125</f>
        <v>31.195577186682204</v>
      </c>
      <c r="N126" s="45">
        <f>'Property % affected'!N126*'Population Estimate'!B125</f>
        <v>2012.7654870985264</v>
      </c>
      <c r="O126" s="45">
        <f>'Property % affected'!O126*'Population Estimate'!C125</f>
        <v>4123.0133192734902</v>
      </c>
      <c r="P126" s="45">
        <f>'Property % affected'!P126*'Population Estimate'!D125</f>
        <v>3125.5058724955384</v>
      </c>
      <c r="Q126" s="45">
        <f>'Property % affected'!Q126*'Population Estimate'!E125</f>
        <v>1537.329869847111</v>
      </c>
      <c r="R126" s="45">
        <f>'Property % affected'!R126*'Population Estimate'!F125</f>
        <v>986.03429589902021</v>
      </c>
      <c r="S126" s="45">
        <f>'Property % affected'!S126*'Population Estimate'!G125</f>
        <v>538.38386991762798</v>
      </c>
      <c r="U126">
        <v>2145</v>
      </c>
      <c r="V126" s="43">
        <f>'Population Estimate'!J125*Assumptions!C$41*'Property % affected'!B126</f>
        <v>62.2708069347281</v>
      </c>
      <c r="W126" s="43">
        <f>'Population Estimate'!K125*Assumptions!D$41*'Property % affected'!C126</f>
        <v>90.049659680764023</v>
      </c>
      <c r="X126" s="43">
        <f>'Population Estimate'!L125*Assumptions!E$41*'Property % affected'!D126</f>
        <v>97.333572685218414</v>
      </c>
      <c r="Y126" s="43">
        <f>'Population Estimate'!M125*Assumptions!F$41*'Property % affected'!E126</f>
        <v>104.25380407523276</v>
      </c>
      <c r="Z126" s="43">
        <f>'Population Estimate'!N125*Assumptions!G$41*'Property % affected'!F126</f>
        <v>78.077388136869075</v>
      </c>
      <c r="AA126" s="43">
        <f>'Population Estimate'!O125*Assumptions!H$41*'Property % affected'!G126</f>
        <v>41.758606292604043</v>
      </c>
      <c r="AB126" s="44">
        <f>'Population Estimate'!J125*Assumptions!C$41*'Property % affected'!H126</f>
        <v>99.449014102097195</v>
      </c>
      <c r="AC126" s="44">
        <f>'Population Estimate'!K125*Assumptions!D$41*'Property % affected'!I126</f>
        <v>119.19059048296218</v>
      </c>
      <c r="AD126" s="44">
        <f>'Population Estimate'!L125*Assumptions!E$41*'Property % affected'!J126</f>
        <v>77.094200773886797</v>
      </c>
      <c r="AE126" s="44">
        <f>'Population Estimate'!M125*Assumptions!F$41*'Property % affected'!K126</f>
        <v>92.402225451522966</v>
      </c>
      <c r="AF126" s="44">
        <f>'Population Estimate'!N125*Assumptions!G$41*'Property % affected'!L126</f>
        <v>74.622287349789147</v>
      </c>
      <c r="AG126" s="44">
        <f>'Population Estimate'!O125*Assumptions!H$41*'Property % affected'!M126</f>
        <v>28.532535814552425</v>
      </c>
      <c r="AH126" s="45">
        <f>'Population Estimate'!J125*Assumptions!C$41*'Property % affected'!N126</f>
        <v>1873.8357006064916</v>
      </c>
      <c r="AI126" s="45">
        <f>'Population Estimate'!K125*Assumptions!D$41*'Property % affected'!O126</f>
        <v>3765.1026762785777</v>
      </c>
      <c r="AJ126" s="45">
        <f>'Population Estimate'!L125*Assumptions!E$41*'Property % affected'!P126</f>
        <v>2824.2125448918619</v>
      </c>
      <c r="AK126" s="45">
        <f>'Population Estimate'!M125*Assumptions!F$41*'Property % affected'!Q126</f>
        <v>1533.3740393182702</v>
      </c>
      <c r="AL126" s="45">
        <f>'Population Estimate'!N125*Assumptions!G$41*'Property % affected'!R126</f>
        <v>965.89259124133503</v>
      </c>
      <c r="AM126" s="45">
        <f>'Population Estimate'!O125*Assumptions!H$41*'Property % affected'!S126</f>
        <v>492.42419713779361</v>
      </c>
    </row>
    <row r="127" spans="1:39" x14ac:dyDescent="0.35">
      <c r="A127">
        <v>2146</v>
      </c>
      <c r="B127" s="43">
        <f>'Property % affected'!B127*'Population Estimate'!B126</f>
        <v>68.358292477001314</v>
      </c>
      <c r="C127" s="43">
        <f>'Property % affected'!C127*'Population Estimate'!C126</f>
        <v>100.77783723451194</v>
      </c>
      <c r="D127" s="43">
        <f>'Property % affected'!D127*'Population Estimate'!D126</f>
        <v>110.08563464681171</v>
      </c>
      <c r="E127" s="43">
        <f>'Property % affected'!E127*'Population Estimate'!E126</f>
        <v>106.82082169431449</v>
      </c>
      <c r="F127" s="43">
        <f>'Property % affected'!F127*'Population Estimate'!F126</f>
        <v>81.457955748637616</v>
      </c>
      <c r="G127" s="43">
        <f>'Property % affected'!G127*'Population Estimate'!G126</f>
        <v>46.659888238865996</v>
      </c>
      <c r="H127" s="44">
        <f>'Property % affected'!H127*'Population Estimate'!B126</f>
        <v>108.35666544876624</v>
      </c>
      <c r="I127" s="44">
        <f>'Property % affected'!I127*'Population Estimate'!C126</f>
        <v>132.3955434220245</v>
      </c>
      <c r="J127" s="44">
        <f>'Property % affected'!J127*'Population Estimate'!D126</f>
        <v>86.544233036397458</v>
      </c>
      <c r="K127" s="44">
        <f>'Property % affected'!K127*'Population Estimate'!E126</f>
        <v>93.971221448874871</v>
      </c>
      <c r="L127" s="44">
        <f>'Property % affected'!L127*'Population Estimate'!F126</f>
        <v>77.272546475235444</v>
      </c>
      <c r="M127" s="44">
        <f>'Property % affected'!M127*'Population Estimate'!G126</f>
        <v>31.643645243441547</v>
      </c>
      <c r="N127" s="45">
        <f>'Property % affected'!N127*'Population Estimate'!B126</f>
        <v>2040.7265276569096</v>
      </c>
      <c r="O127" s="45">
        <f>'Property % affected'!O127*'Population Estimate'!C126</f>
        <v>4180.2896107152446</v>
      </c>
      <c r="P127" s="45">
        <f>'Property % affected'!P127*'Population Estimate'!D126</f>
        <v>3168.9249379686312</v>
      </c>
      <c r="Q127" s="45">
        <f>'Property % affected'!Q127*'Population Estimate'!E126</f>
        <v>1558.6862291040329</v>
      </c>
      <c r="R127" s="45">
        <f>'Property % affected'!R127*'Population Estimate'!F126</f>
        <v>999.73213855198298</v>
      </c>
      <c r="S127" s="45">
        <f>'Property % affected'!S127*'Population Estimate'!G126</f>
        <v>545.86301903819788</v>
      </c>
      <c r="U127">
        <v>2146</v>
      </c>
      <c r="V127" s="43">
        <f>'Population Estimate'!J126*Assumptions!C$41*'Property % affected'!B127</f>
        <v>63.639907230600791</v>
      </c>
      <c r="W127" s="43">
        <f>'Population Estimate'!K126*Assumptions!D$41*'Property % affected'!C127</f>
        <v>92.029512227743211</v>
      </c>
      <c r="X127" s="43">
        <f>'Population Estimate'!L126*Assumptions!E$41*'Property % affected'!D127</f>
        <v>99.473571020254624</v>
      </c>
      <c r="Y127" s="43">
        <f>'Population Estimate'!M126*Assumptions!F$41*'Property % affected'!E127</f>
        <v>106.54595221063221</v>
      </c>
      <c r="Z127" s="43">
        <f>'Population Estimate'!N126*Assumptions!G$41*'Property % affected'!F127</f>
        <v>79.794015565693044</v>
      </c>
      <c r="AA127" s="43">
        <f>'Population Estimate'!O126*Assumptions!H$41*'Property % affected'!G127</f>
        <v>42.676720623294543</v>
      </c>
      <c r="AB127" s="44">
        <f>'Population Estimate'!J126*Assumptions!C$41*'Property % affected'!H127</f>
        <v>100.87741936059589</v>
      </c>
      <c r="AC127" s="44">
        <f>'Population Estimate'!K126*Assumptions!D$41*'Property % affected'!I127</f>
        <v>120.90254778838747</v>
      </c>
      <c r="AD127" s="44">
        <f>'Population Estimate'!L126*Assumptions!E$41*'Property % affected'!J127</f>
        <v>78.201519562106455</v>
      </c>
      <c r="AE127" s="44">
        <f>'Population Estimate'!M126*Assumptions!F$41*'Property % affected'!K127</f>
        <v>93.729416333439957</v>
      </c>
      <c r="AF127" s="44">
        <f>'Population Estimate'!N126*Assumptions!G$41*'Property % affected'!L127</f>
        <v>75.694101571518999</v>
      </c>
      <c r="AG127" s="44">
        <f>'Population Estimate'!O126*Assumptions!H$41*'Property % affected'!M127</f>
        <v>28.942354097456342</v>
      </c>
      <c r="AH127" s="45">
        <f>'Population Estimate'!J126*Assumptions!C$41*'Property % affected'!N127</f>
        <v>1899.8667491117662</v>
      </c>
      <c r="AI127" s="45">
        <f>'Population Estimate'!K126*Assumptions!D$41*'Property % affected'!O127</f>
        <v>3817.4069259851162</v>
      </c>
      <c r="AJ127" s="45">
        <f>'Population Estimate'!L126*Assumptions!E$41*'Property % affected'!P127</f>
        <v>2863.4460880042548</v>
      </c>
      <c r="AK127" s="45">
        <f>'Population Estimate'!M126*Assumptions!F$41*'Property % affected'!Q127</f>
        <v>1554.6754447623568</v>
      </c>
      <c r="AL127" s="45">
        <f>'Population Estimate'!N126*Assumptions!G$41*'Property % affected'!R127</f>
        <v>979.31062831115446</v>
      </c>
      <c r="AM127" s="45">
        <f>'Population Estimate'!O126*Assumptions!H$41*'Property % affected'!S127</f>
        <v>499.26488127926666</v>
      </c>
    </row>
    <row r="128" spans="1:39" x14ac:dyDescent="0.35">
      <c r="A128">
        <v>2147</v>
      </c>
      <c r="B128" s="43">
        <f>'Property % affected'!B128*'Population Estimate'!B127</f>
        <v>69.861233631332496</v>
      </c>
      <c r="C128" s="43">
        <f>'Property % affected'!C128*'Population Estimate'!C127</f>
        <v>102.9935619627912</v>
      </c>
      <c r="D128" s="43">
        <f>'Property % affected'!D128*'Population Estimate'!D127</f>
        <v>112.50600275163271</v>
      </c>
      <c r="E128" s="43">
        <f>'Property % affected'!E128*'Population Estimate'!E127</f>
        <v>109.16940887000898</v>
      </c>
      <c r="F128" s="43">
        <f>'Property % affected'!F128*'Population Estimate'!F127</f>
        <v>83.248909115173291</v>
      </c>
      <c r="G128" s="43">
        <f>'Property % affected'!G128*'Population Estimate'!G127</f>
        <v>47.685763282691582</v>
      </c>
      <c r="H128" s="44">
        <f>'Property % affected'!H128*'Population Estimate'!B127</f>
        <v>109.91301301156363</v>
      </c>
      <c r="I128" s="44">
        <f>'Property % affected'!I128*'Population Estimate'!C127</f>
        <v>134.29716599851045</v>
      </c>
      <c r="J128" s="44">
        <f>'Property % affected'!J128*'Population Estimate'!D127</f>
        <v>87.787284450009423</v>
      </c>
      <c r="K128" s="44">
        <f>'Property % affected'!K128*'Population Estimate'!E127</f>
        <v>95.320948121150536</v>
      </c>
      <c r="L128" s="44">
        <f>'Property % affected'!L128*'Population Estimate'!F127</f>
        <v>78.382426876960665</v>
      </c>
      <c r="M128" s="44">
        <f>'Property % affected'!M128*'Population Estimate'!G127</f>
        <v>32.098148987615382</v>
      </c>
      <c r="N128" s="45">
        <f>'Property % affected'!N128*'Population Estimate'!B127</f>
        <v>2069.0759988566761</v>
      </c>
      <c r="O128" s="45">
        <f>'Property % affected'!O128*'Population Estimate'!C127</f>
        <v>4238.3615759293807</v>
      </c>
      <c r="P128" s="45">
        <f>'Property % affected'!P128*'Population Estimate'!D127</f>
        <v>3212.9471746797453</v>
      </c>
      <c r="Q128" s="45">
        <f>'Property % affected'!Q128*'Population Estimate'!E127</f>
        <v>1580.3392677462032</v>
      </c>
      <c r="R128" s="45">
        <f>'Property % affected'!R128*'Population Estimate'!F127</f>
        <v>1013.6202696098478</v>
      </c>
      <c r="S128" s="45">
        <f>'Property % affected'!S128*'Population Estimate'!G127</f>
        <v>553.44606739255482</v>
      </c>
      <c r="U128">
        <v>2147</v>
      </c>
      <c r="V128" s="43">
        <f>'Population Estimate'!J127*Assumptions!C$41*'Property % affected'!B128</f>
        <v>65.039108880742475</v>
      </c>
      <c r="W128" s="43">
        <f>'Population Estimate'!K127*Assumptions!D$41*'Property % affected'!C128</f>
        <v>94.052894268578058</v>
      </c>
      <c r="X128" s="43">
        <f>'Population Estimate'!L127*Assumptions!E$41*'Property % affected'!D128</f>
        <v>101.66061985130794</v>
      </c>
      <c r="Y128" s="43">
        <f>'Population Estimate'!M127*Assumptions!F$41*'Property % affected'!E128</f>
        <v>108.88849604258412</v>
      </c>
      <c r="Z128" s="43">
        <f>'Population Estimate'!N127*Assumptions!G$41*'Property % affected'!F128</f>
        <v>81.548385160331037</v>
      </c>
      <c r="AA128" s="43">
        <f>'Population Estimate'!O127*Assumptions!H$41*'Property % affected'!G128</f>
        <v>43.615020827007562</v>
      </c>
      <c r="AB128" s="44">
        <f>'Population Estimate'!J127*Assumptions!C$41*'Property % affected'!H128</f>
        <v>102.32634107771341</v>
      </c>
      <c r="AC128" s="44">
        <f>'Population Estimate'!K127*Assumptions!D$41*'Property % affected'!I128</f>
        <v>122.63909426485155</v>
      </c>
      <c r="AD128" s="44">
        <f>'Population Estimate'!L127*Assumptions!E$41*'Property % affected'!J128</f>
        <v>79.324742982405269</v>
      </c>
      <c r="AE128" s="44">
        <f>'Population Estimate'!M127*Assumptions!F$41*'Property % affected'!K128</f>
        <v>95.07566991247748</v>
      </c>
      <c r="AF128" s="44">
        <f>'Population Estimate'!N127*Assumptions!G$41*'Property % affected'!L128</f>
        <v>76.781310466431634</v>
      </c>
      <c r="AG128" s="44">
        <f>'Population Estimate'!O127*Assumptions!H$41*'Property % affected'!M128</f>
        <v>29.358058678938626</v>
      </c>
      <c r="AH128" s="45">
        <f>'Population Estimate'!J127*Assumptions!C$41*'Property % affected'!N128</f>
        <v>1926.2594170941727</v>
      </c>
      <c r="AI128" s="45">
        <f>'Population Estimate'!K127*Assumptions!D$41*'Property % affected'!O128</f>
        <v>3870.4377785953675</v>
      </c>
      <c r="AJ128" s="45">
        <f>'Population Estimate'!L127*Assumptions!E$41*'Property % affected'!P128</f>
        <v>2903.2246576968655</v>
      </c>
      <c r="AK128" s="45">
        <f>'Population Estimate'!M127*Assumptions!F$41*'Property % affected'!Q128</f>
        <v>1576.2727661814495</v>
      </c>
      <c r="AL128" s="45">
        <f>'Population Estimate'!N127*Assumptions!G$41*'Property % affected'!R128</f>
        <v>992.9150667680841</v>
      </c>
      <c r="AM128" s="45">
        <f>'Population Estimate'!O127*Assumptions!H$41*'Property % affected'!S128</f>
        <v>506.20059519343454</v>
      </c>
    </row>
    <row r="129" spans="1:39" x14ac:dyDescent="0.35">
      <c r="A129">
        <v>2148</v>
      </c>
      <c r="B129" s="43">
        <f>'Property % affected'!B129*'Population Estimate'!B128</f>
        <v>71.397218795856645</v>
      </c>
      <c r="C129" s="43">
        <f>'Property % affected'!C129*'Population Estimate'!C128</f>
        <v>105.25800212500147</v>
      </c>
      <c r="D129" s="43">
        <f>'Property % affected'!D129*'Population Estimate'!D128</f>
        <v>114.97958562676985</v>
      </c>
      <c r="E129" s="43">
        <f>'Property % affected'!E129*'Population Estimate'!E128</f>
        <v>111.56963262398803</v>
      </c>
      <c r="F129" s="43">
        <f>'Property % affected'!F129*'Population Estimate'!F128</f>
        <v>85.079238794699251</v>
      </c>
      <c r="G129" s="43">
        <f>'Property % affected'!G129*'Population Estimate'!G128</f>
        <v>48.73419345138494</v>
      </c>
      <c r="H129" s="44">
        <f>'Property % affected'!H129*'Population Estimate'!B128</f>
        <v>111.49171469282888</v>
      </c>
      <c r="I129" s="44">
        <f>'Property % affected'!I129*'Population Estimate'!C128</f>
        <v>136.22610194469092</v>
      </c>
      <c r="J129" s="44">
        <f>'Property % affected'!J129*'Population Estimate'!D128</f>
        <v>89.048190049425216</v>
      </c>
      <c r="K129" s="44">
        <f>'Property % affected'!K129*'Population Estimate'!E128</f>
        <v>96.690061176424777</v>
      </c>
      <c r="L129" s="44">
        <f>'Property % affected'!L129*'Population Estimate'!F128</f>
        <v>79.50824870371099</v>
      </c>
      <c r="M129" s="44">
        <f>'Property % affected'!M129*'Population Estimate'!G128</f>
        <v>32.559180856216059</v>
      </c>
      <c r="N129" s="45">
        <f>'Property % affected'!N129*'Population Estimate'!B128</f>
        <v>2097.8192967188661</v>
      </c>
      <c r="O129" s="45">
        <f>'Property % affected'!O129*'Population Estimate'!C128</f>
        <v>4297.2402682983011</v>
      </c>
      <c r="P129" s="45">
        <f>'Property % affected'!P129*'Population Estimate'!D128</f>
        <v>3257.5809617945415</v>
      </c>
      <c r="Q129" s="45">
        <f>'Property % affected'!Q129*'Population Estimate'!E128</f>
        <v>1602.2931071997784</v>
      </c>
      <c r="R129" s="45">
        <f>'Property % affected'!R129*'Population Estimate'!F128</f>
        <v>1027.7013325310015</v>
      </c>
      <c r="S129" s="45">
        <f>'Property % affected'!S129*'Population Estimate'!G128</f>
        <v>561.13445833349294</v>
      </c>
      <c r="U129">
        <v>2148</v>
      </c>
      <c r="V129" s="43">
        <f>'Population Estimate'!J128*Assumptions!C$41*'Property % affected'!B129</f>
        <v>66.469073700457415</v>
      </c>
      <c r="W129" s="43">
        <f>'Population Estimate'!K128*Assumptions!D$41*'Property % affected'!C129</f>
        <v>96.120762852740896</v>
      </c>
      <c r="X129" s="43">
        <f>'Population Estimate'!L128*Assumptions!E$41*'Property % affected'!D129</f>
        <v>103.89575364141473</v>
      </c>
      <c r="Y129" s="43">
        <f>'Population Estimate'!M128*Assumptions!F$41*'Property % affected'!E129</f>
        <v>111.28254358247385</v>
      </c>
      <c r="Z129" s="43">
        <f>'Population Estimate'!N128*Assumptions!G$41*'Property % affected'!F129</f>
        <v>83.341326728728873</v>
      </c>
      <c r="AA129" s="43">
        <f>'Population Estimate'!O128*Assumptions!H$41*'Property % affected'!G129</f>
        <v>44.573950714994091</v>
      </c>
      <c r="AB129" s="44">
        <f>'Population Estimate'!J128*Assumptions!C$41*'Property % affected'!H129</f>
        <v>103.7960739352788</v>
      </c>
      <c r="AC129" s="44">
        <f>'Population Estimate'!K128*Assumptions!D$41*'Property % affected'!I129</f>
        <v>124.4005830913329</v>
      </c>
      <c r="AD129" s="44">
        <f>'Population Estimate'!L128*Assumptions!E$41*'Property % affected'!J129</f>
        <v>80.464099476063424</v>
      </c>
      <c r="AE129" s="44">
        <f>'Population Estimate'!M128*Assumptions!F$41*'Property % affected'!K129</f>
        <v>96.441259989809438</v>
      </c>
      <c r="AF129" s="44">
        <f>'Population Estimate'!N128*Assumptions!G$41*'Property % affected'!L129</f>
        <v>77.884135151169872</v>
      </c>
      <c r="AG129" s="44">
        <f>'Population Estimate'!O128*Assumptions!H$41*'Property % affected'!M129</f>
        <v>29.779734105034429</v>
      </c>
      <c r="AH129" s="45">
        <f>'Population Estimate'!J128*Assumptions!C$41*'Property % affected'!N129</f>
        <v>1953.0187281180217</v>
      </c>
      <c r="AI129" s="45">
        <f>'Population Estimate'!K128*Assumptions!D$41*'Property % affected'!O129</f>
        <v>3924.2053279694428</v>
      </c>
      <c r="AJ129" s="45">
        <f>'Population Estimate'!L128*Assumptions!E$41*'Property % affected'!P129</f>
        <v>2943.5558253983654</v>
      </c>
      <c r="AK129" s="45">
        <f>'Population Estimate'!M128*Assumptions!F$41*'Property % affected'!Q129</f>
        <v>1598.1701143965213</v>
      </c>
      <c r="AL129" s="45">
        <f>'Population Estimate'!N128*Assumptions!G$41*'Property % affected'!R129</f>
        <v>1006.7084960726346</v>
      </c>
      <c r="AM129" s="45">
        <f>'Population Estimate'!O128*Assumptions!H$41*'Property % affected'!S129</f>
        <v>513.23265901984928</v>
      </c>
    </row>
    <row r="130" spans="1:39" x14ac:dyDescent="0.35">
      <c r="A130">
        <v>2149</v>
      </c>
      <c r="B130" s="43">
        <f>'Property % affected'!B130*'Population Estimate'!B129</f>
        <v>72.966974483788476</v>
      </c>
      <c r="C130" s="43">
        <f>'Property % affected'!C130*'Population Estimate'!C129</f>
        <v>107.57222878988733</v>
      </c>
      <c r="D130" s="43">
        <f>'Property % affected'!D130*'Population Estimate'!D129</f>
        <v>117.5075532644132</v>
      </c>
      <c r="E130" s="43">
        <f>'Property % affected'!E130*'Population Estimate'!E129</f>
        <v>114.02262824994838</v>
      </c>
      <c r="F130" s="43">
        <f>'Property % affected'!F130*'Population Estimate'!F129</f>
        <v>86.949810523897199</v>
      </c>
      <c r="G130" s="43">
        <f>'Property % affected'!G130*'Population Estimate'!G129</f>
        <v>49.805674647113563</v>
      </c>
      <c r="H130" s="44">
        <f>'Property % affected'!H130*'Population Estimate'!B129</f>
        <v>113.09309156905189</v>
      </c>
      <c r="I130" s="44">
        <f>'Property % affected'!I130*'Population Estimate'!C129</f>
        <v>138.18274356773213</v>
      </c>
      <c r="J130" s="44">
        <f>'Property % affected'!J130*'Population Estimate'!D129</f>
        <v>90.327206277739023</v>
      </c>
      <c r="K130" s="44">
        <f>'Property % affected'!K130*'Population Estimate'!E129</f>
        <v>98.07883906503389</v>
      </c>
      <c r="L130" s="44">
        <f>'Property % affected'!L130*'Population Estimate'!F129</f>
        <v>80.650240925230733</v>
      </c>
      <c r="M130" s="44">
        <f>'Property % affected'!M130*'Population Estimate'!G129</f>
        <v>33.026834613946463</v>
      </c>
      <c r="N130" s="45">
        <f>'Property % affected'!N130*'Population Estimate'!B129</f>
        <v>2126.9618922252471</v>
      </c>
      <c r="O130" s="45">
        <f>'Property % affected'!O130*'Population Estimate'!C129</f>
        <v>4356.9368947563671</v>
      </c>
      <c r="P130" s="45">
        <f>'Property % affected'!P130*'Population Estimate'!D129</f>
        <v>3302.8347948808073</v>
      </c>
      <c r="Q130" s="45">
        <f>'Property % affected'!Q130*'Population Estimate'!E129</f>
        <v>1624.5519261451559</v>
      </c>
      <c r="R130" s="45">
        <f>'Property % affected'!R130*'Population Estimate'!F129</f>
        <v>1041.9780074963633</v>
      </c>
      <c r="S130" s="45">
        <f>'Property % affected'!S130*'Population Estimate'!G129</f>
        <v>568.92965526464991</v>
      </c>
      <c r="U130">
        <v>2149</v>
      </c>
      <c r="V130" s="43">
        <f>'Population Estimate'!J129*Assumptions!C$41*'Property % affected'!B130</f>
        <v>67.930478055873394</v>
      </c>
      <c r="W130" s="43">
        <f>'Population Estimate'!K129*Assumptions!D$41*'Property % affected'!C130</f>
        <v>98.234096071614033</v>
      </c>
      <c r="X130" s="43">
        <f>'Population Estimate'!L129*Assumptions!E$41*'Property % affected'!D130</f>
        <v>106.18002959755381</v>
      </c>
      <c r="Y130" s="43">
        <f>'Population Estimate'!M129*Assumptions!F$41*'Property % affected'!E130</f>
        <v>113.72922720268019</v>
      </c>
      <c r="Z130" s="43">
        <f>'Population Estimate'!N129*Assumptions!G$41*'Property % affected'!F130</f>
        <v>85.17368832318077</v>
      </c>
      <c r="AA130" s="43">
        <f>'Population Estimate'!O129*Assumptions!H$41*'Property % affected'!G130</f>
        <v>45.553963856241488</v>
      </c>
      <c r="AB130" s="44">
        <f>'Population Estimate'!J129*Assumptions!C$41*'Property % affected'!H130</f>
        <v>105.28691684769281</v>
      </c>
      <c r="AC130" s="44">
        <f>'Population Estimate'!K129*Assumptions!D$41*'Property % affected'!I130</f>
        <v>126.18737251958746</v>
      </c>
      <c r="AD130" s="44">
        <f>'Population Estimate'!L129*Assumptions!E$41*'Property % affected'!J130</f>
        <v>81.619820765507043</v>
      </c>
      <c r="AE130" s="44">
        <f>'Population Estimate'!M129*Assumptions!F$41*'Property % affected'!K130</f>
        <v>97.826464299268551</v>
      </c>
      <c r="AF130" s="44">
        <f>'Population Estimate'!N129*Assumptions!G$41*'Property % affected'!L130</f>
        <v>79.002799918317194</v>
      </c>
      <c r="AG130" s="44">
        <f>'Population Estimate'!O129*Assumptions!H$41*'Property % affected'!M130</f>
        <v>30.20746613612982</v>
      </c>
      <c r="AH130" s="45">
        <f>'Population Estimate'!J129*Assumptions!C$41*'Property % affected'!N130</f>
        <v>1980.1497755342361</v>
      </c>
      <c r="AI130" s="45">
        <f>'Population Estimate'!K129*Assumptions!D$41*'Property % affected'!O130</f>
        <v>3978.7198081898637</v>
      </c>
      <c r="AJ130" s="45">
        <f>'Population Estimate'!L129*Assumptions!E$41*'Property % affected'!P130</f>
        <v>2984.44726771859</v>
      </c>
      <c r="AK130" s="45">
        <f>'Population Estimate'!M129*Assumptions!F$41*'Property % affected'!Q130</f>
        <v>1620.3716573354623</v>
      </c>
      <c r="AL130" s="45">
        <f>'Population Estimate'!N129*Assumptions!G$41*'Property % affected'!R130</f>
        <v>1020.6935416577181</v>
      </c>
      <c r="AM130" s="45">
        <f>'Population Estimate'!O129*Assumptions!H$41*'Property % affected'!S130</f>
        <v>520.36241123724619</v>
      </c>
    </row>
    <row r="131" spans="1:39" x14ac:dyDescent="0.35">
      <c r="A131">
        <v>2150</v>
      </c>
      <c r="B131" s="43">
        <f>'Property % affected'!B131*'Population Estimate'!B130</f>
        <v>74.571243181629569</v>
      </c>
      <c r="C131" s="43">
        <f>'Property % affected'!C131*'Population Estimate'!C130</f>
        <v>109.9373365749574</v>
      </c>
      <c r="D131" s="43">
        <f>'Property % affected'!D131*'Population Estimate'!D130</f>
        <v>120.09110138047049</v>
      </c>
      <c r="E131" s="43">
        <f>'Property % affected'!E131*'Population Estimate'!E130</f>
        <v>116.52955600241542</v>
      </c>
      <c r="F131" s="43">
        <f>'Property % affected'!F131*'Population Estimate'!F130</f>
        <v>88.861509073734894</v>
      </c>
      <c r="G131" s="43">
        <f>'Property % affected'!G131*'Population Estimate'!G130</f>
        <v>50.900713675064139</v>
      </c>
      <c r="H131" s="44">
        <f>'Property % affected'!H131*'Population Estimate'!B130</f>
        <v>114.71746932840568</v>
      </c>
      <c r="I131" s="44">
        <f>'Property % affected'!I131*'Population Estimate'!C130</f>
        <v>140.16748880958332</v>
      </c>
      <c r="J131" s="44">
        <f>'Property % affected'!J131*'Population Estimate'!D130</f>
        <v>91.624593261386323</v>
      </c>
      <c r="K131" s="44">
        <f>'Property % affected'!K131*'Population Estimate'!E130</f>
        <v>99.487564236749677</v>
      </c>
      <c r="L131" s="44">
        <f>'Property % affected'!L131*'Population Estimate'!F130</f>
        <v>81.80863580000063</v>
      </c>
      <c r="M131" s="44">
        <f>'Property % affected'!M131*'Population Estimate'!G130</f>
        <v>33.501205372269887</v>
      </c>
      <c r="N131" s="45">
        <f>'Property % affected'!N131*'Population Estimate'!B130</f>
        <v>2156.5093323596548</v>
      </c>
      <c r="O131" s="45">
        <f>'Property % affected'!O131*'Population Estimate'!C130</f>
        <v>4417.4628179230112</v>
      </c>
      <c r="P131" s="45">
        <f>'Property % affected'!P131*'Population Estimate'!D130</f>
        <v>3348.717287525506</v>
      </c>
      <c r="Q131" s="45">
        <f>'Property % affected'!Q131*'Population Estimate'!E130</f>
        <v>1647.1199613123454</v>
      </c>
      <c r="R131" s="45">
        <f>'Property % affected'!R131*'Population Estimate'!F130</f>
        <v>1056.4530119195304</v>
      </c>
      <c r="S131" s="45">
        <f>'Property % affected'!S131*'Population Estimate'!G130</f>
        <v>576.83314191905083</v>
      </c>
      <c r="U131">
        <v>2150</v>
      </c>
      <c r="V131" s="43">
        <f>'Population Estimate'!J130*Assumptions!C$41*'Property % affected'!B131</f>
        <v>69.424013183859714</v>
      </c>
      <c r="W131" s="43">
        <f>'Population Estimate'!K130*Assumptions!D$41*'Property % affected'!C131</f>
        <v>100.39389352112207</v>
      </c>
      <c r="X131" s="43">
        <f>'Population Estimate'!L130*Assumptions!E$41*'Property % affected'!D131</f>
        <v>108.51452817069996</v>
      </c>
      <c r="Y131" s="43">
        <f>'Population Estimate'!M130*Assumptions!F$41*'Property % affected'!E131</f>
        <v>116.22970417218168</v>
      </c>
      <c r="Z131" s="43">
        <f>'Population Estimate'!N130*Assumptions!G$41*'Property % affected'!F131</f>
        <v>87.046336641454019</v>
      </c>
      <c r="AA131" s="43">
        <f>'Population Estimate'!O130*Assumptions!H$41*'Property % affected'!G131</f>
        <v>46.555523792009275</v>
      </c>
      <c r="AB131" s="44">
        <f>'Population Estimate'!J130*Assumptions!C$41*'Property % affected'!H131</f>
        <v>106.79917302272098</v>
      </c>
      <c r="AC131" s="44">
        <f>'Population Estimate'!K130*Assumptions!D$41*'Property % affected'!I131</f>
        <v>127.99982594700974</v>
      </c>
      <c r="AD131" s="44">
        <f>'Population Estimate'!L130*Assumptions!E$41*'Property % affected'!J131</f>
        <v>82.792141901435855</v>
      </c>
      <c r="AE131" s="44">
        <f>'Population Estimate'!M130*Assumptions!F$41*'Property % affected'!K131</f>
        <v>99.231564563831782</v>
      </c>
      <c r="AF131" s="44">
        <f>'Population Estimate'!N130*Assumptions!G$41*'Property % affected'!L131</f>
        <v>80.137532282014575</v>
      </c>
      <c r="AG131" s="44">
        <f>'Population Estimate'!O130*Assumptions!H$41*'Property % affected'!M131</f>
        <v>30.641341764403741</v>
      </c>
      <c r="AH131" s="45">
        <f>'Population Estimate'!J130*Assumptions!C$41*'Property % affected'!N131</f>
        <v>2007.6577234498177</v>
      </c>
      <c r="AI131" s="45">
        <f>'Population Estimate'!K130*Assumptions!D$41*'Property % affected'!O131</f>
        <v>4033.9915955095121</v>
      </c>
      <c r="AJ131" s="45">
        <f>'Population Estimate'!L130*Assumptions!E$41*'Property % affected'!P131</f>
        <v>3025.9067679097075</v>
      </c>
      <c r="AK131" s="45">
        <f>'Population Estimate'!M130*Assumptions!F$41*'Property % affected'!Q131</f>
        <v>1642.8816208264022</v>
      </c>
      <c r="AL131" s="45">
        <f>'Population Estimate'!N130*Assumptions!G$41*'Property % affected'!R131</f>
        <v>1034.8728654283736</v>
      </c>
      <c r="AM131" s="45">
        <f>'Population Estimate'!O130*Assumptions!H$41*'Property % affected'!S131</f>
        <v>527.59120891830992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B092-6FB1-4BF2-8C03-EF0AC096F196}">
  <sheetPr>
    <tabColor theme="5" tint="0.79998168889431442"/>
  </sheetPr>
  <dimension ref="A1:AM131"/>
  <sheetViews>
    <sheetView zoomScale="85" zoomScaleNormal="85" workbookViewId="0">
      <selection activeCell="H4" sqref="H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  <col min="22" max="22" width="13.453125" style="30" bestFit="1" customWidth="1"/>
    <col min="23" max="24" width="14.453125" style="30" bestFit="1" customWidth="1"/>
    <col min="25" max="27" width="13.453125" style="30" bestFit="1" customWidth="1"/>
    <col min="28" max="29" width="14.453125" style="32" bestFit="1" customWidth="1"/>
    <col min="30" max="33" width="13.453125" style="32" bestFit="1" customWidth="1"/>
    <col min="34" max="37" width="16" style="34" bestFit="1" customWidth="1"/>
    <col min="38" max="39" width="14.4531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C2" s="46">
        <f>Assumptions!$C$36</f>
        <v>0</v>
      </c>
      <c r="H2" s="32" t="s">
        <v>127</v>
      </c>
      <c r="I2" s="46">
        <f>Assumptions!$D$36</f>
        <v>1</v>
      </c>
      <c r="N2" s="34" t="s">
        <v>128</v>
      </c>
      <c r="O2" s="46">
        <f>Assumptions!E36</f>
        <v>6</v>
      </c>
      <c r="V2" s="30" t="s">
        <v>126</v>
      </c>
      <c r="W2" s="46">
        <f>Assumptions!$C$36</f>
        <v>0</v>
      </c>
      <c r="AB2" s="32" t="s">
        <v>127</v>
      </c>
      <c r="AC2" s="46">
        <f>Assumptions!$D$36</f>
        <v>1</v>
      </c>
      <c r="AH2" s="34" t="s">
        <v>128</v>
      </c>
      <c r="AI2" s="46">
        <f>Assumptions!Y36</f>
        <v>0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43">
        <f>Displacement_Number!B4*'Temporary Relocation Numbers'!$C$2</f>
        <v>0</v>
      </c>
      <c r="C4" s="43">
        <f>Displacement_Number!C4*'Temporary Relocation Numbers'!$C$2</f>
        <v>0</v>
      </c>
      <c r="D4" s="43">
        <f>Displacement_Number!D4*'Temporary Relocation Numbers'!$C$2</f>
        <v>0</v>
      </c>
      <c r="E4" s="43">
        <f>Displacement_Number!E4*'Temporary Relocation Numbers'!$C$2</f>
        <v>0</v>
      </c>
      <c r="F4" s="43">
        <f>Displacement_Number!F4*'Temporary Relocation Numbers'!$C$2</f>
        <v>0</v>
      </c>
      <c r="G4" s="43">
        <f>Displacement_Number!G4*'Temporary Relocation Numbers'!$C$2</f>
        <v>0</v>
      </c>
      <c r="H4" s="44">
        <f>Displacement_Number!H4*'Temporary Relocation Numbers'!$I$2</f>
        <v>20.141474305567449</v>
      </c>
      <c r="I4" s="44">
        <f>Displacement_Number!I4*'Temporary Relocation Numbers'!$I$2</f>
        <v>24.609851410268792</v>
      </c>
      <c r="J4" s="44">
        <f>Displacement_Number!J4*'Temporary Relocation Numbers'!$I$2</f>
        <v>16.086951723535975</v>
      </c>
      <c r="K4" s="44">
        <f>Displacement_Number!K4*'Temporary Relocation Numbers'!$I$2</f>
        <v>17.467489742661268</v>
      </c>
      <c r="L4" s="44">
        <f>Displacement_Number!L4*'Temporary Relocation Numbers'!$I$2</f>
        <v>14.363518874550621</v>
      </c>
      <c r="M4" s="44">
        <f>Displacement_Number!M4*'Temporary Relocation Numbers'!$I$2</f>
        <v>5.8819608832151138</v>
      </c>
      <c r="N4" s="45">
        <f>Displacement_Number!N4*'Temporary Relocation Numbers'!$O$2</f>
        <v>2409.9002092189389</v>
      </c>
      <c r="O4" s="45">
        <f>Displacement_Number!O4*'Temporary Relocation Numbers'!$O$2</f>
        <v>4936.5168095428835</v>
      </c>
      <c r="P4" s="45">
        <f>Displacement_Number!P4*'Temporary Relocation Numbers'!$O$2</f>
        <v>3742.1931687133088</v>
      </c>
      <c r="Q4" s="45">
        <f>Displacement_Number!Q4*'Temporary Relocation Numbers'!$O$2</f>
        <v>1840.6573437046052</v>
      </c>
      <c r="R4" s="45">
        <f>Displacement_Number!R4*'Temporary Relocation Numbers'!$O$2</f>
        <v>1180.5867455574964</v>
      </c>
      <c r="S4" s="45">
        <f>Displacement_Number!S4*'Temporary Relocation Numbers'!$O$2</f>
        <v>644.61131168585212</v>
      </c>
      <c r="U4">
        <v>2023</v>
      </c>
      <c r="V4" s="43">
        <f>Displacement_Number!V4*'Temporary Relocation Numbers'!$C$2</f>
        <v>0</v>
      </c>
      <c r="W4" s="43">
        <f>Displacement_Number!W4*'Temporary Relocation Numbers'!$C$2</f>
        <v>0</v>
      </c>
      <c r="X4" s="43">
        <f>Displacement_Number!X4*'Temporary Relocation Numbers'!$C$2</f>
        <v>0</v>
      </c>
      <c r="Y4" s="43">
        <f>Displacement_Number!Y4*'Temporary Relocation Numbers'!$C$2</f>
        <v>0</v>
      </c>
      <c r="Z4" s="43">
        <f>Displacement_Number!Z4*'Temporary Relocation Numbers'!$C$2</f>
        <v>0</v>
      </c>
      <c r="AA4" s="43">
        <f>Displacement_Number!AA4*'Temporary Relocation Numbers'!$C$2</f>
        <v>0</v>
      </c>
      <c r="AB4" s="44">
        <f>Displacement_Number!AB4*'Temporary Relocation Numbers'!$I$2</f>
        <v>18.751222563452647</v>
      </c>
      <c r="AC4" s="44">
        <f>Displacement_Number!AC4*'Temporary Relocation Numbers'!$I$2</f>
        <v>22.473518815590076</v>
      </c>
      <c r="AD4" s="44">
        <f>Displacement_Number!AD4*'Temporary Relocation Numbers'!$I$2</f>
        <v>14.536197569324809</v>
      </c>
      <c r="AE4" s="44">
        <f>Displacement_Number!AE4*'Temporary Relocation Numbers'!$I$2</f>
        <v>17.422542701338852</v>
      </c>
      <c r="AF4" s="44">
        <f>Displacement_Number!AF4*'Temporary Relocation Numbers'!$I$2</f>
        <v>14.070115535316338</v>
      </c>
      <c r="AG4" s="44">
        <f>Displacement_Number!AG4*'Temporary Relocation Numbers'!$I$2</f>
        <v>5.3798414613651993</v>
      </c>
      <c r="AH4" s="45">
        <f>Displacement_Number!AH4*'Temporary Relocation Numbers'!$O$2</f>
        <v>2243.5584651459467</v>
      </c>
      <c r="AI4" s="45">
        <f>Displacement_Number!AI4*'Temporary Relocation Numbers'!$O$2</f>
        <v>4507.98753528626</v>
      </c>
      <c r="AJ4" s="45">
        <f>Displacement_Number!AJ4*'Temporary Relocation Numbers'!$O$2</f>
        <v>3381.4522588147343</v>
      </c>
      <c r="AK4" s="45">
        <f>Displacement_Number!AK4*'Temporary Relocation Numbers'!$O$2</f>
        <v>1835.9209961866304</v>
      </c>
      <c r="AL4" s="45">
        <f>Displacement_Number!AL4*'Temporary Relocation Numbers'!$O$2</f>
        <v>1156.4709215433659</v>
      </c>
      <c r="AM4" s="45">
        <f>Displacement_Number!AM4*'Temporary Relocation Numbers'!$O$2</f>
        <v>589.58342803139737</v>
      </c>
    </row>
    <row r="5" spans="1:39" x14ac:dyDescent="0.35">
      <c r="A5">
        <v>2024</v>
      </c>
      <c r="B5" s="43">
        <f>Displacement_Number!B5*'Temporary Relocation Numbers'!$C$2</f>
        <v>0</v>
      </c>
      <c r="C5" s="43">
        <f>Displacement_Number!C5*'Temporary Relocation Numbers'!$C$2</f>
        <v>0</v>
      </c>
      <c r="D5" s="43">
        <f>Displacement_Number!D5*'Temporary Relocation Numbers'!$C$2</f>
        <v>0</v>
      </c>
      <c r="E5" s="43">
        <f>Displacement_Number!E5*'Temporary Relocation Numbers'!$C$2</f>
        <v>0</v>
      </c>
      <c r="F5" s="43">
        <f>Displacement_Number!F5*'Temporary Relocation Numbers'!$C$2</f>
        <v>0</v>
      </c>
      <c r="G5" s="43">
        <f>Displacement_Number!G5*'Temporary Relocation Numbers'!$C$2</f>
        <v>0</v>
      </c>
      <c r="H5" s="44">
        <f>Displacement_Number!H5*'Temporary Relocation Numbers'!$I$2</f>
        <v>20.430770163065372</v>
      </c>
      <c r="I5" s="44">
        <f>Displacement_Number!I5*'Temporary Relocation Numbers'!$I$2</f>
        <v>24.963327424914958</v>
      </c>
      <c r="J5" s="44">
        <f>Displacement_Number!J5*'Temporary Relocation Numbers'!$I$2</f>
        <v>16.318011695749703</v>
      </c>
      <c r="K5" s="44">
        <f>Displacement_Number!K5*'Temporary Relocation Numbers'!$I$2</f>
        <v>17.718378647156332</v>
      </c>
      <c r="L5" s="44">
        <f>Displacement_Number!L5*'Temporary Relocation Numbers'!$I$2</f>
        <v>14.569824850293028</v>
      </c>
      <c r="M5" s="44">
        <f>Displacement_Number!M5*'Temporary Relocation Numbers'!$I$2</f>
        <v>5.9664446152231818</v>
      </c>
      <c r="N5" s="45">
        <f>Displacement_Number!N5*'Temporary Relocation Numbers'!$O$2</f>
        <v>2443.3781866204513</v>
      </c>
      <c r="O5" s="45">
        <f>Displacement_Number!O5*'Temporary Relocation Numbers'!$O$2</f>
        <v>5005.0941711945616</v>
      </c>
      <c r="P5" s="45">
        <f>Displacement_Number!P5*'Temporary Relocation Numbers'!$O$2</f>
        <v>3794.1791629279323</v>
      </c>
      <c r="Q5" s="45">
        <f>Displacement_Number!Q5*'Temporary Relocation Numbers'!$O$2</f>
        <v>1866.2274833812357</v>
      </c>
      <c r="R5" s="45">
        <f>Displacement_Number!R5*'Temporary Relocation Numbers'!$O$2</f>
        <v>1196.9872820764374</v>
      </c>
      <c r="S5" s="45">
        <f>Displacement_Number!S5*'Temporary Relocation Numbers'!$O$2</f>
        <v>653.56615672168562</v>
      </c>
      <c r="U5">
        <v>2024</v>
      </c>
      <c r="V5" s="43">
        <f>Displacement_Number!V5*'Temporary Relocation Numbers'!$C$2</f>
        <v>0</v>
      </c>
      <c r="W5" s="43">
        <f>Displacement_Number!W5*'Temporary Relocation Numbers'!$C$2</f>
        <v>0</v>
      </c>
      <c r="X5" s="43">
        <f>Displacement_Number!X5*'Temporary Relocation Numbers'!$C$2</f>
        <v>0</v>
      </c>
      <c r="Y5" s="43">
        <f>Displacement_Number!Y5*'Temporary Relocation Numbers'!$C$2</f>
        <v>0</v>
      </c>
      <c r="Z5" s="43">
        <f>Displacement_Number!Z5*'Temporary Relocation Numbers'!$C$2</f>
        <v>0</v>
      </c>
      <c r="AA5" s="43">
        <f>Displacement_Number!AA5*'Temporary Relocation Numbers'!$C$2</f>
        <v>0</v>
      </c>
      <c r="AB5" s="44">
        <f>Displacement_Number!AB5*'Temporary Relocation Numbers'!$I$2</f>
        <v>19.020549968603369</v>
      </c>
      <c r="AC5" s="44">
        <f>Displacement_Number!AC5*'Temporary Relocation Numbers'!$I$2</f>
        <v>22.79631027554565</v>
      </c>
      <c r="AD5" s="44">
        <f>Displacement_Number!AD5*'Temporary Relocation Numbers'!$I$2</f>
        <v>14.744983762270707</v>
      </c>
      <c r="AE5" s="44">
        <f>Displacement_Number!AE5*'Temporary Relocation Numbers'!$I$2</f>
        <v>17.672786022860983</v>
      </c>
      <c r="AF5" s="44">
        <f>Displacement_Number!AF5*'Temporary Relocation Numbers'!$I$2</f>
        <v>14.272207302638408</v>
      </c>
      <c r="AG5" s="44">
        <f>Displacement_Number!AG5*'Temporary Relocation Numbers'!$I$2</f>
        <v>5.4571131558378481</v>
      </c>
      <c r="AH5" s="45">
        <f>Displacement_Number!AH5*'Temporary Relocation Numbers'!$O$2</f>
        <v>2274.7256476325074</v>
      </c>
      <c r="AI5" s="45">
        <f>Displacement_Number!AI5*'Temporary Relocation Numbers'!$O$2</f>
        <v>4570.6118316182328</v>
      </c>
      <c r="AJ5" s="45">
        <f>Displacement_Number!AJ5*'Temporary Relocation Numbers'!$O$2</f>
        <v>3428.426893644772</v>
      </c>
      <c r="AK5" s="45">
        <f>Displacement_Number!AK5*'Temporary Relocation Numbers'!$O$2</f>
        <v>1861.4253392238127</v>
      </c>
      <c r="AL5" s="45">
        <f>Displacement_Number!AL5*'Temporary Relocation Numbers'!$O$2</f>
        <v>1172.5364446006392</v>
      </c>
      <c r="AM5" s="45">
        <f>Displacement_Number!AM5*'Temporary Relocation Numbers'!$O$2</f>
        <v>597.77383384340339</v>
      </c>
    </row>
    <row r="6" spans="1:39" x14ac:dyDescent="0.35">
      <c r="A6">
        <v>2025</v>
      </c>
      <c r="B6" s="43">
        <f>Displacement_Number!B6*'Temporary Relocation Numbers'!$C$2</f>
        <v>0</v>
      </c>
      <c r="C6" s="43">
        <f>Displacement_Number!C6*'Temporary Relocation Numbers'!$C$2</f>
        <v>0</v>
      </c>
      <c r="D6" s="43">
        <f>Displacement_Number!D6*'Temporary Relocation Numbers'!$C$2</f>
        <v>0</v>
      </c>
      <c r="E6" s="43">
        <f>Displacement_Number!E6*'Temporary Relocation Numbers'!$C$2</f>
        <v>0</v>
      </c>
      <c r="F6" s="43">
        <f>Displacement_Number!F6*'Temporary Relocation Numbers'!$C$2</f>
        <v>0</v>
      </c>
      <c r="G6" s="43">
        <f>Displacement_Number!G6*'Temporary Relocation Numbers'!$C$2</f>
        <v>0</v>
      </c>
      <c r="H6" s="44">
        <f>Displacement_Number!H6*'Temporary Relocation Numbers'!$I$2</f>
        <v>20.724221232435855</v>
      </c>
      <c r="I6" s="44">
        <f>Displacement_Number!I6*'Temporary Relocation Numbers'!$I$2</f>
        <v>25.321880483337093</v>
      </c>
      <c r="J6" s="44">
        <f>Displacement_Number!J6*'Temporary Relocation Numbers'!$I$2</f>
        <v>16.552390426649168</v>
      </c>
      <c r="K6" s="44">
        <f>Displacement_Number!K6*'Temporary Relocation Numbers'!$I$2</f>
        <v>17.9728711170936</v>
      </c>
      <c r="L6" s="44">
        <f>Displacement_Number!L6*'Temporary Relocation Numbers'!$I$2</f>
        <v>14.779094038323363</v>
      </c>
      <c r="M6" s="44">
        <f>Displacement_Number!M6*'Temporary Relocation Numbers'!$I$2</f>
        <v>6.052141803273499</v>
      </c>
      <c r="N6" s="45">
        <f>Displacement_Number!N6*'Temporary Relocation Numbers'!$O$2</f>
        <v>2477.3212351342895</v>
      </c>
      <c r="O6" s="45">
        <f>Displacement_Number!O6*'Temporary Relocation Numbers'!$O$2</f>
        <v>5074.6241994151078</v>
      </c>
      <c r="P6" s="45">
        <f>Displacement_Number!P6*'Temporary Relocation Numbers'!$O$2</f>
        <v>3846.8873388880306</v>
      </c>
      <c r="Q6" s="45">
        <f>Displacement_Number!Q6*'Temporary Relocation Numbers'!$O$2</f>
        <v>1892.1528396576959</v>
      </c>
      <c r="R6" s="45">
        <f>Displacement_Number!R6*'Temporary Relocation Numbers'!$O$2</f>
        <v>1213.6156524238718</v>
      </c>
      <c r="S6" s="45">
        <f>Displacement_Number!S6*'Temporary Relocation Numbers'!$O$2</f>
        <v>662.6454011407784</v>
      </c>
      <c r="U6">
        <v>2025</v>
      </c>
      <c r="V6" s="43">
        <f>Displacement_Number!V6*'Temporary Relocation Numbers'!$C$2</f>
        <v>0</v>
      </c>
      <c r="W6" s="43">
        <f>Displacement_Number!W6*'Temporary Relocation Numbers'!$C$2</f>
        <v>0</v>
      </c>
      <c r="X6" s="43">
        <f>Displacement_Number!X6*'Temporary Relocation Numbers'!$C$2</f>
        <v>0</v>
      </c>
      <c r="Y6" s="43">
        <f>Displacement_Number!Y6*'Temporary Relocation Numbers'!$C$2</f>
        <v>0</v>
      </c>
      <c r="Z6" s="43">
        <f>Displacement_Number!Z6*'Temporary Relocation Numbers'!$C$2</f>
        <v>0</v>
      </c>
      <c r="AA6" s="43">
        <f>Displacement_Number!AA6*'Temporary Relocation Numbers'!$C$2</f>
        <v>0</v>
      </c>
      <c r="AB6" s="44">
        <f>Displacement_Number!AB6*'Temporary Relocation Numbers'!$I$2</f>
        <v>19.293745774916722</v>
      </c>
      <c r="AC6" s="44">
        <f>Displacement_Number!AC6*'Temporary Relocation Numbers'!$I$2</f>
        <v>23.123738051134534</v>
      </c>
      <c r="AD6" s="44">
        <f>Displacement_Number!AD6*'Temporary Relocation Numbers'!$I$2</f>
        <v>14.956768791339803</v>
      </c>
      <c r="AE6" s="44">
        <f>Displacement_Number!AE6*'Temporary Relocation Numbers'!$I$2</f>
        <v>17.926623637193298</v>
      </c>
      <c r="AF6" s="44">
        <f>Displacement_Number!AF6*'Temporary Relocation Numbers'!$I$2</f>
        <v>14.477201752764808</v>
      </c>
      <c r="AG6" s="44">
        <f>Displacement_Number!AG6*'Temporary Relocation Numbers'!$I$2</f>
        <v>5.5354947184747454</v>
      </c>
      <c r="AH6" s="45">
        <f>Displacement_Number!AH6*'Temporary Relocation Numbers'!$O$2</f>
        <v>2306.3258000100877</v>
      </c>
      <c r="AI6" s="45">
        <f>Displacement_Number!AI6*'Temporary Relocation Numbers'!$O$2</f>
        <v>4634.1060954158165</v>
      </c>
      <c r="AJ6" s="45">
        <f>Displacement_Number!AJ6*'Temporary Relocation Numbers'!$O$2</f>
        <v>3476.0540931566461</v>
      </c>
      <c r="AK6" s="45">
        <f>Displacement_Number!AK6*'Temporary Relocation Numbers'!$O$2</f>
        <v>1887.2839848236376</v>
      </c>
      <c r="AL6" s="45">
        <f>Displacement_Number!AL6*'Temporary Relocation Numbers'!$O$2</f>
        <v>1188.8251475289285</v>
      </c>
      <c r="AM6" s="45">
        <f>Displacement_Number!AM6*'Temporary Relocation Numbers'!$O$2</f>
        <v>606.0780195619941</v>
      </c>
    </row>
    <row r="7" spans="1:39" x14ac:dyDescent="0.35">
      <c r="A7">
        <v>2026</v>
      </c>
      <c r="B7" s="43">
        <f>Displacement_Number!B7*'Temporary Relocation Numbers'!$C$2</f>
        <v>0</v>
      </c>
      <c r="C7" s="43">
        <f>Displacement_Number!C7*'Temporary Relocation Numbers'!$C$2</f>
        <v>0</v>
      </c>
      <c r="D7" s="43">
        <f>Displacement_Number!D7*'Temporary Relocation Numbers'!$C$2</f>
        <v>0</v>
      </c>
      <c r="E7" s="43">
        <f>Displacement_Number!E7*'Temporary Relocation Numbers'!$C$2</f>
        <v>0</v>
      </c>
      <c r="F7" s="43">
        <f>Displacement_Number!F7*'Temporary Relocation Numbers'!$C$2</f>
        <v>0</v>
      </c>
      <c r="G7" s="43">
        <f>Displacement_Number!G7*'Temporary Relocation Numbers'!$C$2</f>
        <v>0</v>
      </c>
      <c r="H7" s="44">
        <f>Displacement_Number!H7*'Temporary Relocation Numbers'!$I$2</f>
        <v>21.021887195783773</v>
      </c>
      <c r="I7" s="44">
        <f>Displacement_Number!I7*'Temporary Relocation Numbers'!$I$2</f>
        <v>25.685583508088463</v>
      </c>
      <c r="J7" s="44">
        <f>Displacement_Number!J7*'Temporary Relocation Numbers'!$I$2</f>
        <v>16.790135584201717</v>
      </c>
      <c r="K7" s="44">
        <f>Displacement_Number!K7*'Temporary Relocation Numbers'!$I$2</f>
        <v>18.231018911174491</v>
      </c>
      <c r="L7" s="44">
        <f>Displacement_Number!L7*'Temporary Relocation Numbers'!$I$2</f>
        <v>14.991368999827914</v>
      </c>
      <c r="M7" s="44">
        <f>Displacement_Number!M7*'Temporary Relocation Numbers'!$I$2</f>
        <v>6.1390698764678744</v>
      </c>
      <c r="N7" s="45">
        <f>Displacement_Number!N7*'Temporary Relocation Numbers'!$O$2</f>
        <v>2511.735815459585</v>
      </c>
      <c r="O7" s="45">
        <f>Displacement_Number!O7*'Temporary Relocation Numbers'!$O$2</f>
        <v>5145.1201285076422</v>
      </c>
      <c r="P7" s="45">
        <f>Displacement_Number!P7*'Temporary Relocation Numbers'!$O$2</f>
        <v>3900.3277290356355</v>
      </c>
      <c r="Q7" s="45">
        <f>Displacement_Number!Q7*'Temporary Relocation Numbers'!$O$2</f>
        <v>1918.4383471504721</v>
      </c>
      <c r="R7" s="45">
        <f>Displacement_Number!R7*'Temporary Relocation Numbers'!$O$2</f>
        <v>1230.4750216336597</v>
      </c>
      <c r="S7" s="45">
        <f>Displacement_Number!S7*'Temporary Relocation Numbers'!$O$2</f>
        <v>671.85077308097038</v>
      </c>
      <c r="U7">
        <v>2026</v>
      </c>
      <c r="V7" s="43">
        <f>Displacement_Number!V7*'Temporary Relocation Numbers'!$C$2</f>
        <v>0</v>
      </c>
      <c r="W7" s="43">
        <f>Displacement_Number!W7*'Temporary Relocation Numbers'!$C$2</f>
        <v>0</v>
      </c>
      <c r="X7" s="43">
        <f>Displacement_Number!X7*'Temporary Relocation Numbers'!$C$2</f>
        <v>0</v>
      </c>
      <c r="Y7" s="43">
        <f>Displacement_Number!Y7*'Temporary Relocation Numbers'!$C$2</f>
        <v>0</v>
      </c>
      <c r="Z7" s="43">
        <f>Displacement_Number!Z7*'Temporary Relocation Numbers'!$C$2</f>
        <v>0</v>
      </c>
      <c r="AA7" s="43">
        <f>Displacement_Number!AA7*'Temporary Relocation Numbers'!$C$2</f>
        <v>0</v>
      </c>
      <c r="AB7" s="44">
        <f>Displacement_Number!AB7*'Temporary Relocation Numbers'!$I$2</f>
        <v>19.57086554498035</v>
      </c>
      <c r="AC7" s="44">
        <f>Displacement_Number!AC7*'Temporary Relocation Numbers'!$I$2</f>
        <v>23.455868734647165</v>
      </c>
      <c r="AD7" s="44">
        <f>Displacement_Number!AD7*'Temporary Relocation Numbers'!$I$2</f>
        <v>15.171595729390344</v>
      </c>
      <c r="AE7" s="44">
        <f>Displacement_Number!AE7*'Temporary Relocation Numbers'!$I$2</f>
        <v>18.184107169852609</v>
      </c>
      <c r="AF7" s="44">
        <f>Displacement_Number!AF7*'Temporary Relocation Numbers'!$I$2</f>
        <v>14.685140577485242</v>
      </c>
      <c r="AG7" s="44">
        <f>Displacement_Number!AG7*'Temporary Relocation Numbers'!$I$2</f>
        <v>5.615002090525147</v>
      </c>
      <c r="AH7" s="45">
        <f>Displacement_Number!AH7*'Temporary Relocation Numbers'!$O$2</f>
        <v>2338.3649370323988</v>
      </c>
      <c r="AI7" s="45">
        <f>Displacement_Number!AI7*'Temporary Relocation Numbers'!$O$2</f>
        <v>4698.4824121384172</v>
      </c>
      <c r="AJ7" s="45">
        <f>Displacement_Number!AJ7*'Temporary Relocation Numbers'!$O$2</f>
        <v>3524.3429226824319</v>
      </c>
      <c r="AK7" s="45">
        <f>Displacement_Number!AK7*'Temporary Relocation Numbers'!$O$2</f>
        <v>1913.5018549049214</v>
      </c>
      <c r="AL7" s="45">
        <f>Displacement_Number!AL7*'Temporary Relocation Numbers'!$O$2</f>
        <v>1205.3401307100046</v>
      </c>
      <c r="AM7" s="45">
        <f>Displacement_Number!AM7*'Temporary Relocation Numbers'!$O$2</f>
        <v>614.4975658008093</v>
      </c>
    </row>
    <row r="8" spans="1:39" x14ac:dyDescent="0.35">
      <c r="A8">
        <v>2027</v>
      </c>
      <c r="B8" s="43">
        <f>Displacement_Number!B8*'Temporary Relocation Numbers'!$C$2</f>
        <v>0</v>
      </c>
      <c r="C8" s="43">
        <f>Displacement_Number!C8*'Temporary Relocation Numbers'!$C$2</f>
        <v>0</v>
      </c>
      <c r="D8" s="43">
        <f>Displacement_Number!D8*'Temporary Relocation Numbers'!$C$2</f>
        <v>0</v>
      </c>
      <c r="E8" s="43">
        <f>Displacement_Number!E8*'Temporary Relocation Numbers'!$C$2</f>
        <v>0</v>
      </c>
      <c r="F8" s="43">
        <f>Displacement_Number!F8*'Temporary Relocation Numbers'!$C$2</f>
        <v>0</v>
      </c>
      <c r="G8" s="43">
        <f>Displacement_Number!G8*'Temporary Relocation Numbers'!$C$2</f>
        <v>0</v>
      </c>
      <c r="H8" s="44">
        <f>Displacement_Number!H8*'Temporary Relocation Numbers'!$I$2</f>
        <v>21.323828592439522</v>
      </c>
      <c r="I8" s="44">
        <f>Displacement_Number!I8*'Temporary Relocation Numbers'!$I$2</f>
        <v>26.054510469122928</v>
      </c>
      <c r="J8" s="44">
        <f>Displacement_Number!J8*'Temporary Relocation Numbers'!$I$2</f>
        <v>17.031295521038881</v>
      </c>
      <c r="K8" s="44">
        <f>Displacement_Number!K8*'Temporary Relocation Numbers'!$I$2</f>
        <v>18.492874531520574</v>
      </c>
      <c r="L8" s="44">
        <f>Displacement_Number!L8*'Temporary Relocation Numbers'!$I$2</f>
        <v>15.206692907307422</v>
      </c>
      <c r="M8" s="44">
        <f>Displacement_Number!M8*'Temporary Relocation Numbers'!$I$2</f>
        <v>6.2272465142456515</v>
      </c>
      <c r="N8" s="45">
        <f>Displacement_Number!N8*'Temporary Relocation Numbers'!$O$2</f>
        <v>2546.6284780465458</v>
      </c>
      <c r="O8" s="45">
        <f>Displacement_Number!O8*'Temporary Relocation Numbers'!$O$2</f>
        <v>5216.595376624271</v>
      </c>
      <c r="P8" s="45">
        <f>Displacement_Number!P8*'Temporary Relocation Numbers'!$O$2</f>
        <v>3954.5105051819828</v>
      </c>
      <c r="Q8" s="45">
        <f>Displacement_Number!Q8*'Temporary Relocation Numbers'!$O$2</f>
        <v>1945.0890090270123</v>
      </c>
      <c r="R8" s="45">
        <f>Displacement_Number!R8*'Temporary Relocation Numbers'!$O$2</f>
        <v>1247.5685987078439</v>
      </c>
      <c r="S8" s="45">
        <f>Displacement_Number!S8*'Temporary Relocation Numbers'!$O$2</f>
        <v>681.18402468713634</v>
      </c>
      <c r="U8">
        <v>2027</v>
      </c>
      <c r="V8" s="43">
        <f>Displacement_Number!V8*'Temporary Relocation Numbers'!$C$2</f>
        <v>0</v>
      </c>
      <c r="W8" s="43">
        <f>Displacement_Number!W8*'Temporary Relocation Numbers'!$C$2</f>
        <v>0</v>
      </c>
      <c r="X8" s="43">
        <f>Displacement_Number!X8*'Temporary Relocation Numbers'!$C$2</f>
        <v>0</v>
      </c>
      <c r="Y8" s="43">
        <f>Displacement_Number!Y8*'Temporary Relocation Numbers'!$C$2</f>
        <v>0</v>
      </c>
      <c r="Z8" s="43">
        <f>Displacement_Number!Z8*'Temporary Relocation Numbers'!$C$2</f>
        <v>0</v>
      </c>
      <c r="AA8" s="43">
        <f>Displacement_Number!AA8*'Temporary Relocation Numbers'!$C$2</f>
        <v>0</v>
      </c>
      <c r="AB8" s="44">
        <f>Displacement_Number!AB8*'Temporary Relocation Numbers'!$I$2</f>
        <v>19.851965639438017</v>
      </c>
      <c r="AC8" s="44">
        <f>Displacement_Number!AC8*'Temporary Relocation Numbers'!$I$2</f>
        <v>23.792769874851814</v>
      </c>
      <c r="AD8" s="44">
        <f>Displacement_Number!AD8*'Temporary Relocation Numbers'!$I$2</f>
        <v>15.389508267944313</v>
      </c>
      <c r="AE8" s="44">
        <f>Displacement_Number!AE8*'Temporary Relocation Numbers'!$I$2</f>
        <v>18.445288987862952</v>
      </c>
      <c r="AF8" s="44">
        <f>Displacement_Number!AF8*'Temporary Relocation Numbers'!$I$2</f>
        <v>14.896066067416571</v>
      </c>
      <c r="AG8" s="44">
        <f>Displacement_Number!AG8*'Temporary Relocation Numbers'!$I$2</f>
        <v>5.6956514422055289</v>
      </c>
      <c r="AH8" s="45">
        <f>Displacement_Number!AH8*'Temporary Relocation Numbers'!$O$2</f>
        <v>2370.849157009221</v>
      </c>
      <c r="AI8" s="45">
        <f>Displacement_Number!AI8*'Temporary Relocation Numbers'!$O$2</f>
        <v>4763.753035134856</v>
      </c>
      <c r="AJ8" s="45">
        <f>Displacement_Number!AJ8*'Temporary Relocation Numbers'!$O$2</f>
        <v>3573.3025734884632</v>
      </c>
      <c r="AK8" s="45">
        <f>Displacement_Number!AK8*'Temporary Relocation Numbers'!$O$2</f>
        <v>1940.0839397610494</v>
      </c>
      <c r="AL8" s="45">
        <f>Displacement_Number!AL8*'Temporary Relocation Numbers'!$O$2</f>
        <v>1222.0845375956837</v>
      </c>
      <c r="AM8" s="45">
        <f>Displacement_Number!AM8*'Temporary Relocation Numbers'!$O$2</f>
        <v>623.03407513113996</v>
      </c>
    </row>
    <row r="9" spans="1:39" x14ac:dyDescent="0.35">
      <c r="A9">
        <v>2028</v>
      </c>
      <c r="B9" s="43">
        <f>Displacement_Number!B9*'Temporary Relocation Numbers'!$C$2</f>
        <v>0</v>
      </c>
      <c r="C9" s="43">
        <f>Displacement_Number!C9*'Temporary Relocation Numbers'!$C$2</f>
        <v>0</v>
      </c>
      <c r="D9" s="43">
        <f>Displacement_Number!D9*'Temporary Relocation Numbers'!$C$2</f>
        <v>0</v>
      </c>
      <c r="E9" s="43">
        <f>Displacement_Number!E9*'Temporary Relocation Numbers'!$C$2</f>
        <v>0</v>
      </c>
      <c r="F9" s="43">
        <f>Displacement_Number!F9*'Temporary Relocation Numbers'!$C$2</f>
        <v>0</v>
      </c>
      <c r="G9" s="43">
        <f>Displacement_Number!G9*'Temporary Relocation Numbers'!$C$2</f>
        <v>0</v>
      </c>
      <c r="H9" s="44">
        <f>Displacement_Number!H9*'Temporary Relocation Numbers'!$I$2</f>
        <v>21.630106831271487</v>
      </c>
      <c r="I9" s="44">
        <f>Displacement_Number!I9*'Temporary Relocation Numbers'!$I$2</f>
        <v>26.42873639883901</v>
      </c>
      <c r="J9" s="44">
        <f>Displacement_Number!J9*'Temporary Relocation Numbers'!$I$2</f>
        <v>17.275919284290289</v>
      </c>
      <c r="K9" s="44">
        <f>Displacement_Number!K9*'Temporary Relocation Numbers'!$I$2</f>
        <v>18.75849123435145</v>
      </c>
      <c r="L9" s="44">
        <f>Displacement_Number!L9*'Temporary Relocation Numbers'!$I$2</f>
        <v>15.425109553357558</v>
      </c>
      <c r="M9" s="44">
        <f>Displacement_Number!M9*'Temporary Relocation Numbers'!$I$2</f>
        <v>6.316689649979347</v>
      </c>
      <c r="N9" s="45">
        <f>Displacement_Number!N9*'Temporary Relocation Numbers'!$O$2</f>
        <v>2582.0058643432676</v>
      </c>
      <c r="O9" s="45">
        <f>Displacement_Number!O9*'Temporary Relocation Numbers'!$O$2</f>
        <v>5289.0635483200867</v>
      </c>
      <c r="P9" s="45">
        <f>Displacement_Number!P9*'Temporary Relocation Numbers'!$O$2</f>
        <v>4009.4459804436046</v>
      </c>
      <c r="Q9" s="45">
        <f>Displacement_Number!Q9*'Temporary Relocation Numbers'!$O$2</f>
        <v>1972.109897958027</v>
      </c>
      <c r="R9" s="45">
        <f>Displacement_Number!R9*'Temporary Relocation Numbers'!$O$2</f>
        <v>1264.8996372274482</v>
      </c>
      <c r="S9" s="45">
        <f>Displacement_Number!S9*'Temporary Relocation Numbers'!$O$2</f>
        <v>690.64693244468936</v>
      </c>
      <c r="U9">
        <v>2028</v>
      </c>
      <c r="V9" s="43">
        <f>Displacement_Number!V9*'Temporary Relocation Numbers'!$C$2</f>
        <v>0</v>
      </c>
      <c r="W9" s="43">
        <f>Displacement_Number!W9*'Temporary Relocation Numbers'!$C$2</f>
        <v>0</v>
      </c>
      <c r="X9" s="43">
        <f>Displacement_Number!X9*'Temporary Relocation Numbers'!$C$2</f>
        <v>0</v>
      </c>
      <c r="Y9" s="43">
        <f>Displacement_Number!Y9*'Temporary Relocation Numbers'!$C$2</f>
        <v>0</v>
      </c>
      <c r="Z9" s="43">
        <f>Displacement_Number!Z9*'Temporary Relocation Numbers'!$C$2</f>
        <v>0</v>
      </c>
      <c r="AA9" s="43">
        <f>Displacement_Number!AA9*'Temporary Relocation Numbers'!$C$2</f>
        <v>0</v>
      </c>
      <c r="AB9" s="44">
        <f>Displacement_Number!AB9*'Temporary Relocation Numbers'!$I$2</f>
        <v>20.13710322845219</v>
      </c>
      <c r="AC9" s="44">
        <f>Displacement_Number!AC9*'Temporary Relocation Numbers'!$I$2</f>
        <v>24.134509990732674</v>
      </c>
      <c r="AD9" s="44">
        <f>Displacement_Number!AD9*'Temporary Relocation Numbers'!$I$2</f>
        <v>15.610550726073392</v>
      </c>
      <c r="AE9" s="44">
        <f>Displacement_Number!AE9*'Temporary Relocation Numbers'!$I$2</f>
        <v>18.710222210405934</v>
      </c>
      <c r="AF9" s="44">
        <f>Displacement_Number!AF9*'Temporary Relocation Numbers'!$I$2</f>
        <v>15.110021120603902</v>
      </c>
      <c r="AG9" s="44">
        <f>Displacement_Number!AG9*'Temporary Relocation Numbers'!$I$2</f>
        <v>5.7774591759882865</v>
      </c>
      <c r="AH9" s="45">
        <f>Displacement_Number!AH9*'Temporary Relocation Numbers'!$O$2</f>
        <v>2403.7846429671531</v>
      </c>
      <c r="AI9" s="45">
        <f>Displacement_Number!AI9*'Temporary Relocation Numbers'!$O$2</f>
        <v>4829.9303879756671</v>
      </c>
      <c r="AJ9" s="45">
        <f>Displacement_Number!AJ9*'Temporary Relocation Numbers'!$O$2</f>
        <v>3622.9423645247821</v>
      </c>
      <c r="AK9" s="45">
        <f>Displacement_Number!AK9*'Temporary Relocation Numbers'!$O$2</f>
        <v>1967.0352990098233</v>
      </c>
      <c r="AL9" s="45">
        <f>Displacement_Number!AL9*'Temporary Relocation Numbers'!$O$2</f>
        <v>1239.0615553061491</v>
      </c>
      <c r="AM9" s="45">
        <f>Displacement_Number!AM9*'Temporary Relocation Numbers'!$O$2</f>
        <v>631.68917238696054</v>
      </c>
    </row>
    <row r="10" spans="1:39" x14ac:dyDescent="0.35">
      <c r="A10">
        <v>2029</v>
      </c>
      <c r="B10" s="43">
        <f>Displacement_Number!B10*'Temporary Relocation Numbers'!$C$2</f>
        <v>0</v>
      </c>
      <c r="C10" s="43">
        <f>Displacement_Number!C10*'Temporary Relocation Numbers'!$C$2</f>
        <v>0</v>
      </c>
      <c r="D10" s="43">
        <f>Displacement_Number!D10*'Temporary Relocation Numbers'!$C$2</f>
        <v>0</v>
      </c>
      <c r="E10" s="43">
        <f>Displacement_Number!E10*'Temporary Relocation Numbers'!$C$2</f>
        <v>0</v>
      </c>
      <c r="F10" s="43">
        <f>Displacement_Number!F10*'Temporary Relocation Numbers'!$C$2</f>
        <v>0</v>
      </c>
      <c r="G10" s="43">
        <f>Displacement_Number!G10*'Temporary Relocation Numbers'!$C$2</f>
        <v>0</v>
      </c>
      <c r="H10" s="44">
        <f>Displacement_Number!H10*'Temporary Relocation Numbers'!$I$2</f>
        <v>21.940784203175419</v>
      </c>
      <c r="I10" s="44">
        <f>Displacement_Number!I10*'Temporary Relocation Numbers'!$I$2</f>
        <v>26.808337407339923</v>
      </c>
      <c r="J10" s="44">
        <f>Displacement_Number!J10*'Temporary Relocation Numbers'!$I$2</f>
        <v>17.524056625558906</v>
      </c>
      <c r="K10" s="44">
        <f>Displacement_Number!K10*'Temporary Relocation Numbers'!$I$2</f>
        <v>19.027923040816027</v>
      </c>
      <c r="L10" s="44">
        <f>Displacement_Number!L10*'Temporary Relocation Numbers'!$I$2</f>
        <v>15.646663359575431</v>
      </c>
      <c r="M10" s="44">
        <f>Displacement_Number!M10*'Temporary Relocation Numbers'!$I$2</f>
        <v>6.4074174746219494</v>
      </c>
      <c r="N10" s="45">
        <f>Displacement_Number!N10*'Temporary Relocation Numbers'!$O$2</f>
        <v>2617.8747080598582</v>
      </c>
      <c r="O10" s="45">
        <f>Displacement_Number!O10*'Temporary Relocation Numbers'!$O$2</f>
        <v>5362.5384371426444</v>
      </c>
      <c r="P10" s="45">
        <f>Displacement_Number!P10*'Temporary Relocation Numbers'!$O$2</f>
        <v>4065.1446112053227</v>
      </c>
      <c r="Q10" s="45">
        <f>Displacement_Number!Q10*'Temporary Relocation Numbers'!$O$2</f>
        <v>1999.5061570830198</v>
      </c>
      <c r="R10" s="45">
        <f>Displacement_Number!R10*'Temporary Relocation Numbers'!$O$2</f>
        <v>1282.4714359717645</v>
      </c>
      <c r="S10" s="45">
        <f>Displacement_Number!S10*'Temporary Relocation Numbers'!$O$2</f>
        <v>700.24129751771488</v>
      </c>
      <c r="U10">
        <v>2029</v>
      </c>
      <c r="V10" s="43">
        <f>Displacement_Number!V10*'Temporary Relocation Numbers'!$C$2</f>
        <v>0</v>
      </c>
      <c r="W10" s="43">
        <f>Displacement_Number!W10*'Temporary Relocation Numbers'!$C$2</f>
        <v>0</v>
      </c>
      <c r="X10" s="43">
        <f>Displacement_Number!X10*'Temporary Relocation Numbers'!$C$2</f>
        <v>0</v>
      </c>
      <c r="Y10" s="43">
        <f>Displacement_Number!Y10*'Temporary Relocation Numbers'!$C$2</f>
        <v>0</v>
      </c>
      <c r="Z10" s="43">
        <f>Displacement_Number!Z10*'Temporary Relocation Numbers'!$C$2</f>
        <v>0</v>
      </c>
      <c r="AA10" s="43">
        <f>Displacement_Number!AA10*'Temporary Relocation Numbers'!$C$2</f>
        <v>0</v>
      </c>
      <c r="AB10" s="44">
        <f>Displacement_Number!AB10*'Temporary Relocation Numbers'!$I$2</f>
        <v>20.426336303331368</v>
      </c>
      <c r="AC10" s="44">
        <f>Displacement_Number!AC10*'Temporary Relocation Numbers'!$I$2</f>
        <v>24.481158585425224</v>
      </c>
      <c r="AD10" s="44">
        <f>Displacement_Number!AD10*'Temporary Relocation Numbers'!$I$2</f>
        <v>15.834768059412585</v>
      </c>
      <c r="AE10" s="44">
        <f>Displacement_Number!AE10*'Temporary Relocation Numbers'!$I$2</f>
        <v>18.978960719624194</v>
      </c>
      <c r="AF10" s="44">
        <f>Displacement_Number!AF10*'Temporary Relocation Numbers'!$I$2</f>
        <v>15.327049251245189</v>
      </c>
      <c r="AG10" s="44">
        <f>Displacement_Number!AG10*'Temporary Relocation Numbers'!$I$2</f>
        <v>5.8604419299376715</v>
      </c>
      <c r="AH10" s="45">
        <f>Displacement_Number!AH10*'Temporary Relocation Numbers'!$O$2</f>
        <v>2437.1776638264841</v>
      </c>
      <c r="AI10" s="45">
        <f>Displacement_Number!AI10*'Temporary Relocation Numbers'!$O$2</f>
        <v>4897.0270668177882</v>
      </c>
      <c r="AJ10" s="45">
        <f>Displacement_Number!AJ10*'Temporary Relocation Numbers'!$O$2</f>
        <v>3673.2717441989107</v>
      </c>
      <c r="AK10" s="45">
        <f>Displacement_Number!AK10*'Temporary Relocation Numbers'!$O$2</f>
        <v>1994.3610625565102</v>
      </c>
      <c r="AL10" s="45">
        <f>Displacement_Number!AL10*'Temporary Relocation Numbers'!$O$2</f>
        <v>1256.2744152365883</v>
      </c>
      <c r="AM10" s="45">
        <f>Displacement_Number!AM10*'Temporary Relocation Numbers'!$O$2</f>
        <v>640.46450497419846</v>
      </c>
    </row>
    <row r="11" spans="1:39" x14ac:dyDescent="0.35">
      <c r="A11">
        <v>2030</v>
      </c>
      <c r="B11" s="43">
        <f>Displacement_Number!B11*'Temporary Relocation Numbers'!$C$2</f>
        <v>0</v>
      </c>
      <c r="C11" s="43">
        <f>Displacement_Number!C11*'Temporary Relocation Numbers'!$C$2</f>
        <v>0</v>
      </c>
      <c r="D11" s="43">
        <f>Displacement_Number!D11*'Temporary Relocation Numbers'!$C$2</f>
        <v>0</v>
      </c>
      <c r="E11" s="43">
        <f>Displacement_Number!E11*'Temporary Relocation Numbers'!$C$2</f>
        <v>0</v>
      </c>
      <c r="F11" s="43">
        <f>Displacement_Number!F11*'Temporary Relocation Numbers'!$C$2</f>
        <v>0</v>
      </c>
      <c r="G11" s="43">
        <f>Displacement_Number!G11*'Temporary Relocation Numbers'!$C$2</f>
        <v>0</v>
      </c>
      <c r="H11" s="44">
        <f>Displacement_Number!H11*'Temporary Relocation Numbers'!$I$2</f>
        <v>24.679700032506172</v>
      </c>
      <c r="I11" s="44">
        <f>Displacement_Number!I11*'Temporary Relocation Numbers'!$I$2</f>
        <v>30.154880493633826</v>
      </c>
      <c r="J11" s="44">
        <f>Displacement_Number!J11*'Temporary Relocation Numbers'!$I$2</f>
        <v>19.711622741763872</v>
      </c>
      <c r="K11" s="44">
        <f>Displacement_Number!K11*'Temporary Relocation Numbers'!$I$2</f>
        <v>21.403220073646597</v>
      </c>
      <c r="L11" s="44">
        <f>Displacement_Number!L11*'Temporary Relocation Numbers'!$I$2</f>
        <v>17.599870389684614</v>
      </c>
      <c r="M11" s="44">
        <f>Displacement_Number!M11*'Temporary Relocation Numbers'!$I$2</f>
        <v>7.2072693387970084</v>
      </c>
      <c r="N11" s="45">
        <f>Displacement_Number!N11*'Temporary Relocation Numbers'!$O$2</f>
        <v>2943.3014171895793</v>
      </c>
      <c r="O11" s="45">
        <f>Displacement_Number!O11*'Temporary Relocation Numbers'!$O$2</f>
        <v>6029.1529358457892</v>
      </c>
      <c r="P11" s="45">
        <f>Displacement_Number!P11*'Temporary Relocation Numbers'!$O$2</f>
        <v>4570.4807256068361</v>
      </c>
      <c r="Q11" s="45">
        <f>Displacement_Number!Q11*'Temporary Relocation Numbers'!$O$2</f>
        <v>2248.0637777288061</v>
      </c>
      <c r="R11" s="45">
        <f>Displacement_Number!R11*'Temporary Relocation Numbers'!$O$2</f>
        <v>1441.8948253632539</v>
      </c>
      <c r="S11" s="45">
        <f>Displacement_Number!S11*'Temporary Relocation Numbers'!$O$2</f>
        <v>787.28794659772313</v>
      </c>
      <c r="U11">
        <v>2030</v>
      </c>
      <c r="V11" s="43">
        <f>Displacement_Number!V11*'Temporary Relocation Numbers'!$C$2</f>
        <v>0</v>
      </c>
      <c r="W11" s="43">
        <f>Displacement_Number!W11*'Temporary Relocation Numbers'!$C$2</f>
        <v>0</v>
      </c>
      <c r="X11" s="43">
        <f>Displacement_Number!X11*'Temporary Relocation Numbers'!$C$2</f>
        <v>0</v>
      </c>
      <c r="Y11" s="43">
        <f>Displacement_Number!Y11*'Temporary Relocation Numbers'!$C$2</f>
        <v>0</v>
      </c>
      <c r="Z11" s="43">
        <f>Displacement_Number!Z11*'Temporary Relocation Numbers'!$C$2</f>
        <v>0</v>
      </c>
      <c r="AA11" s="43">
        <f>Displacement_Number!AA11*'Temporary Relocation Numbers'!$C$2</f>
        <v>0</v>
      </c>
      <c r="AB11" s="44">
        <f>Displacement_Number!AB11*'Temporary Relocation Numbers'!$I$2</f>
        <v>22.976200306293066</v>
      </c>
      <c r="AC11" s="44">
        <f>Displacement_Number!AC11*'Temporary Relocation Numbers'!$I$2</f>
        <v>27.537194876063989</v>
      </c>
      <c r="AD11" s="44">
        <f>Displacement_Number!AD11*'Temporary Relocation Numbers'!$I$2</f>
        <v>17.811456608467694</v>
      </c>
      <c r="AE11" s="44">
        <f>Displacement_Number!AE11*'Temporary Relocation Numbers'!$I$2</f>
        <v>21.348145679371534</v>
      </c>
      <c r="AF11" s="44">
        <f>Displacement_Number!AF11*'Temporary Relocation Numbers'!$I$2</f>
        <v>17.240358156817127</v>
      </c>
      <c r="AG11" s="44">
        <f>Displacement_Number!AG11*'Temporary Relocation Numbers'!$I$2</f>
        <v>6.5920136467980424</v>
      </c>
      <c r="AH11" s="45">
        <f>Displacement_Number!AH11*'Temporary Relocation Numbers'!$O$2</f>
        <v>2740.1420128312943</v>
      </c>
      <c r="AI11" s="45">
        <f>Displacement_Number!AI11*'Temporary Relocation Numbers'!$O$2</f>
        <v>5505.7740775006405</v>
      </c>
      <c r="AJ11" s="45">
        <f>Displacement_Number!AJ11*'Temporary Relocation Numbers'!$O$2</f>
        <v>4129.8943364771148</v>
      </c>
      <c r="AK11" s="45">
        <f>Displacement_Number!AK11*'Temporary Relocation Numbers'!$O$2</f>
        <v>2242.2790990484909</v>
      </c>
      <c r="AL11" s="45">
        <f>Displacement_Number!AL11*'Temporary Relocation Numbers'!$O$2</f>
        <v>1412.4412659478253</v>
      </c>
      <c r="AM11" s="45">
        <f>Displacement_Number!AM11*'Temporary Relocation Numbers'!$O$2</f>
        <v>720.08033056220552</v>
      </c>
    </row>
    <row r="12" spans="1:39" x14ac:dyDescent="0.35">
      <c r="A12">
        <v>2031</v>
      </c>
      <c r="B12" s="43">
        <f>Displacement_Number!B12*'Temporary Relocation Numbers'!$C$2</f>
        <v>0</v>
      </c>
      <c r="C12" s="43">
        <f>Displacement_Number!C12*'Temporary Relocation Numbers'!$C$2</f>
        <v>0</v>
      </c>
      <c r="D12" s="43">
        <f>Displacement_Number!D12*'Temporary Relocation Numbers'!$C$2</f>
        <v>0</v>
      </c>
      <c r="E12" s="43">
        <f>Displacement_Number!E12*'Temporary Relocation Numbers'!$C$2</f>
        <v>0</v>
      </c>
      <c r="F12" s="43">
        <f>Displacement_Number!F12*'Temporary Relocation Numbers'!$C$2</f>
        <v>0</v>
      </c>
      <c r="G12" s="43">
        <f>Displacement_Number!G12*'Temporary Relocation Numbers'!$C$2</f>
        <v>0</v>
      </c>
      <c r="H12" s="44">
        <f>Displacement_Number!H12*'Temporary Relocation Numbers'!$I$2</f>
        <v>25.034179296306728</v>
      </c>
      <c r="I12" s="44">
        <f>Displacement_Number!I12*'Temporary Relocation Numbers'!$I$2</f>
        <v>30.588000824241487</v>
      </c>
      <c r="J12" s="44">
        <f>Displacement_Number!J12*'Temporary Relocation Numbers'!$I$2</f>
        <v>19.994744558828565</v>
      </c>
      <c r="K12" s="44">
        <f>Displacement_Number!K12*'Temporary Relocation Numbers'!$I$2</f>
        <v>21.710638627546139</v>
      </c>
      <c r="L12" s="44">
        <f>Displacement_Number!L12*'Temporary Relocation Numbers'!$I$2</f>
        <v>17.852660702796332</v>
      </c>
      <c r="M12" s="44">
        <f>Displacement_Number!M12*'Temporary Relocation Numbers'!$I$2</f>
        <v>7.3107887302751884</v>
      </c>
      <c r="N12" s="45">
        <f>Displacement_Number!N12*'Temporary Relocation Numbers'!$O$2</f>
        <v>2984.1893253085818</v>
      </c>
      <c r="O12" s="45">
        <f>Displacement_Number!O12*'Temporary Relocation Numbers'!$O$2</f>
        <v>6112.9090370172662</v>
      </c>
      <c r="P12" s="45">
        <f>Displacement_Number!P12*'Temporary Relocation Numbers'!$O$2</f>
        <v>4633.9731680990917</v>
      </c>
      <c r="Q12" s="45">
        <f>Displacement_Number!Q12*'Temporary Relocation Numbers'!$O$2</f>
        <v>2279.293547351655</v>
      </c>
      <c r="R12" s="45">
        <f>Displacement_Number!R12*'Temporary Relocation Numbers'!$O$2</f>
        <v>1461.9254150923255</v>
      </c>
      <c r="S12" s="45">
        <f>Displacement_Number!S12*'Temporary Relocation Numbers'!$O$2</f>
        <v>798.22483435093977</v>
      </c>
      <c r="U12">
        <v>2031</v>
      </c>
      <c r="V12" s="43">
        <f>Displacement_Number!V12*'Temporary Relocation Numbers'!$C$2</f>
        <v>0</v>
      </c>
      <c r="W12" s="43">
        <f>Displacement_Number!W12*'Temporary Relocation Numbers'!$C$2</f>
        <v>0</v>
      </c>
      <c r="X12" s="43">
        <f>Displacement_Number!X12*'Temporary Relocation Numbers'!$C$2</f>
        <v>0</v>
      </c>
      <c r="Y12" s="43">
        <f>Displacement_Number!Y12*'Temporary Relocation Numbers'!$C$2</f>
        <v>0</v>
      </c>
      <c r="Z12" s="43">
        <f>Displacement_Number!Z12*'Temporary Relocation Numbers'!$C$2</f>
        <v>0</v>
      </c>
      <c r="AA12" s="43">
        <f>Displacement_Number!AA12*'Temporary Relocation Numbers'!$C$2</f>
        <v>0</v>
      </c>
      <c r="AB12" s="44">
        <f>Displacement_Number!AB12*'Temporary Relocation Numbers'!$I$2</f>
        <v>23.306211876886771</v>
      </c>
      <c r="AC12" s="44">
        <f>Displacement_Number!AC12*'Temporary Relocation Numbers'!$I$2</f>
        <v>27.932716886215754</v>
      </c>
      <c r="AD12" s="44">
        <f>Displacement_Number!AD12*'Temporary Relocation Numbers'!$I$2</f>
        <v>18.067285975010606</v>
      </c>
      <c r="AE12" s="44">
        <f>Displacement_Number!AE12*'Temporary Relocation Numbers'!$I$2</f>
        <v>21.654773189185807</v>
      </c>
      <c r="AF12" s="44">
        <f>Displacement_Number!AF12*'Temporary Relocation Numbers'!$I$2</f>
        <v>17.487984726793137</v>
      </c>
      <c r="AG12" s="44">
        <f>Displacement_Number!AG12*'Temporary Relocation Numbers'!$I$2</f>
        <v>6.6866960027992262</v>
      </c>
      <c r="AH12" s="45">
        <f>Displacement_Number!AH12*'Temporary Relocation Numbers'!$O$2</f>
        <v>2778.2076605421721</v>
      </c>
      <c r="AI12" s="45">
        <f>Displacement_Number!AI12*'Temporary Relocation Numbers'!$O$2</f>
        <v>5582.2594769538127</v>
      </c>
      <c r="AJ12" s="45">
        <f>Displacement_Number!AJ12*'Temporary Relocation Numbers'!$O$2</f>
        <v>4187.2662179924992</v>
      </c>
      <c r="AK12" s="45">
        <f>Displacement_Number!AK12*'Temporary Relocation Numbers'!$O$2</f>
        <v>2273.4285087703806</v>
      </c>
      <c r="AL12" s="45">
        <f>Displacement_Number!AL12*'Temporary Relocation Numbers'!$O$2</f>
        <v>1432.0626911842214</v>
      </c>
      <c r="AM12" s="45">
        <f>Displacement_Number!AM12*'Temporary Relocation Numbers'!$O$2</f>
        <v>730.08358005013679</v>
      </c>
    </row>
    <row r="13" spans="1:39" x14ac:dyDescent="0.35">
      <c r="A13">
        <v>2032</v>
      </c>
      <c r="B13" s="43">
        <f>Displacement_Number!B13*'Temporary Relocation Numbers'!$C$2</f>
        <v>0</v>
      </c>
      <c r="C13" s="43">
        <f>Displacement_Number!C13*'Temporary Relocation Numbers'!$C$2</f>
        <v>0</v>
      </c>
      <c r="D13" s="43">
        <f>Displacement_Number!D13*'Temporary Relocation Numbers'!$C$2</f>
        <v>0</v>
      </c>
      <c r="E13" s="43">
        <f>Displacement_Number!E13*'Temporary Relocation Numbers'!$C$2</f>
        <v>0</v>
      </c>
      <c r="F13" s="43">
        <f>Displacement_Number!F13*'Temporary Relocation Numbers'!$C$2</f>
        <v>0</v>
      </c>
      <c r="G13" s="43">
        <f>Displacement_Number!G13*'Temporary Relocation Numbers'!$C$2</f>
        <v>0</v>
      </c>
      <c r="H13" s="44">
        <f>Displacement_Number!H13*'Temporary Relocation Numbers'!$I$2</f>
        <v>25.393750013743226</v>
      </c>
      <c r="I13" s="44">
        <f>Displacement_Number!I13*'Temporary Relocation Numbers'!$I$2</f>
        <v>31.027342145206763</v>
      </c>
      <c r="J13" s="44">
        <f>Displacement_Number!J13*'Temporary Relocation Numbers'!$I$2</f>
        <v>20.281932908839234</v>
      </c>
      <c r="K13" s="44">
        <f>Displacement_Number!K13*'Temporary Relocation Numbers'!$I$2</f>
        <v>22.022472693081614</v>
      </c>
      <c r="L13" s="44">
        <f>Displacement_Number!L13*'Temporary Relocation Numbers'!$I$2</f>
        <v>18.109081891646806</v>
      </c>
      <c r="M13" s="44">
        <f>Displacement_Number!M13*'Temporary Relocation Numbers'!$I$2</f>
        <v>7.4157949906225982</v>
      </c>
      <c r="N13" s="45">
        <f>Displacement_Number!N13*'Temporary Relocation Numbers'!$O$2</f>
        <v>3025.645242201877</v>
      </c>
      <c r="O13" s="45">
        <f>Displacement_Number!O13*'Temporary Relocation Numbers'!$O$2</f>
        <v>6197.8286655628362</v>
      </c>
      <c r="P13" s="45">
        <f>Displacement_Number!P13*'Temporary Relocation Numbers'!$O$2</f>
        <v>4698.3476382150611</v>
      </c>
      <c r="Q13" s="45">
        <f>Displacement_Number!Q13*'Temporary Relocation Numbers'!$O$2</f>
        <v>2310.9571563167674</v>
      </c>
      <c r="R13" s="45">
        <f>Displacement_Number!R13*'Temporary Relocation Numbers'!$O$2</f>
        <v>1482.2342668123804</v>
      </c>
      <c r="S13" s="45">
        <f>Displacement_Number!S13*'Temporary Relocation Numbers'!$O$2</f>
        <v>809.31365573179983</v>
      </c>
      <c r="U13">
        <v>2032</v>
      </c>
      <c r="V13" s="43">
        <f>Displacement_Number!V13*'Temporary Relocation Numbers'!$C$2</f>
        <v>0</v>
      </c>
      <c r="W13" s="43">
        <f>Displacement_Number!W13*'Temporary Relocation Numbers'!$C$2</f>
        <v>0</v>
      </c>
      <c r="X13" s="43">
        <f>Displacement_Number!X13*'Temporary Relocation Numbers'!$C$2</f>
        <v>0</v>
      </c>
      <c r="Y13" s="43">
        <f>Displacement_Number!Y13*'Temporary Relocation Numbers'!$C$2</f>
        <v>0</v>
      </c>
      <c r="Z13" s="43">
        <f>Displacement_Number!Z13*'Temporary Relocation Numbers'!$C$2</f>
        <v>0</v>
      </c>
      <c r="AA13" s="43">
        <f>Displacement_Number!AA13*'Temporary Relocation Numbers'!$C$2</f>
        <v>0</v>
      </c>
      <c r="AB13" s="44">
        <f>Displacement_Number!AB13*'Temporary Relocation Numbers'!$I$2</f>
        <v>23.640963466947309</v>
      </c>
      <c r="AC13" s="44">
        <f>Displacement_Number!AC13*'Temporary Relocation Numbers'!$I$2</f>
        <v>28.333919854839102</v>
      </c>
      <c r="AD13" s="44">
        <f>Displacement_Number!AD13*'Temporary Relocation Numbers'!$I$2</f>
        <v>18.32678986779943</v>
      </c>
      <c r="AE13" s="44">
        <f>Displacement_Number!AE13*'Temporary Relocation Numbers'!$I$2</f>
        <v>21.96580484871814</v>
      </c>
      <c r="AF13" s="44">
        <f>Displacement_Number!AF13*'Temporary Relocation Numbers'!$I$2</f>
        <v>17.739168004675118</v>
      </c>
      <c r="AG13" s="44">
        <f>Displacement_Number!AG13*'Temporary Relocation Numbers'!$I$2</f>
        <v>6.7827382996346168</v>
      </c>
      <c r="AH13" s="45">
        <f>Displacement_Number!AH13*'Temporary Relocation Numbers'!$O$2</f>
        <v>2816.8021106030251</v>
      </c>
      <c r="AI13" s="45">
        <f>Displacement_Number!AI13*'Temporary Relocation Numbers'!$O$2</f>
        <v>5659.8074002677859</v>
      </c>
      <c r="AJ13" s="45">
        <f>Displacement_Number!AJ13*'Temporary Relocation Numbers'!$O$2</f>
        <v>4245.4351012034349</v>
      </c>
      <c r="AK13" s="45">
        <f>Displacement_Number!AK13*'Temporary Relocation Numbers'!$O$2</f>
        <v>2305.0106414866705</v>
      </c>
      <c r="AL13" s="45">
        <f>Displacement_Number!AL13*'Temporary Relocation Numbers'!$O$2</f>
        <v>1451.9566943589637</v>
      </c>
      <c r="AM13" s="45">
        <f>Displacement_Number!AM13*'Temporary Relocation Numbers'!$O$2</f>
        <v>740.22579320096872</v>
      </c>
    </row>
    <row r="14" spans="1:39" x14ac:dyDescent="0.35">
      <c r="A14">
        <v>2033</v>
      </c>
      <c r="B14" s="43">
        <f>Displacement_Number!B14*'Temporary Relocation Numbers'!$C$2</f>
        <v>0</v>
      </c>
      <c r="C14" s="43">
        <f>Displacement_Number!C14*'Temporary Relocation Numbers'!$C$2</f>
        <v>0</v>
      </c>
      <c r="D14" s="43">
        <f>Displacement_Number!D14*'Temporary Relocation Numbers'!$C$2</f>
        <v>0</v>
      </c>
      <c r="E14" s="43">
        <f>Displacement_Number!E14*'Temporary Relocation Numbers'!$C$2</f>
        <v>0</v>
      </c>
      <c r="F14" s="43">
        <f>Displacement_Number!F14*'Temporary Relocation Numbers'!$C$2</f>
        <v>0</v>
      </c>
      <c r="G14" s="43">
        <f>Displacement_Number!G14*'Temporary Relocation Numbers'!$C$2</f>
        <v>0</v>
      </c>
      <c r="H14" s="44">
        <f>Displacement_Number!H14*'Temporary Relocation Numbers'!$I$2</f>
        <v>25.758485314340518</v>
      </c>
      <c r="I14" s="44">
        <f>Displacement_Number!I14*'Temporary Relocation Numbers'!$I$2</f>
        <v>31.472993809806997</v>
      </c>
      <c r="J14" s="44">
        <f>Displacement_Number!J14*'Temporary Relocation Numbers'!$I$2</f>
        <v>20.573246200188319</v>
      </c>
      <c r="K14" s="44">
        <f>Displacement_Number!K14*'Temporary Relocation Numbers'!$I$2</f>
        <v>22.33878569109331</v>
      </c>
      <c r="L14" s="44">
        <f>Displacement_Number!L14*'Temporary Relocation Numbers'!$I$2</f>
        <v>18.369186107200477</v>
      </c>
      <c r="M14" s="44">
        <f>Displacement_Number!M14*'Temporary Relocation Numbers'!$I$2</f>
        <v>7.5223094760219089</v>
      </c>
      <c r="N14" s="45">
        <f>Displacement_Number!N14*'Temporary Relocation Numbers'!$O$2</f>
        <v>3067.6770585633749</v>
      </c>
      <c r="O14" s="45">
        <f>Displacement_Number!O14*'Temporary Relocation Numbers'!$O$2</f>
        <v>6283.9279850327503</v>
      </c>
      <c r="P14" s="45">
        <f>Displacement_Number!P14*'Temporary Relocation Numbers'!$O$2</f>
        <v>4763.6163889520849</v>
      </c>
      <c r="Q14" s="45">
        <f>Displacement_Number!Q14*'Temporary Relocation Numbers'!$O$2</f>
        <v>2343.0606314561419</v>
      </c>
      <c r="R14" s="45">
        <f>Displacement_Number!R14*'Temporary Relocation Numbers'!$O$2</f>
        <v>1502.8252460978563</v>
      </c>
      <c r="S14" s="45">
        <f>Displacement_Number!S14*'Temporary Relocation Numbers'!$O$2</f>
        <v>820.55652137979519</v>
      </c>
      <c r="U14">
        <v>2033</v>
      </c>
      <c r="V14" s="43">
        <f>Displacement_Number!V14*'Temporary Relocation Numbers'!$C$2</f>
        <v>0</v>
      </c>
      <c r="W14" s="43">
        <f>Displacement_Number!W14*'Temporary Relocation Numbers'!$C$2</f>
        <v>0</v>
      </c>
      <c r="X14" s="43">
        <f>Displacement_Number!X14*'Temporary Relocation Numbers'!$C$2</f>
        <v>0</v>
      </c>
      <c r="Y14" s="43">
        <f>Displacement_Number!Y14*'Temporary Relocation Numbers'!$C$2</f>
        <v>0</v>
      </c>
      <c r="Z14" s="43">
        <f>Displacement_Number!Z14*'Temporary Relocation Numbers'!$C$2</f>
        <v>0</v>
      </c>
      <c r="AA14" s="43">
        <f>Displacement_Number!AA14*'Temporary Relocation Numbers'!$C$2</f>
        <v>0</v>
      </c>
      <c r="AB14" s="44">
        <f>Displacement_Number!AB14*'Temporary Relocation Numbers'!$I$2</f>
        <v>23.980523158283162</v>
      </c>
      <c r="AC14" s="44">
        <f>Displacement_Number!AC14*'Temporary Relocation Numbers'!$I$2</f>
        <v>28.740885378629848</v>
      </c>
      <c r="AD14" s="44">
        <f>Displacement_Number!AD14*'Temporary Relocation Numbers'!$I$2</f>
        <v>18.59002106475921</v>
      </c>
      <c r="AE14" s="44">
        <f>Displacement_Number!AE14*'Temporary Relocation Numbers'!$I$2</f>
        <v>22.28130391561541</v>
      </c>
      <c r="AF14" s="44">
        <f>Displacement_Number!AF14*'Temporary Relocation Numbers'!$I$2</f>
        <v>17.993959076140708</v>
      </c>
      <c r="AG14" s="44">
        <f>Displacement_Number!AG14*'Temporary Relocation Numbers'!$I$2</f>
        <v>6.8801600703951813</v>
      </c>
      <c r="AH14" s="45">
        <f>Displacement_Number!AH14*'Temporary Relocation Numbers'!$O$2</f>
        <v>2855.9327090579131</v>
      </c>
      <c r="AI14" s="45">
        <f>Displacement_Number!AI14*'Temporary Relocation Numbers'!$O$2</f>
        <v>5738.4326078669365</v>
      </c>
      <c r="AJ14" s="45">
        <f>Displacement_Number!AJ14*'Temporary Relocation Numbers'!$O$2</f>
        <v>4304.4120579396385</v>
      </c>
      <c r="AK14" s="45">
        <f>Displacement_Number!AK14*'Temporary Relocation Numbers'!$O$2</f>
        <v>2337.0315085212205</v>
      </c>
      <c r="AL14" s="45">
        <f>Displacement_Number!AL14*'Temporary Relocation Numbers'!$O$2</f>
        <v>1472.1270620844709</v>
      </c>
      <c r="AM14" s="45">
        <f>Displacement_Number!AM14*'Temporary Relocation Numbers'!$O$2</f>
        <v>750.50890047736095</v>
      </c>
    </row>
    <row r="15" spans="1:39" x14ac:dyDescent="0.35">
      <c r="A15">
        <v>2034</v>
      </c>
      <c r="B15" s="43">
        <f>Displacement_Number!B15*'Temporary Relocation Numbers'!$C$2</f>
        <v>0</v>
      </c>
      <c r="C15" s="43">
        <f>Displacement_Number!C15*'Temporary Relocation Numbers'!$C$2</f>
        <v>0</v>
      </c>
      <c r="D15" s="43">
        <f>Displacement_Number!D15*'Temporary Relocation Numbers'!$C$2</f>
        <v>0</v>
      </c>
      <c r="E15" s="43">
        <f>Displacement_Number!E15*'Temporary Relocation Numbers'!$C$2</f>
        <v>0</v>
      </c>
      <c r="F15" s="43">
        <f>Displacement_Number!F15*'Temporary Relocation Numbers'!$C$2</f>
        <v>0</v>
      </c>
      <c r="G15" s="43">
        <f>Displacement_Number!G15*'Temporary Relocation Numbers'!$C$2</f>
        <v>0</v>
      </c>
      <c r="H15" s="44">
        <f>Displacement_Number!H15*'Temporary Relocation Numbers'!$I$2</f>
        <v>26.128459377996823</v>
      </c>
      <c r="I15" s="44">
        <f>Displacement_Number!I15*'Temporary Relocation Numbers'!$I$2</f>
        <v>31.925046454717805</v>
      </c>
      <c r="J15" s="44">
        <f>Displacement_Number!J15*'Temporary Relocation Numbers'!$I$2</f>
        <v>20.868743680199213</v>
      </c>
      <c r="K15" s="44">
        <f>Displacement_Number!K15*'Temporary Relocation Numbers'!$I$2</f>
        <v>22.659641953347204</v>
      </c>
      <c r="L15" s="44">
        <f>Displacement_Number!L15*'Temporary Relocation Numbers'!$I$2</f>
        <v>18.633026249476085</v>
      </c>
      <c r="M15" s="44">
        <f>Displacement_Number!M15*'Temporary Relocation Numbers'!$I$2</f>
        <v>7.6303538493987348</v>
      </c>
      <c r="N15" s="45">
        <f>Displacement_Number!N15*'Temporary Relocation Numbers'!$O$2</f>
        <v>3110.2927747033418</v>
      </c>
      <c r="O15" s="45">
        <f>Displacement_Number!O15*'Temporary Relocation Numbers'!$O$2</f>
        <v>6371.2233835189127</v>
      </c>
      <c r="P15" s="45">
        <f>Displacement_Number!P15*'Temporary Relocation Numbers'!$O$2</f>
        <v>4829.7918435243282</v>
      </c>
      <c r="Q15" s="45">
        <f>Displacement_Number!Q15*'Temporary Relocation Numbers'!$O$2</f>
        <v>2375.6100833256382</v>
      </c>
      <c r="R15" s="45">
        <f>Displacement_Number!R15*'Temporary Relocation Numbers'!$O$2</f>
        <v>1523.7022722231793</v>
      </c>
      <c r="S15" s="45">
        <f>Displacement_Number!S15*'Temporary Relocation Numbers'!$O$2</f>
        <v>831.95557125510868</v>
      </c>
      <c r="U15">
        <v>2034</v>
      </c>
      <c r="V15" s="43">
        <f>Displacement_Number!V15*'Temporary Relocation Numbers'!$C$2</f>
        <v>0</v>
      </c>
      <c r="W15" s="43">
        <f>Displacement_Number!W15*'Temporary Relocation Numbers'!$C$2</f>
        <v>0</v>
      </c>
      <c r="X15" s="43">
        <f>Displacement_Number!X15*'Temporary Relocation Numbers'!$C$2</f>
        <v>0</v>
      </c>
      <c r="Y15" s="43">
        <f>Displacement_Number!Y15*'Temporary Relocation Numbers'!$C$2</f>
        <v>0</v>
      </c>
      <c r="Z15" s="43">
        <f>Displacement_Number!Z15*'Temporary Relocation Numbers'!$C$2</f>
        <v>0</v>
      </c>
      <c r="AA15" s="43">
        <f>Displacement_Number!AA15*'Temporary Relocation Numbers'!$C$2</f>
        <v>0</v>
      </c>
      <c r="AB15" s="44">
        <f>Displacement_Number!AB15*'Temporary Relocation Numbers'!$I$2</f>
        <v>24.324960010574891</v>
      </c>
      <c r="AC15" s="44">
        <f>Displacement_Number!AC15*'Temporary Relocation Numbers'!$I$2</f>
        <v>29.153696226272807</v>
      </c>
      <c r="AD15" s="44">
        <f>Displacement_Number!AD15*'Temporary Relocation Numbers'!$I$2</f>
        <v>18.857033101874457</v>
      </c>
      <c r="AE15" s="44">
        <f>Displacement_Number!AE15*'Temporary Relocation Numbers'!$I$2</f>
        <v>22.601334556106217</v>
      </c>
      <c r="AF15" s="44">
        <f>Displacement_Number!AF15*'Temporary Relocation Numbers'!$I$2</f>
        <v>18.252409760620925</v>
      </c>
      <c r="AG15" s="44">
        <f>Displacement_Number!AG15*'Temporary Relocation Numbers'!$I$2</f>
        <v>6.9789811287294139</v>
      </c>
      <c r="AH15" s="45">
        <f>Displacement_Number!AH15*'Temporary Relocation Numbers'!$O$2</f>
        <v>2895.6069040010589</v>
      </c>
      <c r="AI15" s="45">
        <f>Displacement_Number!AI15*'Temporary Relocation Numbers'!$O$2</f>
        <v>5818.1500652252771</v>
      </c>
      <c r="AJ15" s="45">
        <f>Displacement_Number!AJ15*'Temporary Relocation Numbers'!$O$2</f>
        <v>4364.2083138390499</v>
      </c>
      <c r="AK15" s="45">
        <f>Displacement_Number!AK15*'Temporary Relocation Numbers'!$O$2</f>
        <v>2369.4972047063134</v>
      </c>
      <c r="AL15" s="45">
        <f>Displacement_Number!AL15*'Temporary Relocation Numbers'!$O$2</f>
        <v>1492.5776335762218</v>
      </c>
      <c r="AM15" s="45">
        <f>Displacement_Number!AM15*'Temporary Relocation Numbers'!$O$2</f>
        <v>760.93485915967403</v>
      </c>
    </row>
    <row r="16" spans="1:39" x14ac:dyDescent="0.35">
      <c r="A16">
        <v>2035</v>
      </c>
      <c r="B16" s="43">
        <f>Displacement_Number!B16*'Temporary Relocation Numbers'!$C$2</f>
        <v>0</v>
      </c>
      <c r="C16" s="43">
        <f>Displacement_Number!C16*'Temporary Relocation Numbers'!$C$2</f>
        <v>0</v>
      </c>
      <c r="D16" s="43">
        <f>Displacement_Number!D16*'Temporary Relocation Numbers'!$C$2</f>
        <v>0</v>
      </c>
      <c r="E16" s="43">
        <f>Displacement_Number!E16*'Temporary Relocation Numbers'!$C$2</f>
        <v>0</v>
      </c>
      <c r="F16" s="43">
        <f>Displacement_Number!F16*'Temporary Relocation Numbers'!$C$2</f>
        <v>0</v>
      </c>
      <c r="G16" s="43">
        <f>Displacement_Number!G16*'Temporary Relocation Numbers'!$C$2</f>
        <v>0</v>
      </c>
      <c r="H16" s="44">
        <f>Displacement_Number!H16*'Temporary Relocation Numbers'!$I$2</f>
        <v>26.50374745007046</v>
      </c>
      <c r="I16" s="44">
        <f>Displacement_Number!I16*'Temporary Relocation Numbers'!$I$2</f>
        <v>32.383592018446748</v>
      </c>
      <c r="J16" s="44">
        <f>Displacement_Number!J16*'Temporary Relocation Numbers'!$I$2</f>
        <v>21.168485447175957</v>
      </c>
      <c r="K16" s="44">
        <f>Displacement_Number!K16*'Temporary Relocation Numbers'!$I$2</f>
        <v>22.98510673561875</v>
      </c>
      <c r="L16" s="44">
        <f>Displacement_Number!L16*'Temporary Relocation Numbers'!$I$2</f>
        <v>18.90065597830549</v>
      </c>
      <c r="M16" s="44">
        <f>Displacement_Number!M16*'Temporary Relocation Numbers'!$I$2</f>
        <v>7.7399500848274485</v>
      </c>
      <c r="N16" s="45">
        <f>Displacement_Number!N16*'Temporary Relocation Numbers'!$O$2</f>
        <v>3153.5005020711701</v>
      </c>
      <c r="O16" s="45">
        <f>Displacement_Number!O16*'Temporary Relocation Numbers'!$O$2</f>
        <v>6459.7314767741764</v>
      </c>
      <c r="P16" s="45">
        <f>Displacement_Number!P16*'Temporary Relocation Numbers'!$O$2</f>
        <v>4896.8865977274154</v>
      </c>
      <c r="Q16" s="45">
        <f>Displacement_Number!Q16*'Temporary Relocation Numbers'!$O$2</f>
        <v>2408.6117073680521</v>
      </c>
      <c r="R16" s="45">
        <f>Displacement_Number!R16*'Temporary Relocation Numbers'!$O$2</f>
        <v>1544.8693189087569</v>
      </c>
      <c r="S16" s="45">
        <f>Displacement_Number!S16*'Temporary Relocation Numbers'!$O$2</f>
        <v>843.51297504593504</v>
      </c>
      <c r="U16">
        <v>2035</v>
      </c>
      <c r="V16" s="43">
        <f>Displacement_Number!V16*'Temporary Relocation Numbers'!$C$2</f>
        <v>0</v>
      </c>
      <c r="W16" s="43">
        <f>Displacement_Number!W16*'Temporary Relocation Numbers'!$C$2</f>
        <v>0</v>
      </c>
      <c r="X16" s="43">
        <f>Displacement_Number!X16*'Temporary Relocation Numbers'!$C$2</f>
        <v>0</v>
      </c>
      <c r="Y16" s="43">
        <f>Displacement_Number!Y16*'Temporary Relocation Numbers'!$C$2</f>
        <v>0</v>
      </c>
      <c r="Z16" s="43">
        <f>Displacement_Number!Z16*'Temporary Relocation Numbers'!$C$2</f>
        <v>0</v>
      </c>
      <c r="AA16" s="43">
        <f>Displacement_Number!AA16*'Temporary Relocation Numbers'!$C$2</f>
        <v>0</v>
      </c>
      <c r="AB16" s="44">
        <f>Displacement_Number!AB16*'Temporary Relocation Numbers'!$I$2</f>
        <v>24.674344075420464</v>
      </c>
      <c r="AC16" s="44">
        <f>Displacement_Number!AC16*'Temporary Relocation Numbers'!$I$2</f>
        <v>29.57243635527529</v>
      </c>
      <c r="AD16" s="44">
        <f>Displacement_Number!AD16*'Temporary Relocation Numbers'!$I$2</f>
        <v>19.127880284077278</v>
      </c>
      <c r="AE16" s="44">
        <f>Displacement_Number!AE16*'Temporary Relocation Numbers'!$I$2</f>
        <v>22.925961858050982</v>
      </c>
      <c r="AF16" s="44">
        <f>Displacement_Number!AF16*'Temporary Relocation Numbers'!$I$2</f>
        <v>18.514572621839218</v>
      </c>
      <c r="AG16" s="44">
        <f>Displacement_Number!AG16*'Temporary Relocation Numbers'!$I$2</f>
        <v>7.0792215728730419</v>
      </c>
      <c r="AH16" s="45">
        <f>Displacement_Number!AH16*'Temporary Relocation Numbers'!$O$2</f>
        <v>2935.8322469945047</v>
      </c>
      <c r="AI16" s="45">
        <f>Displacement_Number!AI16*'Temporary Relocation Numbers'!$O$2</f>
        <v>5898.9749457149746</v>
      </c>
      <c r="AJ16" s="45">
        <f>Displacement_Number!AJ16*'Temporary Relocation Numbers'!$O$2</f>
        <v>4424.8352504845079</v>
      </c>
      <c r="AK16" s="45">
        <f>Displacement_Number!AK16*'Temporary Relocation Numbers'!$O$2</f>
        <v>2402.4139095427404</v>
      </c>
      <c r="AL16" s="45">
        <f>Displacement_Number!AL16*'Temporary Relocation Numbers'!$O$2</f>
        <v>1513.3123013835093</v>
      </c>
      <c r="AM16" s="45">
        <f>Displacement_Number!AM16*'Temporary Relocation Numbers'!$O$2</f>
        <v>771.5056537185186</v>
      </c>
    </row>
    <row r="17" spans="1:39" x14ac:dyDescent="0.35">
      <c r="A17">
        <v>2036</v>
      </c>
      <c r="B17" s="43">
        <f>Displacement_Number!B17*'Temporary Relocation Numbers'!$C$2</f>
        <v>0</v>
      </c>
      <c r="C17" s="43">
        <f>Displacement_Number!C17*'Temporary Relocation Numbers'!$C$2</f>
        <v>0</v>
      </c>
      <c r="D17" s="43">
        <f>Displacement_Number!D17*'Temporary Relocation Numbers'!$C$2</f>
        <v>0</v>
      </c>
      <c r="E17" s="43">
        <f>Displacement_Number!E17*'Temporary Relocation Numbers'!$C$2</f>
        <v>0</v>
      </c>
      <c r="F17" s="43">
        <f>Displacement_Number!F17*'Temporary Relocation Numbers'!$C$2</f>
        <v>0</v>
      </c>
      <c r="G17" s="43">
        <f>Displacement_Number!G17*'Temporary Relocation Numbers'!$C$2</f>
        <v>0</v>
      </c>
      <c r="H17" s="44">
        <f>Displacement_Number!H17*'Temporary Relocation Numbers'!$I$2</f>
        <v>26.884425856683279</v>
      </c>
      <c r="I17" s="44">
        <f>Displacement_Number!I17*'Temporary Relocation Numbers'!$I$2</f>
        <v>32.848723760031817</v>
      </c>
      <c r="J17" s="44">
        <f>Displacement_Number!J17*'Temporary Relocation Numbers'!$I$2</f>
        <v>21.47253246262607</v>
      </c>
      <c r="K17" s="44">
        <f>Displacement_Number!K17*'Temporary Relocation Numbers'!$I$2</f>
        <v>23.315246230964622</v>
      </c>
      <c r="L17" s="44">
        <f>Displacement_Number!L17*'Temporary Relocation Numbers'!$I$2</f>
        <v>19.172129724247004</v>
      </c>
      <c r="M17" s="44">
        <f>Displacement_Number!M17*'Temporary Relocation Numbers'!$I$2</f>
        <v>7.8511204720002663</v>
      </c>
      <c r="N17" s="45">
        <f>Displacement_Number!N17*'Temporary Relocation Numbers'!$O$2</f>
        <v>3197.3084647993073</v>
      </c>
      <c r="O17" s="45">
        <f>Displacement_Number!O17*'Temporary Relocation Numbers'!$O$2</f>
        <v>6549.4691113749759</v>
      </c>
      <c r="P17" s="45">
        <f>Displacement_Number!P17*'Temporary Relocation Numbers'!$O$2</f>
        <v>4964.9134223358978</v>
      </c>
      <c r="Q17" s="45">
        <f>Displacement_Number!Q17*'Temporary Relocation Numbers'!$O$2</f>
        <v>2442.071785092357</v>
      </c>
      <c r="R17" s="45">
        <f>Displacement_Number!R17*'Temporary Relocation Numbers'!$O$2</f>
        <v>1566.3304150773317</v>
      </c>
      <c r="S17" s="45">
        <f>Displacement_Number!S17*'Temporary Relocation Numbers'!$O$2</f>
        <v>855.23093258145582</v>
      </c>
      <c r="U17">
        <v>2036</v>
      </c>
      <c r="V17" s="43">
        <f>Displacement_Number!V17*'Temporary Relocation Numbers'!$C$2</f>
        <v>0</v>
      </c>
      <c r="W17" s="43">
        <f>Displacement_Number!W17*'Temporary Relocation Numbers'!$C$2</f>
        <v>0</v>
      </c>
      <c r="X17" s="43">
        <f>Displacement_Number!X17*'Temporary Relocation Numbers'!$C$2</f>
        <v>0</v>
      </c>
      <c r="Y17" s="43">
        <f>Displacement_Number!Y17*'Temporary Relocation Numbers'!$C$2</f>
        <v>0</v>
      </c>
      <c r="Z17" s="43">
        <f>Displacement_Number!Z17*'Temporary Relocation Numbers'!$C$2</f>
        <v>0</v>
      </c>
      <c r="AA17" s="43">
        <f>Displacement_Number!AA17*'Temporary Relocation Numbers'!$C$2</f>
        <v>0</v>
      </c>
      <c r="AB17" s="44">
        <f>Displacement_Number!AB17*'Temporary Relocation Numbers'!$I$2</f>
        <v>25.028746410582414</v>
      </c>
      <c r="AC17" s="44">
        <f>Displacement_Number!AC17*'Temporary Relocation Numbers'!$I$2</f>
        <v>29.997190929042379</v>
      </c>
      <c r="AD17" s="44">
        <f>Displacement_Number!AD17*'Temporary Relocation Numbers'!$I$2</f>
        <v>19.402617696291934</v>
      </c>
      <c r="AE17" s="44">
        <f>Displacement_Number!AE17*'Temporary Relocation Numbers'!$I$2</f>
        <v>23.255251844179558</v>
      </c>
      <c r="AF17" s="44">
        <f>Displacement_Number!AF17*'Temporary Relocation Numbers'!$I$2</f>
        <v>18.78050097850187</v>
      </c>
      <c r="AG17" s="44">
        <f>Displacement_Number!AG17*'Temporary Relocation Numbers'!$I$2</f>
        <v>7.1809017897366108</v>
      </c>
      <c r="AH17" s="45">
        <f>Displacement_Number!AH17*'Temporary Relocation Numbers'!$O$2</f>
        <v>2976.6163945054777</v>
      </c>
      <c r="AI17" s="45">
        <f>Displacement_Number!AI17*'Temporary Relocation Numbers'!$O$2</f>
        <v>5980.9226334944342</v>
      </c>
      <c r="AJ17" s="45">
        <f>Displacement_Number!AJ17*'Temporary Relocation Numbers'!$O$2</f>
        <v>4486.30440757012</v>
      </c>
      <c r="AK17" s="45">
        <f>Displacement_Number!AK17*'Temporary Relocation Numbers'!$O$2</f>
        <v>2435.787888376004</v>
      </c>
      <c r="AL17" s="45">
        <f>Displacement_Number!AL17*'Temporary Relocation Numbers'!$O$2</f>
        <v>1534.3350121303445</v>
      </c>
      <c r="AM17" s="45">
        <f>Displacement_Number!AM17*'Temporary Relocation Numbers'!$O$2</f>
        <v>782.22329619247739</v>
      </c>
    </row>
    <row r="18" spans="1:39" x14ac:dyDescent="0.35">
      <c r="A18">
        <v>2037</v>
      </c>
      <c r="B18" s="43">
        <f>Displacement_Number!B18*'Temporary Relocation Numbers'!$C$2</f>
        <v>0</v>
      </c>
      <c r="C18" s="43">
        <f>Displacement_Number!C18*'Temporary Relocation Numbers'!$C$2</f>
        <v>0</v>
      </c>
      <c r="D18" s="43">
        <f>Displacement_Number!D18*'Temporary Relocation Numbers'!$C$2</f>
        <v>0</v>
      </c>
      <c r="E18" s="43">
        <f>Displacement_Number!E18*'Temporary Relocation Numbers'!$C$2</f>
        <v>0</v>
      </c>
      <c r="F18" s="43">
        <f>Displacement_Number!F18*'Temporary Relocation Numbers'!$C$2</f>
        <v>0</v>
      </c>
      <c r="G18" s="43">
        <f>Displacement_Number!G18*'Temporary Relocation Numbers'!$C$2</f>
        <v>0</v>
      </c>
      <c r="H18" s="44">
        <f>Displacement_Number!H18*'Temporary Relocation Numbers'!$I$2</f>
        <v>27.270572020243836</v>
      </c>
      <c r="I18" s="44">
        <f>Displacement_Number!I18*'Temporary Relocation Numbers'!$I$2</f>
        <v>33.320536278008404</v>
      </c>
      <c r="J18" s="44">
        <f>Displacement_Number!J18*'Temporary Relocation Numbers'!$I$2</f>
        <v>21.780946563658894</v>
      </c>
      <c r="K18" s="44">
        <f>Displacement_Number!K18*'Temporary Relocation Numbers'!$I$2</f>
        <v>23.650127583185078</v>
      </c>
      <c r="L18" s="44">
        <f>Displacement_Number!L18*'Temporary Relocation Numbers'!$I$2</f>
        <v>19.447502699655477</v>
      </c>
      <c r="M18" s="44">
        <f>Displacement_Number!M18*'Temporary Relocation Numbers'!$I$2</f>
        <v>7.9638876207605218</v>
      </c>
      <c r="N18" s="45">
        <f>Displacement_Number!N18*'Temporary Relocation Numbers'!$O$2</f>
        <v>3241.7250012686345</v>
      </c>
      <c r="O18" s="45">
        <f>Displacement_Number!O18*'Temporary Relocation Numbers'!$O$2</f>
        <v>6640.4533679278957</v>
      </c>
      <c r="P18" s="45">
        <f>Displacement_Number!P18*'Temporary Relocation Numbers'!$O$2</f>
        <v>5033.8852655340406</v>
      </c>
      <c r="Q18" s="45">
        <f>Displacement_Number!Q18*'Temporary Relocation Numbers'!$O$2</f>
        <v>2475.9966852693178</v>
      </c>
      <c r="R18" s="45">
        <f>Displacement_Number!R18*'Temporary Relocation Numbers'!$O$2</f>
        <v>1588.0896456208463</v>
      </c>
      <c r="S18" s="45">
        <f>Displacement_Number!S18*'Temporary Relocation Numbers'!$O$2</f>
        <v>867.11167425055407</v>
      </c>
      <c r="U18">
        <v>2037</v>
      </c>
      <c r="V18" s="43">
        <f>Displacement_Number!V18*'Temporary Relocation Numbers'!$C$2</f>
        <v>0</v>
      </c>
      <c r="W18" s="43">
        <f>Displacement_Number!W18*'Temporary Relocation Numbers'!$C$2</f>
        <v>0</v>
      </c>
      <c r="X18" s="43">
        <f>Displacement_Number!X18*'Temporary Relocation Numbers'!$C$2</f>
        <v>0</v>
      </c>
      <c r="Y18" s="43">
        <f>Displacement_Number!Y18*'Temporary Relocation Numbers'!$C$2</f>
        <v>0</v>
      </c>
      <c r="Z18" s="43">
        <f>Displacement_Number!Z18*'Temporary Relocation Numbers'!$C$2</f>
        <v>0</v>
      </c>
      <c r="AA18" s="43">
        <f>Displacement_Number!AA18*'Temporary Relocation Numbers'!$C$2</f>
        <v>0</v>
      </c>
      <c r="AB18" s="44">
        <f>Displacement_Number!AB18*'Temporary Relocation Numbers'!$I$2</f>
        <v>25.38823909443952</v>
      </c>
      <c r="AC18" s="44">
        <f>Displacement_Number!AC18*'Temporary Relocation Numbers'!$I$2</f>
        <v>30.428046334197461</v>
      </c>
      <c r="AD18" s="44">
        <f>Displacement_Number!AD18*'Temporary Relocation Numbers'!$I$2</f>
        <v>19.681301214638037</v>
      </c>
      <c r="AE18" s="44">
        <f>Displacement_Number!AE18*'Temporary Relocation Numbers'!$I$2</f>
        <v>23.589271485518935</v>
      </c>
      <c r="AF18" s="44">
        <f>Displacement_Number!AF18*'Temporary Relocation Numbers'!$I$2</f>
        <v>19.05024891514196</v>
      </c>
      <c r="AG18" s="44">
        <f>Displacement_Number!AG18*'Temporary Relocation Numbers'!$I$2</f>
        <v>7.2840424590517658</v>
      </c>
      <c r="AH18" s="45">
        <f>Displacement_Number!AH18*'Temporary Relocation Numbers'!$O$2</f>
        <v>3017.9671093637171</v>
      </c>
      <c r="AI18" s="45">
        <f>Displacement_Number!AI18*'Temporary Relocation Numbers'!$O$2</f>
        <v>6064.0087264365193</v>
      </c>
      <c r="AJ18" s="45">
        <f>Displacement_Number!AJ18*'Temporary Relocation Numbers'!$O$2</f>
        <v>4548.6274850977225</v>
      </c>
      <c r="AK18" s="45">
        <f>Displacement_Number!AK18*'Temporary Relocation Numbers'!$O$2</f>
        <v>2469.6254935888587</v>
      </c>
      <c r="AL18" s="45">
        <f>Displacement_Number!AL18*'Temporary Relocation Numbers'!$O$2</f>
        <v>1555.649767266656</v>
      </c>
      <c r="AM18" s="45">
        <f>Displacement_Number!AM18*'Temporary Relocation Numbers'!$O$2</f>
        <v>793.08982657107572</v>
      </c>
    </row>
    <row r="19" spans="1:39" x14ac:dyDescent="0.35">
      <c r="A19">
        <v>2038</v>
      </c>
      <c r="B19" s="43">
        <f>Displacement_Number!B19*'Temporary Relocation Numbers'!$C$2</f>
        <v>0</v>
      </c>
      <c r="C19" s="43">
        <f>Displacement_Number!C19*'Temporary Relocation Numbers'!$C$2</f>
        <v>0</v>
      </c>
      <c r="D19" s="43">
        <f>Displacement_Number!D19*'Temporary Relocation Numbers'!$C$2</f>
        <v>0</v>
      </c>
      <c r="E19" s="43">
        <f>Displacement_Number!E19*'Temporary Relocation Numbers'!$C$2</f>
        <v>0</v>
      </c>
      <c r="F19" s="43">
        <f>Displacement_Number!F19*'Temporary Relocation Numbers'!$C$2</f>
        <v>0</v>
      </c>
      <c r="G19" s="43">
        <f>Displacement_Number!G19*'Temporary Relocation Numbers'!$C$2</f>
        <v>0</v>
      </c>
      <c r="H19" s="44">
        <f>Displacement_Number!H19*'Temporary Relocation Numbers'!$I$2</f>
        <v>27.662264475193599</v>
      </c>
      <c r="I19" s="44">
        <f>Displacement_Number!I19*'Temporary Relocation Numbers'!$I$2</f>
        <v>33.799125529648862</v>
      </c>
      <c r="J19" s="44">
        <f>Displacement_Number!J19*'Temporary Relocation Numbers'!$I$2</f>
        <v>22.093790475562024</v>
      </c>
      <c r="K19" s="44">
        <f>Displacement_Number!K19*'Temporary Relocation Numbers'!$I$2</f>
        <v>23.989818900479644</v>
      </c>
      <c r="L19" s="44">
        <f>Displacement_Number!L19*'Temporary Relocation Numbers'!$I$2</f>
        <v>19.726830909911406</v>
      </c>
      <c r="M19" s="44">
        <f>Displacement_Number!M19*'Temporary Relocation Numbers'!$I$2</f>
        <v>8.078274465701071</v>
      </c>
      <c r="N19" s="45">
        <f>Displacement_Number!N19*'Temporary Relocation Numbers'!$O$2</f>
        <v>3286.758565695588</v>
      </c>
      <c r="O19" s="45">
        <f>Displacement_Number!O19*'Temporary Relocation Numbers'!$O$2</f>
        <v>6732.7015643207806</v>
      </c>
      <c r="P19" s="45">
        <f>Displacement_Number!P19*'Temporary Relocation Numbers'!$O$2</f>
        <v>5103.8152553803711</v>
      </c>
      <c r="Q19" s="45">
        <f>Displacement_Number!Q19*'Temporary Relocation Numbers'!$O$2</f>
        <v>2510.3928651437245</v>
      </c>
      <c r="R19" s="45">
        <f>Displacement_Number!R19*'Temporary Relocation Numbers'!$O$2</f>
        <v>1610.1511521779585</v>
      </c>
      <c r="S19" s="45">
        <f>Displacement_Number!S19*'Temporary Relocation Numbers'!$O$2</f>
        <v>879.15746142634566</v>
      </c>
      <c r="U19">
        <v>2038</v>
      </c>
      <c r="V19" s="43">
        <f>Displacement_Number!V19*'Temporary Relocation Numbers'!$C$2</f>
        <v>0</v>
      </c>
      <c r="W19" s="43">
        <f>Displacement_Number!W19*'Temporary Relocation Numbers'!$C$2</f>
        <v>0</v>
      </c>
      <c r="X19" s="43">
        <f>Displacement_Number!X19*'Temporary Relocation Numbers'!$C$2</f>
        <v>0</v>
      </c>
      <c r="Y19" s="43">
        <f>Displacement_Number!Y19*'Temporary Relocation Numbers'!$C$2</f>
        <v>0</v>
      </c>
      <c r="Z19" s="43">
        <f>Displacement_Number!Z19*'Temporary Relocation Numbers'!$C$2</f>
        <v>0</v>
      </c>
      <c r="AA19" s="43">
        <f>Displacement_Number!AA19*'Temporary Relocation Numbers'!$C$2</f>
        <v>0</v>
      </c>
      <c r="AB19" s="44">
        <f>Displacement_Number!AB19*'Temporary Relocation Numbers'!$I$2</f>
        <v>25.752895240646151</v>
      </c>
      <c r="AC19" s="44">
        <f>Displacement_Number!AC19*'Temporary Relocation Numbers'!$I$2</f>
        <v>30.865090198151599</v>
      </c>
      <c r="AD19" s="44">
        <f>Displacement_Number!AD19*'Temporary Relocation Numbers'!$I$2</f>
        <v>19.963987517794589</v>
      </c>
      <c r="AE19" s="44">
        <f>Displacement_Number!AE19*'Temporary Relocation Numbers'!$I$2</f>
        <v>23.928088715013807</v>
      </c>
      <c r="AF19" s="44">
        <f>Displacement_Number!AF19*'Temporary Relocation Numbers'!$I$2</f>
        <v>19.323871293119101</v>
      </c>
      <c r="AG19" s="44">
        <f>Displacement_Number!AG19*'Temporary Relocation Numbers'!$I$2</f>
        <v>7.3886645575771039</v>
      </c>
      <c r="AH19" s="45">
        <f>Displacement_Number!AH19*'Temporary Relocation Numbers'!$O$2</f>
        <v>3059.8922622390437</v>
      </c>
      <c r="AI19" s="45">
        <f>Displacement_Number!AI19*'Temporary Relocation Numbers'!$O$2</f>
        <v>6148.2490390974372</v>
      </c>
      <c r="AJ19" s="45">
        <f>Displacement_Number!AJ19*'Temporary Relocation Numbers'!$O$2</f>
        <v>4611.8163456038383</v>
      </c>
      <c r="AK19" s="45">
        <f>Displacement_Number!AK19*'Temporary Relocation Numbers'!$O$2</f>
        <v>2503.9331658104238</v>
      </c>
      <c r="AL19" s="45">
        <f>Displacement_Number!AL19*'Temporary Relocation Numbers'!$O$2</f>
        <v>1577.260623829924</v>
      </c>
      <c r="AM19" s="45">
        <f>Displacement_Number!AM19*'Temporary Relocation Numbers'!$O$2</f>
        <v>804.1073131830716</v>
      </c>
    </row>
    <row r="20" spans="1:39" x14ac:dyDescent="0.35">
      <c r="A20">
        <v>2039</v>
      </c>
      <c r="B20" s="43">
        <f>Displacement_Number!B20*'Temporary Relocation Numbers'!$C$2</f>
        <v>0</v>
      </c>
      <c r="C20" s="43">
        <f>Displacement_Number!C20*'Temporary Relocation Numbers'!$C$2</f>
        <v>0</v>
      </c>
      <c r="D20" s="43">
        <f>Displacement_Number!D20*'Temporary Relocation Numbers'!$C$2</f>
        <v>0</v>
      </c>
      <c r="E20" s="43">
        <f>Displacement_Number!E20*'Temporary Relocation Numbers'!$C$2</f>
        <v>0</v>
      </c>
      <c r="F20" s="43">
        <f>Displacement_Number!F20*'Temporary Relocation Numbers'!$C$2</f>
        <v>0</v>
      </c>
      <c r="G20" s="43">
        <f>Displacement_Number!G20*'Temporary Relocation Numbers'!$C$2</f>
        <v>0</v>
      </c>
      <c r="H20" s="44">
        <f>Displacement_Number!H20*'Temporary Relocation Numbers'!$I$2</f>
        <v>28.05958288397926</v>
      </c>
      <c r="I20" s="44">
        <f>Displacement_Number!I20*'Temporary Relocation Numbers'!$I$2</f>
        <v>34.284588850478215</v>
      </c>
      <c r="J20" s="44">
        <f>Displacement_Number!J20*'Temporary Relocation Numbers'!$I$2</f>
        <v>22.411127824558388</v>
      </c>
      <c r="K20" s="44">
        <f>Displacement_Number!K20*'Temporary Relocation Numbers'!$I$2</f>
        <v>24.334389269298956</v>
      </c>
      <c r="L20" s="44">
        <f>Displacement_Number!L20*'Temporary Relocation Numbers'!$I$2</f>
        <v>20.010171164811307</v>
      </c>
      <c r="M20" s="44">
        <f>Displacement_Number!M20*'Temporary Relocation Numbers'!$I$2</f>
        <v>8.1943042708287201</v>
      </c>
      <c r="N20" s="45">
        <f>Displacement_Number!N20*'Temporary Relocation Numbers'!$O$2</f>
        <v>3332.4177297413235</v>
      </c>
      <c r="O20" s="45">
        <f>Displacement_Number!O20*'Temporary Relocation Numbers'!$O$2</f>
        <v>6826.231259019014</v>
      </c>
      <c r="P20" s="45">
        <f>Displacement_Number!P20*'Temporary Relocation Numbers'!$O$2</f>
        <v>5174.7167023064649</v>
      </c>
      <c r="Q20" s="45">
        <f>Displacement_Number!Q20*'Temporary Relocation Numbers'!$O$2</f>
        <v>2545.2668716634544</v>
      </c>
      <c r="R20" s="45">
        <f>Displacement_Number!R20*'Temporary Relocation Numbers'!$O$2</f>
        <v>1632.519133922357</v>
      </c>
      <c r="S20" s="45">
        <f>Displacement_Number!S20*'Temporary Relocation Numbers'!$O$2</f>
        <v>891.37058689660773</v>
      </c>
      <c r="U20">
        <v>2039</v>
      </c>
      <c r="V20" s="43">
        <f>Displacement_Number!V20*'Temporary Relocation Numbers'!$C$2</f>
        <v>0</v>
      </c>
      <c r="W20" s="43">
        <f>Displacement_Number!W20*'Temporary Relocation Numbers'!$C$2</f>
        <v>0</v>
      </c>
      <c r="X20" s="43">
        <f>Displacement_Number!X20*'Temporary Relocation Numbers'!$C$2</f>
        <v>0</v>
      </c>
      <c r="Y20" s="43">
        <f>Displacement_Number!Y20*'Temporary Relocation Numbers'!$C$2</f>
        <v>0</v>
      </c>
      <c r="Z20" s="43">
        <f>Displacement_Number!Z20*'Temporary Relocation Numbers'!$C$2</f>
        <v>0</v>
      </c>
      <c r="AA20" s="43">
        <f>Displacement_Number!AA20*'Temporary Relocation Numbers'!$C$2</f>
        <v>0</v>
      </c>
      <c r="AB20" s="44">
        <f>Displacement_Number!AB20*'Temporary Relocation Numbers'!$I$2</f>
        <v>26.122789013002105</v>
      </c>
      <c r="AC20" s="44">
        <f>Displacement_Number!AC20*'Temporary Relocation Numbers'!$I$2</f>
        <v>31.308411406925124</v>
      </c>
      <c r="AD20" s="44">
        <f>Displacement_Number!AD20*'Temporary Relocation Numbers'!$I$2</f>
        <v>20.250734098527349</v>
      </c>
      <c r="AE20" s="44">
        <f>Displacement_Number!AE20*'Temporary Relocation Numbers'!$I$2</f>
        <v>24.271772441342762</v>
      </c>
      <c r="AF20" s="44">
        <f>Displacement_Number!AF20*'Temporary Relocation Numbers'!$I$2</f>
        <v>19.601423761777117</v>
      </c>
      <c r="AG20" s="44">
        <f>Displacement_Number!AG20*'Temporary Relocation Numbers'!$I$2</f>
        <v>7.4947893633644309</v>
      </c>
      <c r="AH20" s="45">
        <f>Displacement_Number!AH20*'Temporary Relocation Numbers'!$O$2</f>
        <v>3102.3998331394587</v>
      </c>
      <c r="AI20" s="45">
        <f>Displacement_Number!AI20*'Temporary Relocation Numbers'!$O$2</f>
        <v>6233.6596057268671</v>
      </c>
      <c r="AJ20" s="45">
        <f>Displacement_Number!AJ20*'Temporary Relocation Numbers'!$O$2</f>
        <v>4675.8830164176024</v>
      </c>
      <c r="AK20" s="45">
        <f>Displacement_Number!AK20*'Temporary Relocation Numbers'!$O$2</f>
        <v>2538.7174351420858</v>
      </c>
      <c r="AL20" s="45">
        <f>Displacement_Number!AL20*'Temporary Relocation Numbers'!$O$2</f>
        <v>1599.1716952173929</v>
      </c>
      <c r="AM20" s="45">
        <f>Displacement_Number!AM20*'Temporary Relocation Numbers'!$O$2</f>
        <v>815.27785309014018</v>
      </c>
    </row>
    <row r="21" spans="1:39" x14ac:dyDescent="0.35">
      <c r="A21">
        <v>2040</v>
      </c>
      <c r="B21" s="43">
        <f>Displacement_Number!B21*'Temporary Relocation Numbers'!$C$2</f>
        <v>0</v>
      </c>
      <c r="C21" s="43">
        <f>Displacement_Number!C21*'Temporary Relocation Numbers'!$C$2</f>
        <v>0</v>
      </c>
      <c r="D21" s="43">
        <f>Displacement_Number!D21*'Temporary Relocation Numbers'!$C$2</f>
        <v>0</v>
      </c>
      <c r="E21" s="43">
        <f>Displacement_Number!E21*'Temporary Relocation Numbers'!$C$2</f>
        <v>0</v>
      </c>
      <c r="F21" s="43">
        <f>Displacement_Number!F21*'Temporary Relocation Numbers'!$C$2</f>
        <v>0</v>
      </c>
      <c r="G21" s="43">
        <f>Displacement_Number!G21*'Temporary Relocation Numbers'!$C$2</f>
        <v>0</v>
      </c>
      <c r="H21" s="44">
        <f>Displacement_Number!H21*'Temporary Relocation Numbers'!$I$2</f>
        <v>30.553472446797286</v>
      </c>
      <c r="I21" s="44">
        <f>Displacement_Number!I21*'Temporary Relocation Numbers'!$I$2</f>
        <v>37.331746702155783</v>
      </c>
      <c r="J21" s="44">
        <f>Displacement_Number!J21*'Temporary Relocation Numbers'!$I$2</f>
        <v>24.402991994590586</v>
      </c>
      <c r="K21" s="44">
        <f>Displacement_Number!K21*'Temporary Relocation Numbers'!$I$2</f>
        <v>26.497189752370485</v>
      </c>
      <c r="L21" s="44">
        <f>Displacement_Number!L21*'Temporary Relocation Numbers'!$I$2</f>
        <v>21.788642257003403</v>
      </c>
      <c r="M21" s="44">
        <f>Displacement_Number!M21*'Temporary Relocation Numbers'!$I$2</f>
        <v>8.9226005530675714</v>
      </c>
      <c r="N21" s="45">
        <f>Displacement_Number!N21*'Temporary Relocation Numbers'!$O$2</f>
        <v>3626.9114508852208</v>
      </c>
      <c r="O21" s="45">
        <f>Displacement_Number!O21*'Temporary Relocation Numbers'!$O$2</f>
        <v>7429.481633939251</v>
      </c>
      <c r="P21" s="45">
        <f>Displacement_Number!P21*'Temporary Relocation Numbers'!$O$2</f>
        <v>5632.018787794409</v>
      </c>
      <c r="Q21" s="45">
        <f>Displacement_Number!Q21*'Temporary Relocation Numbers'!$O$2</f>
        <v>2770.1981897424275</v>
      </c>
      <c r="R21" s="45">
        <f>Displacement_Number!R21*'Temporary Relocation Numbers'!$O$2</f>
        <v>1776.7887524328571</v>
      </c>
      <c r="S21" s="45">
        <f>Displacement_Number!S21*'Temporary Relocation Numbers'!$O$2</f>
        <v>970.14313654145019</v>
      </c>
      <c r="U21">
        <v>2040</v>
      </c>
      <c r="V21" s="43">
        <f>Displacement_Number!V21*'Temporary Relocation Numbers'!$C$2</f>
        <v>0</v>
      </c>
      <c r="W21" s="43">
        <f>Displacement_Number!W21*'Temporary Relocation Numbers'!$C$2</f>
        <v>0</v>
      </c>
      <c r="X21" s="43">
        <f>Displacement_Number!X21*'Temporary Relocation Numbers'!$C$2</f>
        <v>0</v>
      </c>
      <c r="Y21" s="43">
        <f>Displacement_Number!Y21*'Temporary Relocation Numbers'!$C$2</f>
        <v>0</v>
      </c>
      <c r="Z21" s="43">
        <f>Displacement_Number!Z21*'Temporary Relocation Numbers'!$C$2</f>
        <v>0</v>
      </c>
      <c r="AA21" s="43">
        <f>Displacement_Number!AA21*'Temporary Relocation Numbers'!$C$2</f>
        <v>0</v>
      </c>
      <c r="AB21" s="44">
        <f>Displacement_Number!AB21*'Temporary Relocation Numbers'!$I$2</f>
        <v>28.444539523000582</v>
      </c>
      <c r="AC21" s="44">
        <f>Displacement_Number!AC21*'Temporary Relocation Numbers'!$I$2</f>
        <v>34.091051503856981</v>
      </c>
      <c r="AD21" s="44">
        <f>Displacement_Number!AD21*'Temporary Relocation Numbers'!$I$2</f>
        <v>22.050586028491551</v>
      </c>
      <c r="AE21" s="44">
        <f>Displacement_Number!AE21*'Temporary Relocation Numbers'!$I$2</f>
        <v>26.429007643763377</v>
      </c>
      <c r="AF21" s="44">
        <f>Displacement_Number!AF21*'Temporary Relocation Numbers'!$I$2</f>
        <v>21.343566057262905</v>
      </c>
      <c r="AG21" s="44">
        <f>Displacement_Number!AG21*'Temporary Relocation Numbers'!$I$2</f>
        <v>8.1609139114768681</v>
      </c>
      <c r="AH21" s="45">
        <f>Displacement_Number!AH21*'Temporary Relocation Numbers'!$O$2</f>
        <v>3376.5663228875387</v>
      </c>
      <c r="AI21" s="45">
        <f>Displacement_Number!AI21*'Temporary Relocation Numbers'!$O$2</f>
        <v>6784.5430070636503</v>
      </c>
      <c r="AJ21" s="45">
        <f>Displacement_Number!AJ21*'Temporary Relocation Numbers'!$O$2</f>
        <v>5089.1019765883784</v>
      </c>
      <c r="AK21" s="45">
        <f>Displacement_Number!AK21*'Temporary Relocation Numbers'!$O$2</f>
        <v>2763.0699638588007</v>
      </c>
      <c r="AL21" s="45">
        <f>Displacement_Number!AL21*'Temporary Relocation Numbers'!$O$2</f>
        <v>1740.4943208502607</v>
      </c>
      <c r="AM21" s="45">
        <f>Displacement_Number!AM21*'Temporary Relocation Numbers'!$O$2</f>
        <v>887.32590594375404</v>
      </c>
    </row>
    <row r="22" spans="1:39" x14ac:dyDescent="0.35">
      <c r="A22">
        <v>2041</v>
      </c>
      <c r="B22" s="43">
        <f>Displacement_Number!B22*'Temporary Relocation Numbers'!$C$2</f>
        <v>0</v>
      </c>
      <c r="C22" s="43">
        <f>Displacement_Number!C22*'Temporary Relocation Numbers'!$C$2</f>
        <v>0</v>
      </c>
      <c r="D22" s="43">
        <f>Displacement_Number!D22*'Temporary Relocation Numbers'!$C$2</f>
        <v>0</v>
      </c>
      <c r="E22" s="43">
        <f>Displacement_Number!E22*'Temporary Relocation Numbers'!$C$2</f>
        <v>0</v>
      </c>
      <c r="F22" s="43">
        <f>Displacement_Number!F22*'Temporary Relocation Numbers'!$C$2</f>
        <v>0</v>
      </c>
      <c r="G22" s="43">
        <f>Displacement_Number!G22*'Temporary Relocation Numbers'!$C$2</f>
        <v>0</v>
      </c>
      <c r="H22" s="44">
        <f>Displacement_Number!H22*'Temporary Relocation Numbers'!$I$2</f>
        <v>30.992317830056646</v>
      </c>
      <c r="I22" s="44">
        <f>Displacement_Number!I22*'Temporary Relocation Numbers'!$I$2</f>
        <v>37.867949738251802</v>
      </c>
      <c r="J22" s="44">
        <f>Displacement_Number!J22*'Temporary Relocation Numbers'!$I$2</f>
        <v>24.753496847784898</v>
      </c>
      <c r="K22" s="44">
        <f>Displacement_Number!K22*'Temporary Relocation Numbers'!$I$2</f>
        <v>26.877773969513825</v>
      </c>
      <c r="L22" s="44">
        <f>Displacement_Number!L22*'Temporary Relocation Numbers'!$I$2</f>
        <v>22.101596703625656</v>
      </c>
      <c r="M22" s="44">
        <f>Displacement_Number!M22*'Temporary Relocation Numbers'!$I$2</f>
        <v>9.0507575756842105</v>
      </c>
      <c r="N22" s="45">
        <f>Displacement_Number!N22*'Temporary Relocation Numbers'!$O$2</f>
        <v>3677.2959685202368</v>
      </c>
      <c r="O22" s="45">
        <f>Displacement_Number!O22*'Temporary Relocation Numbers'!$O$2</f>
        <v>7532.69089434534</v>
      </c>
      <c r="P22" s="45">
        <f>Displacement_Number!P22*'Temporary Relocation Numbers'!$O$2</f>
        <v>5710.2579600976396</v>
      </c>
      <c r="Q22" s="45">
        <f>Displacement_Number!Q22*'Temporary Relocation Numbers'!$O$2</f>
        <v>2808.6813734191346</v>
      </c>
      <c r="R22" s="45">
        <f>Displacement_Number!R22*'Temporary Relocation Numbers'!$O$2</f>
        <v>1801.4716390825438</v>
      </c>
      <c r="S22" s="45">
        <f>Displacement_Number!S22*'Temporary Relocation Numbers'!$O$2</f>
        <v>983.62022155813338</v>
      </c>
      <c r="U22">
        <v>2041</v>
      </c>
      <c r="V22" s="43">
        <f>Displacement_Number!V22*'Temporary Relocation Numbers'!$C$2</f>
        <v>0</v>
      </c>
      <c r="W22" s="43">
        <f>Displacement_Number!W22*'Temporary Relocation Numbers'!$C$2</f>
        <v>0</v>
      </c>
      <c r="X22" s="43">
        <f>Displacement_Number!X22*'Temporary Relocation Numbers'!$C$2</f>
        <v>0</v>
      </c>
      <c r="Y22" s="43">
        <f>Displacement_Number!Y22*'Temporary Relocation Numbers'!$C$2</f>
        <v>0</v>
      </c>
      <c r="Z22" s="43">
        <f>Displacement_Number!Z22*'Temporary Relocation Numbers'!$C$2</f>
        <v>0</v>
      </c>
      <c r="AA22" s="43">
        <f>Displacement_Number!AA22*'Temporary Relocation Numbers'!$C$2</f>
        <v>0</v>
      </c>
      <c r="AB22" s="44">
        <f>Displacement_Number!AB22*'Temporary Relocation Numbers'!$I$2</f>
        <v>28.853093898296006</v>
      </c>
      <c r="AC22" s="44">
        <f>Displacement_Number!AC22*'Temporary Relocation Numbers'!$I$2</f>
        <v>34.580707813429505</v>
      </c>
      <c r="AD22" s="44">
        <f>Displacement_Number!AD22*'Temporary Relocation Numbers'!$I$2</f>
        <v>22.367302823730355</v>
      </c>
      <c r="AE22" s="44">
        <f>Displacement_Number!AE22*'Temporary Relocation Numbers'!$I$2</f>
        <v>26.808612548207147</v>
      </c>
      <c r="AF22" s="44">
        <f>Displacement_Number!AF22*'Temporary Relocation Numbers'!$I$2</f>
        <v>21.650127789086707</v>
      </c>
      <c r="AG22" s="44">
        <f>Displacement_Number!AG22*'Temporary Relocation Numbers'!$I$2</f>
        <v>8.2781306828099765</v>
      </c>
      <c r="AH22" s="45">
        <f>Displacement_Number!AH22*'Temporary Relocation Numbers'!$O$2</f>
        <v>3423.4730830180633</v>
      </c>
      <c r="AI22" s="45">
        <f>Displacement_Number!AI22*'Temporary Relocation Numbers'!$O$2</f>
        <v>6878.7928754196837</v>
      </c>
      <c r="AJ22" s="45">
        <f>Displacement_Number!AJ22*'Temporary Relocation Numbers'!$O$2</f>
        <v>5159.7990288208584</v>
      </c>
      <c r="AK22" s="45">
        <f>Displacement_Number!AK22*'Temporary Relocation Numbers'!$O$2</f>
        <v>2801.4541232754436</v>
      </c>
      <c r="AL22" s="45">
        <f>Displacement_Number!AL22*'Temporary Relocation Numbers'!$O$2</f>
        <v>1764.6730106225521</v>
      </c>
      <c r="AM22" s="45">
        <f>Displacement_Number!AM22*'Temporary Relocation Numbers'!$O$2</f>
        <v>899.65250623754309</v>
      </c>
    </row>
    <row r="23" spans="1:39" x14ac:dyDescent="0.35">
      <c r="A23">
        <v>2042</v>
      </c>
      <c r="B23" s="43">
        <f>Displacement_Number!B23*'Temporary Relocation Numbers'!$C$2</f>
        <v>0</v>
      </c>
      <c r="C23" s="43">
        <f>Displacement_Number!C23*'Temporary Relocation Numbers'!$C$2</f>
        <v>0</v>
      </c>
      <c r="D23" s="43">
        <f>Displacement_Number!D23*'Temporary Relocation Numbers'!$C$2</f>
        <v>0</v>
      </c>
      <c r="E23" s="43">
        <f>Displacement_Number!E23*'Temporary Relocation Numbers'!$C$2</f>
        <v>0</v>
      </c>
      <c r="F23" s="43">
        <f>Displacement_Number!F23*'Temporary Relocation Numbers'!$C$2</f>
        <v>0</v>
      </c>
      <c r="G23" s="43">
        <f>Displacement_Number!G23*'Temporary Relocation Numbers'!$C$2</f>
        <v>0</v>
      </c>
      <c r="H23" s="44">
        <f>Displacement_Number!H23*'Temporary Relocation Numbers'!$I$2</f>
        <v>31.437466433702607</v>
      </c>
      <c r="I23" s="44">
        <f>Displacement_Number!I23*'Temporary Relocation Numbers'!$I$2</f>
        <v>38.411854361370061</v>
      </c>
      <c r="J23" s="44">
        <f>Displacement_Number!J23*'Temporary Relocation Numbers'!$I$2</f>
        <v>25.109036069393543</v>
      </c>
      <c r="K23" s="44">
        <f>Displacement_Number!K23*'Temporary Relocation Numbers'!$I$2</f>
        <v>27.2638245907435</v>
      </c>
      <c r="L23" s="44">
        <f>Displacement_Number!L23*'Temporary Relocation Numbers'!$I$2</f>
        <v>22.419046174972507</v>
      </c>
      <c r="M23" s="44">
        <f>Displacement_Number!M23*'Temporary Relocation Numbers'!$I$2</f>
        <v>9.1807553421902917</v>
      </c>
      <c r="N23" s="45">
        <f>Displacement_Number!N23*'Temporary Relocation Numbers'!$O$2</f>
        <v>3728.3804204248613</v>
      </c>
      <c r="O23" s="45">
        <f>Displacement_Number!O23*'Temporary Relocation Numbers'!$O$2</f>
        <v>7637.3339225374493</v>
      </c>
      <c r="P23" s="45">
        <f>Displacement_Number!P23*'Temporary Relocation Numbers'!$O$2</f>
        <v>5789.584019414805</v>
      </c>
      <c r="Q23" s="45">
        <f>Displacement_Number!Q23*'Temporary Relocation Numbers'!$O$2</f>
        <v>2847.6991597937204</v>
      </c>
      <c r="R23" s="45">
        <f>Displacement_Number!R23*'Temporary Relocation Numbers'!$O$2</f>
        <v>1826.4974167441906</v>
      </c>
      <c r="S23" s="45">
        <f>Displacement_Number!S23*'Temporary Relocation Numbers'!$O$2</f>
        <v>997.28452824727447</v>
      </c>
      <c r="U23">
        <v>2042</v>
      </c>
      <c r="V23" s="43">
        <f>Displacement_Number!V23*'Temporary Relocation Numbers'!$C$2</f>
        <v>0</v>
      </c>
      <c r="W23" s="43">
        <f>Displacement_Number!W23*'Temporary Relocation Numbers'!$C$2</f>
        <v>0</v>
      </c>
      <c r="X23" s="43">
        <f>Displacement_Number!X23*'Temporary Relocation Numbers'!$C$2</f>
        <v>0</v>
      </c>
      <c r="Y23" s="43">
        <f>Displacement_Number!Y23*'Temporary Relocation Numbers'!$C$2</f>
        <v>0</v>
      </c>
      <c r="Z23" s="43">
        <f>Displacement_Number!Z23*'Temporary Relocation Numbers'!$C$2</f>
        <v>0</v>
      </c>
      <c r="AA23" s="43">
        <f>Displacement_Number!AA23*'Temporary Relocation Numbers'!$C$2</f>
        <v>0</v>
      </c>
      <c r="AB23" s="44">
        <f>Displacement_Number!AB23*'Temporary Relocation Numbers'!$I$2</f>
        <v>29.267516418422463</v>
      </c>
      <c r="AC23" s="44">
        <f>Displacement_Number!AC23*'Temporary Relocation Numbers'!$I$2</f>
        <v>35.077397150466062</v>
      </c>
      <c r="AD23" s="44">
        <f>Displacement_Number!AD23*'Temporary Relocation Numbers'!$I$2</f>
        <v>22.688568683028361</v>
      </c>
      <c r="AE23" s="44">
        <f>Displacement_Number!AE23*'Temporary Relocation Numbers'!$I$2</f>
        <v>27.193669790681167</v>
      </c>
      <c r="AF23" s="44">
        <f>Displacement_Number!AF23*'Temporary Relocation Numbers'!$I$2</f>
        <v>21.961092725846679</v>
      </c>
      <c r="AG23" s="44">
        <f>Displacement_Number!AG23*'Temporary Relocation Numbers'!$I$2</f>
        <v>8.3970310611055918</v>
      </c>
      <c r="AH23" s="45">
        <f>Displacement_Number!AH23*'Temporary Relocation Numbers'!$O$2</f>
        <v>3471.0314649251341</v>
      </c>
      <c r="AI23" s="45">
        <f>Displacement_Number!AI23*'Temporary Relocation Numbers'!$O$2</f>
        <v>6974.3520490120281</v>
      </c>
      <c r="AJ23" s="45">
        <f>Displacement_Number!AJ23*'Temporary Relocation Numbers'!$O$2</f>
        <v>5231.4781940503572</v>
      </c>
      <c r="AK23" s="45">
        <f>Displacement_Number!AK23*'Temporary Relocation Numbers'!$O$2</f>
        <v>2840.371509759585</v>
      </c>
      <c r="AL23" s="45">
        <f>Displacement_Number!AL23*'Temporary Relocation Numbers'!$O$2</f>
        <v>1789.1875871783282</v>
      </c>
      <c r="AM23" s="45">
        <f>Displacement_Number!AM23*'Temporary Relocation Numbers'!$O$2</f>
        <v>912.15034584011983</v>
      </c>
    </row>
    <row r="24" spans="1:39" x14ac:dyDescent="0.35">
      <c r="A24">
        <v>2043</v>
      </c>
      <c r="B24" s="43">
        <f>Displacement_Number!B24*'Temporary Relocation Numbers'!$C$2</f>
        <v>0</v>
      </c>
      <c r="C24" s="43">
        <f>Displacement_Number!C24*'Temporary Relocation Numbers'!$C$2</f>
        <v>0</v>
      </c>
      <c r="D24" s="43">
        <f>Displacement_Number!D24*'Temporary Relocation Numbers'!$C$2</f>
        <v>0</v>
      </c>
      <c r="E24" s="43">
        <f>Displacement_Number!E24*'Temporary Relocation Numbers'!$C$2</f>
        <v>0</v>
      </c>
      <c r="F24" s="43">
        <f>Displacement_Number!F24*'Temporary Relocation Numbers'!$C$2</f>
        <v>0</v>
      </c>
      <c r="G24" s="43">
        <f>Displacement_Number!G24*'Temporary Relocation Numbers'!$C$2</f>
        <v>0</v>
      </c>
      <c r="H24" s="44">
        <f>Displacement_Number!H24*'Temporary Relocation Numbers'!$I$2</f>
        <v>31.889008792098195</v>
      </c>
      <c r="I24" s="44">
        <f>Displacement_Number!I24*'Temporary Relocation Numbers'!$I$2</f>
        <v>38.963571190881702</v>
      </c>
      <c r="J24" s="44">
        <f>Displacement_Number!J24*'Temporary Relocation Numbers'!$I$2</f>
        <v>25.46968196901538</v>
      </c>
      <c r="K24" s="44">
        <f>Displacement_Number!K24*'Temporary Relocation Numbers'!$I$2</f>
        <v>27.655420131069558</v>
      </c>
      <c r="L24" s="44">
        <f>Displacement_Number!L24*'Temporary Relocation Numbers'!$I$2</f>
        <v>22.741055233945978</v>
      </c>
      <c r="M24" s="44">
        <f>Displacement_Number!M24*'Temporary Relocation Numbers'!$I$2</f>
        <v>9.312620291543249</v>
      </c>
      <c r="N24" s="45">
        <f>Displacement_Number!N24*'Temporary Relocation Numbers'!$O$2</f>
        <v>3780.1745299824843</v>
      </c>
      <c r="O24" s="45">
        <f>Displacement_Number!O24*'Temporary Relocation Numbers'!$O$2</f>
        <v>7743.4306362056777</v>
      </c>
      <c r="P24" s="45">
        <f>Displacement_Number!P24*'Temporary Relocation Numbers'!$O$2</f>
        <v>5870.0120646196074</v>
      </c>
      <c r="Q24" s="45">
        <f>Displacement_Number!Q24*'Temporary Relocation Numbers'!$O$2</f>
        <v>2887.2589754878218</v>
      </c>
      <c r="R24" s="45">
        <f>Displacement_Number!R24*'Temporary Relocation Numbers'!$O$2</f>
        <v>1851.8708488090392</v>
      </c>
      <c r="S24" s="45">
        <f>Displacement_Number!S24*'Temporary Relocation Numbers'!$O$2</f>
        <v>1011.1386574646668</v>
      </c>
      <c r="U24">
        <v>2043</v>
      </c>
      <c r="V24" s="43">
        <f>Displacement_Number!V24*'Temporary Relocation Numbers'!$C$2</f>
        <v>0</v>
      </c>
      <c r="W24" s="43">
        <f>Displacement_Number!W24*'Temporary Relocation Numbers'!$C$2</f>
        <v>0</v>
      </c>
      <c r="X24" s="43">
        <f>Displacement_Number!X24*'Temporary Relocation Numbers'!$C$2</f>
        <v>0</v>
      </c>
      <c r="Y24" s="43">
        <f>Displacement_Number!Y24*'Temporary Relocation Numbers'!$C$2</f>
        <v>0</v>
      </c>
      <c r="Z24" s="43">
        <f>Displacement_Number!Z24*'Temporary Relocation Numbers'!$C$2</f>
        <v>0</v>
      </c>
      <c r="AA24" s="43">
        <f>Displacement_Number!AA24*'Temporary Relocation Numbers'!$C$2</f>
        <v>0</v>
      </c>
      <c r="AB24" s="44">
        <f>Displacement_Number!AB24*'Temporary Relocation Numbers'!$I$2</f>
        <v>29.687891368669352</v>
      </c>
      <c r="AC24" s="44">
        <f>Displacement_Number!AC24*'Temporary Relocation Numbers'!$I$2</f>
        <v>35.581220531688665</v>
      </c>
      <c r="AD24" s="44">
        <f>Displacement_Number!AD24*'Temporary Relocation Numbers'!$I$2</f>
        <v>23.014448945464903</v>
      </c>
      <c r="AE24" s="44">
        <f>Displacement_Number!AE24*'Temporary Relocation Numbers'!$I$2</f>
        <v>27.584257684162026</v>
      </c>
      <c r="AF24" s="44">
        <f>Displacement_Number!AF24*'Temporary Relocation Numbers'!$I$2</f>
        <v>22.276524111619615</v>
      </c>
      <c r="AG24" s="44">
        <f>Displacement_Number!AG24*'Temporary Relocation Numbers'!$I$2</f>
        <v>8.5176392283333371</v>
      </c>
      <c r="AH24" s="45">
        <f>Displacement_Number!AH24*'Temporary Relocation Numbers'!$O$2</f>
        <v>3519.2505208421267</v>
      </c>
      <c r="AI24" s="45">
        <f>Displacement_Number!AI24*'Temporary Relocation Numbers'!$O$2</f>
        <v>7071.238716515445</v>
      </c>
      <c r="AJ24" s="45">
        <f>Displacement_Number!AJ24*'Temporary Relocation Numbers'!$O$2</f>
        <v>5304.153115645423</v>
      </c>
      <c r="AK24" s="45">
        <f>Displacement_Number!AK24*'Temporary Relocation Numbers'!$O$2</f>
        <v>2879.8295308228094</v>
      </c>
      <c r="AL24" s="45">
        <f>Displacement_Number!AL24*'Temporary Relocation Numbers'!$O$2</f>
        <v>1814.0427166071254</v>
      </c>
      <c r="AM24" s="45">
        <f>Displacement_Number!AM24*'Temporary Relocation Numbers'!$O$2</f>
        <v>924.8218035826435</v>
      </c>
    </row>
    <row r="25" spans="1:39" x14ac:dyDescent="0.35">
      <c r="A25">
        <v>2044</v>
      </c>
      <c r="B25" s="43">
        <f>Displacement_Number!B25*'Temporary Relocation Numbers'!$C$2</f>
        <v>0</v>
      </c>
      <c r="C25" s="43">
        <f>Displacement_Number!C25*'Temporary Relocation Numbers'!$C$2</f>
        <v>0</v>
      </c>
      <c r="D25" s="43">
        <f>Displacement_Number!D25*'Temporary Relocation Numbers'!$C$2</f>
        <v>0</v>
      </c>
      <c r="E25" s="43">
        <f>Displacement_Number!E25*'Temporary Relocation Numbers'!$C$2</f>
        <v>0</v>
      </c>
      <c r="F25" s="43">
        <f>Displacement_Number!F25*'Temporary Relocation Numbers'!$C$2</f>
        <v>0</v>
      </c>
      <c r="G25" s="43">
        <f>Displacement_Number!G25*'Temporary Relocation Numbers'!$C$2</f>
        <v>0</v>
      </c>
      <c r="H25" s="44">
        <f>Displacement_Number!H25*'Temporary Relocation Numbers'!$I$2</f>
        <v>32.347036739968857</v>
      </c>
      <c r="I25" s="44">
        <f>Displacement_Number!I25*'Temporary Relocation Numbers'!$I$2</f>
        <v>39.5232124350051</v>
      </c>
      <c r="J25" s="44">
        <f>Displacement_Number!J25*'Temporary Relocation Numbers'!$I$2</f>
        <v>25.835507894845886</v>
      </c>
      <c r="K25" s="44">
        <f>Displacement_Number!K25*'Temporary Relocation Numbers'!$I$2</f>
        <v>28.052640233228189</v>
      </c>
      <c r="L25" s="44">
        <f>Displacement_Number!L25*'Temporary Relocation Numbers'!$I$2</f>
        <v>23.06768937077743</v>
      </c>
      <c r="M25" s="44">
        <f>Displacement_Number!M25*'Temporary Relocation Numbers'!$I$2</f>
        <v>9.4463792424483408</v>
      </c>
      <c r="N25" s="45">
        <f>Displacement_Number!N25*'Temporary Relocation Numbers'!$O$2</f>
        <v>3832.6881556522958</v>
      </c>
      <c r="O25" s="45">
        <f>Displacement_Number!O25*'Temporary Relocation Numbers'!$O$2</f>
        <v>7851.0012297337344</v>
      </c>
      <c r="P25" s="45">
        <f>Displacement_Number!P25*'Temporary Relocation Numbers'!$O$2</f>
        <v>5951.557404337068</v>
      </c>
      <c r="Q25" s="45">
        <f>Displacement_Number!Q25*'Temporary Relocation Numbers'!$O$2</f>
        <v>2927.3683502926069</v>
      </c>
      <c r="R25" s="45">
        <f>Displacement_Number!R25*'Temporary Relocation Numbers'!$O$2</f>
        <v>1877.5967648406581</v>
      </c>
      <c r="S25" s="45">
        <f>Displacement_Number!S25*'Temporary Relocation Numbers'!$O$2</f>
        <v>1025.1852461968069</v>
      </c>
      <c r="U25">
        <v>2044</v>
      </c>
      <c r="V25" s="43">
        <f>Displacement_Number!V25*'Temporary Relocation Numbers'!$C$2</f>
        <v>0</v>
      </c>
      <c r="W25" s="43">
        <f>Displacement_Number!W25*'Temporary Relocation Numbers'!$C$2</f>
        <v>0</v>
      </c>
      <c r="X25" s="43">
        <f>Displacement_Number!X25*'Temporary Relocation Numbers'!$C$2</f>
        <v>0</v>
      </c>
      <c r="Y25" s="43">
        <f>Displacement_Number!Y25*'Temporary Relocation Numbers'!$C$2</f>
        <v>0</v>
      </c>
      <c r="Z25" s="43">
        <f>Displacement_Number!Z25*'Temporary Relocation Numbers'!$C$2</f>
        <v>0</v>
      </c>
      <c r="AA25" s="43">
        <f>Displacement_Number!AA25*'Temporary Relocation Numbers'!$C$2</f>
        <v>0</v>
      </c>
      <c r="AB25" s="44">
        <f>Displacement_Number!AB25*'Temporary Relocation Numbers'!$I$2</f>
        <v>30.114304244931851</v>
      </c>
      <c r="AC25" s="44">
        <f>Displacement_Number!AC25*'Temporary Relocation Numbers'!$I$2</f>
        <v>36.09228042474188</v>
      </c>
      <c r="AD25" s="44">
        <f>Displacement_Number!AD25*'Temporary Relocation Numbers'!$I$2</f>
        <v>23.345009888597051</v>
      </c>
      <c r="AE25" s="44">
        <f>Displacement_Number!AE25*'Temporary Relocation Numbers'!$I$2</f>
        <v>27.980455666450617</v>
      </c>
      <c r="AF25" s="44">
        <f>Displacement_Number!AF25*'Temporary Relocation Numbers'!$I$2</f>
        <v>22.596486098869114</v>
      </c>
      <c r="AG25" s="44">
        <f>Displacement_Number!AG25*'Temporary Relocation Numbers'!$I$2</f>
        <v>8.6399797137931085</v>
      </c>
      <c r="AH25" s="45">
        <f>Displacement_Number!AH25*'Temporary Relocation Numbers'!$O$2</f>
        <v>3568.1394287547059</v>
      </c>
      <c r="AI25" s="45">
        <f>Displacement_Number!AI25*'Temporary Relocation Numbers'!$O$2</f>
        <v>7169.4713192790778</v>
      </c>
      <c r="AJ25" s="45">
        <f>Displacement_Number!AJ25*'Temporary Relocation Numbers'!$O$2</f>
        <v>5377.8376265062652</v>
      </c>
      <c r="AK25" s="45">
        <f>Displacement_Number!AK25*'Temporary Relocation Numbers'!$O$2</f>
        <v>2919.8356968807561</v>
      </c>
      <c r="AL25" s="45">
        <f>Displacement_Number!AL25*'Temporary Relocation Numbers'!$O$2</f>
        <v>1839.2431298191041</v>
      </c>
      <c r="AM25" s="45">
        <f>Displacement_Number!AM25*'Temporary Relocation Numbers'!$O$2</f>
        <v>937.66929134264478</v>
      </c>
    </row>
    <row r="26" spans="1:39" x14ac:dyDescent="0.35">
      <c r="A26">
        <v>2045</v>
      </c>
      <c r="B26" s="43">
        <f>Displacement_Number!B26*'Temporary Relocation Numbers'!$C$2</f>
        <v>0</v>
      </c>
      <c r="C26" s="43">
        <f>Displacement_Number!C26*'Temporary Relocation Numbers'!$C$2</f>
        <v>0</v>
      </c>
      <c r="D26" s="43">
        <f>Displacement_Number!D26*'Temporary Relocation Numbers'!$C$2</f>
        <v>0</v>
      </c>
      <c r="E26" s="43">
        <f>Displacement_Number!E26*'Temporary Relocation Numbers'!$C$2</f>
        <v>0</v>
      </c>
      <c r="F26" s="43">
        <f>Displacement_Number!F26*'Temporary Relocation Numbers'!$C$2</f>
        <v>0</v>
      </c>
      <c r="G26" s="43">
        <f>Displacement_Number!G26*'Temporary Relocation Numbers'!$C$2</f>
        <v>0</v>
      </c>
      <c r="H26" s="44">
        <f>Displacement_Number!H26*'Temporary Relocation Numbers'!$I$2</f>
        <v>32.811643431079816</v>
      </c>
      <c r="I26" s="44">
        <f>Displacement_Number!I26*'Temporary Relocation Numbers'!$I$2</f>
        <v>40.09089191362682</v>
      </c>
      <c r="J26" s="44">
        <f>Displacement_Number!J26*'Temporary Relocation Numbers'!$I$2</f>
        <v>26.206588248594755</v>
      </c>
      <c r="K26" s="44">
        <f>Displacement_Number!K26*'Temporary Relocation Numbers'!$I$2</f>
        <v>28.455565683879495</v>
      </c>
      <c r="L26" s="44">
        <f>Displacement_Number!L26*'Temporary Relocation Numbers'!$I$2</f>
        <v>23.399015016346986</v>
      </c>
      <c r="M26" s="44">
        <f>Displacement_Number!M26*'Temporary Relocation Numbers'!$I$2</f>
        <v>9.5820593988130245</v>
      </c>
      <c r="N26" s="45">
        <f>Displacement_Number!N26*'Temporary Relocation Numbers'!$O$2</f>
        <v>3885.9312928457466</v>
      </c>
      <c r="O26" s="45">
        <f>Displacement_Number!O26*'Temporary Relocation Numbers'!$O$2</f>
        <v>7960.0661780427135</v>
      </c>
      <c r="P26" s="45">
        <f>Displacement_Number!P26*'Temporary Relocation Numbers'!$O$2</f>
        <v>6034.2355598573631</v>
      </c>
      <c r="Q26" s="45">
        <f>Displacement_Number!Q26*'Temporary Relocation Numbers'!$O$2</f>
        <v>2968.0349186019894</v>
      </c>
      <c r="R26" s="45">
        <f>Displacement_Number!R26*'Temporary Relocation Numbers'!$O$2</f>
        <v>1903.680061494199</v>
      </c>
      <c r="S26" s="45">
        <f>Displacement_Number!S26*'Temporary Relocation Numbers'!$O$2</f>
        <v>1039.426968062819</v>
      </c>
      <c r="U26">
        <v>2045</v>
      </c>
      <c r="V26" s="43">
        <f>Displacement_Number!V26*'Temporary Relocation Numbers'!$C$2</f>
        <v>0</v>
      </c>
      <c r="W26" s="43">
        <f>Displacement_Number!W26*'Temporary Relocation Numbers'!$C$2</f>
        <v>0</v>
      </c>
      <c r="X26" s="43">
        <f>Displacement_Number!X26*'Temporary Relocation Numbers'!$C$2</f>
        <v>0</v>
      </c>
      <c r="Y26" s="43">
        <f>Displacement_Number!Y26*'Temporary Relocation Numbers'!$C$2</f>
        <v>0</v>
      </c>
      <c r="Z26" s="43">
        <f>Displacement_Number!Z26*'Temporary Relocation Numbers'!$C$2</f>
        <v>0</v>
      </c>
      <c r="AA26" s="43">
        <f>Displacement_Number!AA26*'Temporary Relocation Numbers'!$C$2</f>
        <v>0</v>
      </c>
      <c r="AB26" s="44">
        <f>Displacement_Number!AB26*'Temporary Relocation Numbers'!$I$2</f>
        <v>30.546841771099086</v>
      </c>
      <c r="AC26" s="44">
        <f>Displacement_Number!AC26*'Temporary Relocation Numbers'!$I$2</f>
        <v>36.610680769032719</v>
      </c>
      <c r="AD26" s="44">
        <f>Displacement_Number!AD26*'Temporary Relocation Numbers'!$I$2</f>
        <v>23.680318741939146</v>
      </c>
      <c r="AE26" s="44">
        <f>Displacement_Number!AE26*'Temporary Relocation Numbers'!$I$2</f>
        <v>28.38234431632819</v>
      </c>
      <c r="AF26" s="44">
        <f>Displacement_Number!AF26*'Temporary Relocation Numbers'!$I$2</f>
        <v>22.921043761492911</v>
      </c>
      <c r="AG26" s="44">
        <f>Displacement_Number!AG26*'Temporary Relocation Numbers'!$I$2</f>
        <v>8.7640773991038365</v>
      </c>
      <c r="AH26" s="45">
        <f>Displacement_Number!AH26*'Temporary Relocation Numbers'!$O$2</f>
        <v>3617.7074941477581</v>
      </c>
      <c r="AI26" s="45">
        <f>Displacement_Number!AI26*'Temporary Relocation Numbers'!$O$2</f>
        <v>7269.0685548365636</v>
      </c>
      <c r="AJ26" s="45">
        <f>Displacement_Number!AJ26*'Temporary Relocation Numbers'!$O$2</f>
        <v>5452.5457516976912</v>
      </c>
      <c r="AK26" s="45">
        <f>Displacement_Number!AK26*'Temporary Relocation Numbers'!$O$2</f>
        <v>2960.3976226826471</v>
      </c>
      <c r="AL26" s="45">
        <f>Displacement_Number!AL26*'Temporary Relocation Numbers'!$O$2</f>
        <v>1864.7936234455292</v>
      </c>
      <c r="AM26" s="45">
        <f>Displacement_Number!AM26*'Temporary Relocation Numbers'!$O$2</f>
        <v>950.69525450310084</v>
      </c>
    </row>
    <row r="27" spans="1:39" x14ac:dyDescent="0.35">
      <c r="A27">
        <v>2046</v>
      </c>
      <c r="B27" s="43">
        <f>Displacement_Number!B27*'Temporary Relocation Numbers'!$C$2</f>
        <v>0</v>
      </c>
      <c r="C27" s="43">
        <f>Displacement_Number!C27*'Temporary Relocation Numbers'!$C$2</f>
        <v>0</v>
      </c>
      <c r="D27" s="43">
        <f>Displacement_Number!D27*'Temporary Relocation Numbers'!$C$2</f>
        <v>0</v>
      </c>
      <c r="E27" s="43">
        <f>Displacement_Number!E27*'Temporary Relocation Numbers'!$C$2</f>
        <v>0</v>
      </c>
      <c r="F27" s="43">
        <f>Displacement_Number!F27*'Temporary Relocation Numbers'!$C$2</f>
        <v>0</v>
      </c>
      <c r="G27" s="43">
        <f>Displacement_Number!G27*'Temporary Relocation Numbers'!$C$2</f>
        <v>0</v>
      </c>
      <c r="H27" s="44">
        <f>Displacement_Number!H27*'Temporary Relocation Numbers'!$I$2</f>
        <v>33.282923357181673</v>
      </c>
      <c r="I27" s="44">
        <f>Displacement_Number!I27*'Temporary Relocation Numbers'!$I$2</f>
        <v>40.666725081450245</v>
      </c>
      <c r="J27" s="44">
        <f>Displacement_Number!J27*'Temporary Relocation Numbers'!$I$2</f>
        <v>26.582998500617691</v>
      </c>
      <c r="K27" s="44">
        <f>Displacement_Number!K27*'Temporary Relocation Numbers'!$I$2</f>
        <v>28.864278430037846</v>
      </c>
      <c r="L27" s="44">
        <f>Displacement_Number!L27*'Temporary Relocation Numbers'!$I$2</f>
        <v>23.735099555694223</v>
      </c>
      <c r="M27" s="44">
        <f>Displacement_Number!M27*'Temporary Relocation Numbers'!$I$2</f>
        <v>9.7196883552797004</v>
      </c>
      <c r="N27" s="45">
        <f>Displacement_Number!N27*'Temporary Relocation Numbers'!$O$2</f>
        <v>3939.9140758290641</v>
      </c>
      <c r="O27" s="45">
        <f>Displacement_Number!O27*'Temporary Relocation Numbers'!$O$2</f>
        <v>8070.646240488295</v>
      </c>
      <c r="P27" s="45">
        <f>Displacement_Number!P27*'Temporary Relocation Numbers'!$O$2</f>
        <v>6118.0622680901406</v>
      </c>
      <c r="Q27" s="45">
        <f>Displacement_Number!Q27*'Temporary Relocation Numbers'!$O$2</f>
        <v>3009.2664208657538</v>
      </c>
      <c r="R27" s="45">
        <f>Displacement_Number!R27*'Temporary Relocation Numbers'!$O$2</f>
        <v>1930.1257034484222</v>
      </c>
      <c r="S27" s="45">
        <f>Displacement_Number!S27*'Temporary Relocation Numbers'!$O$2</f>
        <v>1053.8665338233479</v>
      </c>
      <c r="U27">
        <v>2046</v>
      </c>
      <c r="V27" s="43">
        <f>Displacement_Number!V27*'Temporary Relocation Numbers'!$C$2</f>
        <v>0</v>
      </c>
      <c r="W27" s="43">
        <f>Displacement_Number!W27*'Temporary Relocation Numbers'!$C$2</f>
        <v>0</v>
      </c>
      <c r="X27" s="43">
        <f>Displacement_Number!X27*'Temporary Relocation Numbers'!$C$2</f>
        <v>0</v>
      </c>
      <c r="Y27" s="43">
        <f>Displacement_Number!Y27*'Temporary Relocation Numbers'!$C$2</f>
        <v>0</v>
      </c>
      <c r="Z27" s="43">
        <f>Displacement_Number!Z27*'Temporary Relocation Numbers'!$C$2</f>
        <v>0</v>
      </c>
      <c r="AA27" s="43">
        <f>Displacement_Number!AA27*'Temporary Relocation Numbers'!$C$2</f>
        <v>0</v>
      </c>
      <c r="AB27" s="44">
        <f>Displacement_Number!AB27*'Temporary Relocation Numbers'!$I$2</f>
        <v>30.985591916691988</v>
      </c>
      <c r="AC27" s="44">
        <f>Displacement_Number!AC27*'Temporary Relocation Numbers'!$I$2</f>
        <v>37.13652699686979</v>
      </c>
      <c r="AD27" s="44">
        <f>Displacement_Number!AD27*'Temporary Relocation Numbers'!$I$2</f>
        <v>24.020443700635923</v>
      </c>
      <c r="AE27" s="44">
        <f>Displacement_Number!AE27*'Temporary Relocation Numbers'!$I$2</f>
        <v>28.790005369944495</v>
      </c>
      <c r="AF27" s="44">
        <f>Displacement_Number!AF27*'Temporary Relocation Numbers'!$I$2</f>
        <v>23.250263108057602</v>
      </c>
      <c r="AG27" s="44">
        <f>Displacement_Number!AG27*'Temporary Relocation Numbers'!$I$2</f>
        <v>8.8899575232639148</v>
      </c>
      <c r="AH27" s="45">
        <f>Displacement_Number!AH27*'Temporary Relocation Numbers'!$O$2</f>
        <v>3667.9641517765867</v>
      </c>
      <c r="AI27" s="45">
        <f>Displacement_Number!AI27*'Temporary Relocation Numbers'!$O$2</f>
        <v>7370.0493804649104</v>
      </c>
      <c r="AJ27" s="45">
        <f>Displacement_Number!AJ27*'Temporary Relocation Numbers'!$O$2</f>
        <v>5528.2917111186453</v>
      </c>
      <c r="AK27" s="45">
        <f>Displacement_Number!AK27*'Temporary Relocation Numbers'!$O$2</f>
        <v>3001.5230287606778</v>
      </c>
      <c r="AL27" s="45">
        <f>Displacement_Number!AL27*'Temporary Relocation Numbers'!$O$2</f>
        <v>1890.6990607517598</v>
      </c>
      <c r="AM27" s="45">
        <f>Displacement_Number!AM27*'Temporary Relocation Numbers'!$O$2</f>
        <v>963.9021724178865</v>
      </c>
    </row>
    <row r="28" spans="1:39" x14ac:dyDescent="0.35">
      <c r="A28">
        <v>2047</v>
      </c>
      <c r="B28" s="43">
        <f>Displacement_Number!B28*'Temporary Relocation Numbers'!$C$2</f>
        <v>0</v>
      </c>
      <c r="C28" s="43">
        <f>Displacement_Number!C28*'Temporary Relocation Numbers'!$C$2</f>
        <v>0</v>
      </c>
      <c r="D28" s="43">
        <f>Displacement_Number!D28*'Temporary Relocation Numbers'!$C$2</f>
        <v>0</v>
      </c>
      <c r="E28" s="43">
        <f>Displacement_Number!E28*'Temporary Relocation Numbers'!$C$2</f>
        <v>0</v>
      </c>
      <c r="F28" s="43">
        <f>Displacement_Number!F28*'Temporary Relocation Numbers'!$C$2</f>
        <v>0</v>
      </c>
      <c r="G28" s="43">
        <f>Displacement_Number!G28*'Temporary Relocation Numbers'!$C$2</f>
        <v>0</v>
      </c>
      <c r="H28" s="44">
        <f>Displacement_Number!H28*'Temporary Relocation Numbers'!$I$2</f>
        <v>33.76097236722817</v>
      </c>
      <c r="I28" s="44">
        <f>Displacement_Number!I28*'Temporary Relocation Numbers'!$I$2</f>
        <v>41.250829051476821</v>
      </c>
      <c r="J28" s="44">
        <f>Displacement_Number!J28*'Temporary Relocation Numbers'!$I$2</f>
        <v>26.964815205265598</v>
      </c>
      <c r="K28" s="44">
        <f>Displacement_Number!K28*'Temporary Relocation Numbers'!$I$2</f>
        <v>29.278861595738302</v>
      </c>
      <c r="L28" s="44">
        <f>Displacement_Number!L28*'Temporary Relocation Numbers'!$I$2</f>
        <v>24.076011341722971</v>
      </c>
      <c r="M28" s="44">
        <f>Displacement_Number!M28*'Temporary Relocation Numbers'!$I$2</f>
        <v>9.8592941028379091</v>
      </c>
      <c r="N28" s="45">
        <f>Displacement_Number!N28*'Temporary Relocation Numbers'!$O$2</f>
        <v>3994.6467796522047</v>
      </c>
      <c r="O28" s="45">
        <f>Displacement_Number!O28*'Temporary Relocation Numbers'!$O$2</f>
        <v>8182.7624648120545</v>
      </c>
      <c r="P28" s="45">
        <f>Displacement_Number!P28*'Temporary Relocation Numbers'!$O$2</f>
        <v>6203.0534845598668</v>
      </c>
      <c r="Q28" s="45">
        <f>Displacement_Number!Q28*'Temporary Relocation Numbers'!$O$2</f>
        <v>3051.0707050628671</v>
      </c>
      <c r="R28" s="45">
        <f>Displacement_Number!R28*'Temporary Relocation Numbers'!$O$2</f>
        <v>1956.9387243506721</v>
      </c>
      <c r="S28" s="45">
        <f>Displacement_Number!S28*'Temporary Relocation Numbers'!$O$2</f>
        <v>1068.5066918965247</v>
      </c>
      <c r="U28">
        <v>2047</v>
      </c>
      <c r="V28" s="43">
        <f>Displacement_Number!V28*'Temporary Relocation Numbers'!$C$2</f>
        <v>0</v>
      </c>
      <c r="W28" s="43">
        <f>Displacement_Number!W28*'Temporary Relocation Numbers'!$C$2</f>
        <v>0</v>
      </c>
      <c r="X28" s="43">
        <f>Displacement_Number!X28*'Temporary Relocation Numbers'!$C$2</f>
        <v>0</v>
      </c>
      <c r="Y28" s="43">
        <f>Displacement_Number!Y28*'Temporary Relocation Numbers'!$C$2</f>
        <v>0</v>
      </c>
      <c r="Z28" s="43">
        <f>Displacement_Number!Z28*'Temporary Relocation Numbers'!$C$2</f>
        <v>0</v>
      </c>
      <c r="AA28" s="43">
        <f>Displacement_Number!AA28*'Temporary Relocation Numbers'!$C$2</f>
        <v>0</v>
      </c>
      <c r="AB28" s="44">
        <f>Displacement_Number!AB28*'Temporary Relocation Numbers'!$I$2</f>
        <v>31.430643914754626</v>
      </c>
      <c r="AC28" s="44">
        <f>Displacement_Number!AC28*'Temporary Relocation Numbers'!$I$2</f>
        <v>37.669926054906185</v>
      </c>
      <c r="AD28" s="44">
        <f>Displacement_Number!AD28*'Temporary Relocation Numbers'!$I$2</f>
        <v>24.365453939332067</v>
      </c>
      <c r="AE28" s="44">
        <f>Displacement_Number!AE28*'Temporary Relocation Numbers'!$I$2</f>
        <v>29.203521737441267</v>
      </c>
      <c r="AF28" s="44">
        <f>Displacement_Number!AF28*'Temporary Relocation Numbers'!$I$2</f>
        <v>23.584211095223495</v>
      </c>
      <c r="AG28" s="44">
        <f>Displacement_Number!AG28*'Temporary Relocation Numbers'!$I$2</f>
        <v>9.0176456877843165</v>
      </c>
      <c r="AH28" s="45">
        <f>Displacement_Number!AH28*'Temporary Relocation Numbers'!$O$2</f>
        <v>3718.9189674627232</v>
      </c>
      <c r="AI28" s="45">
        <f>Displacement_Number!AI28*'Temporary Relocation Numbers'!$O$2</f>
        <v>7472.4330167928219</v>
      </c>
      <c r="AJ28" s="45">
        <f>Displacement_Number!AJ28*'Temporary Relocation Numbers'!$O$2</f>
        <v>5605.0899222087955</v>
      </c>
      <c r="AK28" s="45">
        <f>Displacement_Number!AK28*'Temporary Relocation Numbers'!$O$2</f>
        <v>3043.2197428995323</v>
      </c>
      <c r="AL28" s="45">
        <f>Displacement_Number!AL28*'Temporary Relocation Numbers'!$O$2</f>
        <v>1916.9643725629167</v>
      </c>
      <c r="AM28" s="45">
        <f>Displacement_Number!AM28*'Temporary Relocation Numbers'!$O$2</f>
        <v>977.29255888369471</v>
      </c>
    </row>
    <row r="29" spans="1:39" x14ac:dyDescent="0.35">
      <c r="A29">
        <v>2048</v>
      </c>
      <c r="B29" s="43">
        <f>Displacement_Number!B29*'Temporary Relocation Numbers'!$C$2</f>
        <v>0</v>
      </c>
      <c r="C29" s="43">
        <f>Displacement_Number!C29*'Temporary Relocation Numbers'!$C$2</f>
        <v>0</v>
      </c>
      <c r="D29" s="43">
        <f>Displacement_Number!D29*'Temporary Relocation Numbers'!$C$2</f>
        <v>0</v>
      </c>
      <c r="E29" s="43">
        <f>Displacement_Number!E29*'Temporary Relocation Numbers'!$C$2</f>
        <v>0</v>
      </c>
      <c r="F29" s="43">
        <f>Displacement_Number!F29*'Temporary Relocation Numbers'!$C$2</f>
        <v>0</v>
      </c>
      <c r="G29" s="43">
        <f>Displacement_Number!G29*'Temporary Relocation Numbers'!$C$2</f>
        <v>0</v>
      </c>
      <c r="H29" s="44">
        <f>Displacement_Number!H29*'Temporary Relocation Numbers'!$I$2</f>
        <v>34.245887686869949</v>
      </c>
      <c r="I29" s="44">
        <f>Displacement_Number!I29*'Temporary Relocation Numbers'!$I$2</f>
        <v>41.843322618824494</v>
      </c>
      <c r="J29" s="44">
        <f>Displacement_Number!J29*'Temporary Relocation Numbers'!$I$2</f>
        <v>27.352116016454179</v>
      </c>
      <c r="K29" s="44">
        <f>Displacement_Number!K29*'Temporary Relocation Numbers'!$I$2</f>
        <v>29.69939949894238</v>
      </c>
      <c r="L29" s="44">
        <f>Displacement_Number!L29*'Temporary Relocation Numbers'!$I$2</f>
        <v>24.421819709102916</v>
      </c>
      <c r="M29" s="44">
        <f>Displacement_Number!M29*'Temporary Relocation Numbers'!$I$2</f>
        <v>10.000905034517137</v>
      </c>
      <c r="N29" s="45">
        <f>Displacement_Number!N29*'Temporary Relocation Numbers'!$O$2</f>
        <v>4050.1398221045984</v>
      </c>
      <c r="O29" s="45">
        <f>Displacement_Number!O29*'Temporary Relocation Numbers'!$O$2</f>
        <v>8296.4361911476772</v>
      </c>
      <c r="P29" s="45">
        <f>Displacement_Number!P29*'Temporary Relocation Numbers'!$O$2</f>
        <v>6289.2253864427948</v>
      </c>
      <c r="Q29" s="45">
        <f>Displacement_Number!Q29*'Temporary Relocation Numbers'!$O$2</f>
        <v>3093.455728195263</v>
      </c>
      <c r="R29" s="45">
        <f>Displacement_Number!R29*'Temporary Relocation Numbers'!$O$2</f>
        <v>1984.124227774977</v>
      </c>
      <c r="S29" s="45">
        <f>Displacement_Number!S29*'Temporary Relocation Numbers'!$O$2</f>
        <v>1083.3502288810996</v>
      </c>
      <c r="U29">
        <v>2048</v>
      </c>
      <c r="V29" s="43">
        <f>Displacement_Number!V29*'Temporary Relocation Numbers'!$C$2</f>
        <v>0</v>
      </c>
      <c r="W29" s="43">
        <f>Displacement_Number!W29*'Temporary Relocation Numbers'!$C$2</f>
        <v>0</v>
      </c>
      <c r="X29" s="43">
        <f>Displacement_Number!X29*'Temporary Relocation Numbers'!$C$2</f>
        <v>0</v>
      </c>
      <c r="Y29" s="43">
        <f>Displacement_Number!Y29*'Temporary Relocation Numbers'!$C$2</f>
        <v>0</v>
      </c>
      <c r="Z29" s="43">
        <f>Displacement_Number!Z29*'Temporary Relocation Numbers'!$C$2</f>
        <v>0</v>
      </c>
      <c r="AA29" s="43">
        <f>Displacement_Number!AA29*'Temporary Relocation Numbers'!$C$2</f>
        <v>0</v>
      </c>
      <c r="AB29" s="44">
        <f>Displacement_Number!AB29*'Temporary Relocation Numbers'!$I$2</f>
        <v>31.882088280002375</v>
      </c>
      <c r="AC29" s="44">
        <f>Displacement_Number!AC29*'Temporary Relocation Numbers'!$I$2</f>
        <v>38.210986425890297</v>
      </c>
      <c r="AD29" s="44">
        <f>Displacement_Number!AD29*'Temporary Relocation Numbers'!$I$2</f>
        <v>24.71541962624093</v>
      </c>
      <c r="AE29" s="44">
        <f>Displacement_Number!AE29*'Temporary Relocation Numbers'!$I$2</f>
        <v>29.622977519814505</v>
      </c>
      <c r="AF29" s="44">
        <f>Displacement_Number!AF29*'Temporary Relocation Numbers'!$I$2</f>
        <v>23.92295564136224</v>
      </c>
      <c r="AG29" s="44">
        <f>Displacement_Number!AG29*'Temporary Relocation Numbers'!$I$2</f>
        <v>9.1471678618954169</v>
      </c>
      <c r="AH29" s="45">
        <f>Displacement_Number!AH29*'Temporary Relocation Numbers'!$O$2</f>
        <v>3770.5816399146765</v>
      </c>
      <c r="AI29" s="45">
        <f>Displacement_Number!AI29*'Temporary Relocation Numbers'!$O$2</f>
        <v>7576.2389514591287</v>
      </c>
      <c r="AJ29" s="45">
        <f>Displacement_Number!AJ29*'Temporary Relocation Numbers'!$O$2</f>
        <v>5682.9550026927554</v>
      </c>
      <c r="AK29" s="45">
        <f>Displacement_Number!AK29*'Temporary Relocation Numbers'!$O$2</f>
        <v>3085.4957016263224</v>
      </c>
      <c r="AL29" s="45">
        <f>Displacement_Number!AL29*'Temporary Relocation Numbers'!$O$2</f>
        <v>1943.5945582024137</v>
      </c>
      <c r="AM29" s="45">
        <f>Displacement_Number!AM29*'Temporary Relocation Numbers'!$O$2</f>
        <v>990.86896261851075</v>
      </c>
    </row>
    <row r="30" spans="1:39" x14ac:dyDescent="0.35">
      <c r="A30">
        <v>2049</v>
      </c>
      <c r="B30" s="43">
        <f>Displacement_Number!B30*'Temporary Relocation Numbers'!$C$2</f>
        <v>0</v>
      </c>
      <c r="C30" s="43">
        <f>Displacement_Number!C30*'Temporary Relocation Numbers'!$C$2</f>
        <v>0</v>
      </c>
      <c r="D30" s="43">
        <f>Displacement_Number!D30*'Temporary Relocation Numbers'!$C$2</f>
        <v>0</v>
      </c>
      <c r="E30" s="43">
        <f>Displacement_Number!E30*'Temporary Relocation Numbers'!$C$2</f>
        <v>0</v>
      </c>
      <c r="F30" s="43">
        <f>Displacement_Number!F30*'Temporary Relocation Numbers'!$C$2</f>
        <v>0</v>
      </c>
      <c r="G30" s="43">
        <f>Displacement_Number!G30*'Temporary Relocation Numbers'!$C$2</f>
        <v>0</v>
      </c>
      <c r="H30" s="44">
        <f>Displacement_Number!H30*'Temporary Relocation Numbers'!$I$2</f>
        <v>34.737767938228302</v>
      </c>
      <c r="I30" s="44">
        <f>Displacement_Number!I30*'Temporary Relocation Numbers'!$I$2</f>
        <v>42.444326284888255</v>
      </c>
      <c r="J30" s="44">
        <f>Displacement_Number!J30*'Temporary Relocation Numbers'!$I$2</f>
        <v>27.744979703457243</v>
      </c>
      <c r="K30" s="44">
        <f>Displacement_Number!K30*'Temporary Relocation Numbers'!$I$2</f>
        <v>30.125977668686627</v>
      </c>
      <c r="L30" s="44">
        <f>Displacement_Number!L30*'Temporary Relocation Numbers'!$I$2</f>
        <v>24.772594988370912</v>
      </c>
      <c r="M30" s="44">
        <f>Displacement_Number!M30*'Temporary Relocation Numbers'!$I$2</f>
        <v>10.144549951161405</v>
      </c>
      <c r="N30" s="45">
        <f>Displacement_Number!N30*'Temporary Relocation Numbers'!$O$2</f>
        <v>4106.4037656980654</v>
      </c>
      <c r="O30" s="45">
        <f>Displacement_Number!O30*'Temporary Relocation Numbers'!$O$2</f>
        <v>8411.6890560828397</v>
      </c>
      <c r="P30" s="45">
        <f>Displacement_Number!P30*'Temporary Relocation Numbers'!$O$2</f>
        <v>6376.594375646122</v>
      </c>
      <c r="Q30" s="45">
        <f>Displacement_Number!Q30*'Temporary Relocation Numbers'!$O$2</f>
        <v>3136.4295578023666</v>
      </c>
      <c r="R30" s="45">
        <f>Displacement_Number!R30*'Temporary Relocation Numbers'!$O$2</f>
        <v>2011.6873881934621</v>
      </c>
      <c r="S30" s="45">
        <f>Displacement_Number!S30*'Temporary Relocation Numbers'!$O$2</f>
        <v>1098.3999700868399</v>
      </c>
      <c r="U30">
        <v>2049</v>
      </c>
      <c r="V30" s="43">
        <f>Displacement_Number!V30*'Temporary Relocation Numbers'!$C$2</f>
        <v>0</v>
      </c>
      <c r="W30" s="43">
        <f>Displacement_Number!W30*'Temporary Relocation Numbers'!$C$2</f>
        <v>0</v>
      </c>
      <c r="X30" s="43">
        <f>Displacement_Number!X30*'Temporary Relocation Numbers'!$C$2</f>
        <v>0</v>
      </c>
      <c r="Y30" s="43">
        <f>Displacement_Number!Y30*'Temporary Relocation Numbers'!$C$2</f>
        <v>0</v>
      </c>
      <c r="Z30" s="43">
        <f>Displacement_Number!Z30*'Temporary Relocation Numbers'!$C$2</f>
        <v>0</v>
      </c>
      <c r="AA30" s="43">
        <f>Displacement_Number!AA30*'Temporary Relocation Numbers'!$C$2</f>
        <v>0</v>
      </c>
      <c r="AB30" s="44">
        <f>Displacement_Number!AB30*'Temporary Relocation Numbers'!$I$2</f>
        <v>32.340016827230819</v>
      </c>
      <c r="AC30" s="44">
        <f>Displacement_Number!AC30*'Temporary Relocation Numbers'!$I$2</f>
        <v>38.759818150729018</v>
      </c>
      <c r="AD30" s="44">
        <f>Displacement_Number!AD30*'Temporary Relocation Numbers'!$I$2</f>
        <v>25.070411937415386</v>
      </c>
      <c r="AE30" s="44">
        <f>Displacement_Number!AE30*'Temporary Relocation Numbers'!$I$2</f>
        <v>30.048458026018931</v>
      </c>
      <c r="AF30" s="44">
        <f>Displacement_Number!AF30*'Temporary Relocation Numbers'!$I$2</f>
        <v>24.266565640370089</v>
      </c>
      <c r="AG30" s="44">
        <f>Displacement_Number!AG30*'Temporary Relocation Numbers'!$I$2</f>
        <v>9.2785503878286342</v>
      </c>
      <c r="AH30" s="45">
        <f>Displacement_Number!AH30*'Temporary Relocation Numbers'!$O$2</f>
        <v>3822.9620025739791</v>
      </c>
      <c r="AI30" s="45">
        <f>Displacement_Number!AI30*'Temporary Relocation Numbers'!$O$2</f>
        <v>7681.4869428220609</v>
      </c>
      <c r="AJ30" s="45">
        <f>Displacement_Number!AJ30*'Temporary Relocation Numbers'!$O$2</f>
        <v>5761.9017733624096</v>
      </c>
      <c r="AK30" s="45">
        <f>Displacement_Number!AK30*'Temporary Relocation Numbers'!$O$2</f>
        <v>3128.3589517212249</v>
      </c>
      <c r="AL30" s="45">
        <f>Displacement_Number!AL30*'Temporary Relocation Numbers'!$O$2</f>
        <v>1970.5946864435289</v>
      </c>
      <c r="AM30" s="45">
        <f>Displacement_Number!AM30*'Temporary Relocation Numbers'!$O$2</f>
        <v>1004.6339677467328</v>
      </c>
    </row>
    <row r="31" spans="1:39" x14ac:dyDescent="0.35">
      <c r="A31">
        <v>2050</v>
      </c>
      <c r="B31" s="43">
        <f>Displacement_Number!B31*'Temporary Relocation Numbers'!$C$2</f>
        <v>0</v>
      </c>
      <c r="C31" s="43">
        <f>Displacement_Number!C31*'Temporary Relocation Numbers'!$C$2</f>
        <v>0</v>
      </c>
      <c r="D31" s="43">
        <f>Displacement_Number!D31*'Temporary Relocation Numbers'!$C$2</f>
        <v>0</v>
      </c>
      <c r="E31" s="43">
        <f>Displacement_Number!E31*'Temporary Relocation Numbers'!$C$2</f>
        <v>0</v>
      </c>
      <c r="F31" s="43">
        <f>Displacement_Number!F31*'Temporary Relocation Numbers'!$C$2</f>
        <v>0</v>
      </c>
      <c r="G31" s="43">
        <f>Displacement_Number!G31*'Temporary Relocation Numbers'!$C$2</f>
        <v>0</v>
      </c>
      <c r="H31" s="44">
        <f>Displacement_Number!H31*'Temporary Relocation Numbers'!$I$2</f>
        <v>36.557710580555785</v>
      </c>
      <c r="I31" s="44">
        <f>Displacement_Number!I31*'Temporary Relocation Numbers'!$I$2</f>
        <v>44.668022391906135</v>
      </c>
      <c r="J31" s="44">
        <f>Displacement_Number!J31*'Temporary Relocation Numbers'!$I$2</f>
        <v>29.198563933814896</v>
      </c>
      <c r="K31" s="44">
        <f>Displacement_Number!K31*'Temporary Relocation Numbers'!$I$2</f>
        <v>31.704304505878468</v>
      </c>
      <c r="L31" s="44">
        <f>Displacement_Number!L31*'Temporary Relocation Numbers'!$I$2</f>
        <v>26.070453332655291</v>
      </c>
      <c r="M31" s="44">
        <f>Displacement_Number!M31*'Temporary Relocation Numbers'!$I$2</f>
        <v>10.676031970275885</v>
      </c>
      <c r="N31" s="45">
        <f>Displacement_Number!N31*'Temporary Relocation Numbers'!$O$2</f>
        <v>4319.5338496712657</v>
      </c>
      <c r="O31" s="45">
        <f>Displacement_Number!O31*'Temporary Relocation Numbers'!$O$2</f>
        <v>8848.2715494691474</v>
      </c>
      <c r="P31" s="45">
        <f>Displacement_Number!P31*'Temporary Relocation Numbers'!$O$2</f>
        <v>6707.5516249300272</v>
      </c>
      <c r="Q31" s="45">
        <f>Displacement_Number!Q31*'Temporary Relocation Numbers'!$O$2</f>
        <v>3299.2161548278086</v>
      </c>
      <c r="R31" s="45">
        <f>Displacement_Number!R31*'Temporary Relocation Numbers'!$O$2</f>
        <v>2116.0977497743124</v>
      </c>
      <c r="S31" s="45">
        <f>Displacement_Number!S31*'Temporary Relocation Numbers'!$O$2</f>
        <v>1155.4089957984099</v>
      </c>
      <c r="U31">
        <v>2050</v>
      </c>
      <c r="V31" s="43">
        <f>Displacement_Number!V31*'Temporary Relocation Numbers'!$C$2</f>
        <v>0</v>
      </c>
      <c r="W31" s="43">
        <f>Displacement_Number!W31*'Temporary Relocation Numbers'!$C$2</f>
        <v>0</v>
      </c>
      <c r="X31" s="43">
        <f>Displacement_Number!X31*'Temporary Relocation Numbers'!$C$2</f>
        <v>0</v>
      </c>
      <c r="Y31" s="43">
        <f>Displacement_Number!Y31*'Temporary Relocation Numbers'!$C$2</f>
        <v>0</v>
      </c>
      <c r="Z31" s="43">
        <f>Displacement_Number!Z31*'Temporary Relocation Numbers'!$C$2</f>
        <v>0</v>
      </c>
      <c r="AA31" s="43">
        <f>Displacement_Number!AA31*'Temporary Relocation Numbers'!$C$2</f>
        <v>0</v>
      </c>
      <c r="AB31" s="44">
        <f>Displacement_Number!AB31*'Temporary Relocation Numbers'!$I$2</f>
        <v>34.03433915047642</v>
      </c>
      <c r="AC31" s="44">
        <f>Displacement_Number!AC31*'Temporary Relocation Numbers'!$I$2</f>
        <v>40.790479590658258</v>
      </c>
      <c r="AD31" s="44">
        <f>Displacement_Number!AD31*'Temporary Relocation Numbers'!$I$2</f>
        <v>26.383873177261105</v>
      </c>
      <c r="AE31" s="44">
        <f>Displacement_Number!AE31*'Temporary Relocation Numbers'!$I$2</f>
        <v>31.622723539997381</v>
      </c>
      <c r="AF31" s="44">
        <f>Displacement_Number!AF31*'Temporary Relocation Numbers'!$I$2</f>
        <v>25.537912655822591</v>
      </c>
      <c r="AG31" s="44">
        <f>Displacement_Number!AG31*'Temporary Relocation Numbers'!$I$2</f>
        <v>9.7646619174992058</v>
      </c>
      <c r="AH31" s="45">
        <f>Displacement_Number!AH31*'Temporary Relocation Numbers'!$O$2</f>
        <v>4021.3809255842043</v>
      </c>
      <c r="AI31" s="45">
        <f>Displacement_Number!AI31*'Temporary Relocation Numbers'!$O$2</f>
        <v>8080.1705722396873</v>
      </c>
      <c r="AJ31" s="45">
        <f>Displacement_Number!AJ31*'Temporary Relocation Numbers'!$O$2</f>
        <v>6060.9553196941606</v>
      </c>
      <c r="AK31" s="45">
        <f>Displacement_Number!AK31*'Temporary Relocation Numbers'!$O$2</f>
        <v>3290.7266691016221</v>
      </c>
      <c r="AL31" s="45">
        <f>Displacement_Number!AL31*'Temporary Relocation Numbers'!$O$2</f>
        <v>2072.8722594642754</v>
      </c>
      <c r="AM31" s="45">
        <f>Displacement_Number!AM31*'Temporary Relocation Numbers'!$O$2</f>
        <v>1056.7763614628052</v>
      </c>
    </row>
    <row r="32" spans="1:39" x14ac:dyDescent="0.35">
      <c r="A32">
        <v>2051</v>
      </c>
      <c r="B32" s="43">
        <f>Displacement_Number!B32*'Temporary Relocation Numbers'!$C$2</f>
        <v>0</v>
      </c>
      <c r="C32" s="43">
        <f>Displacement_Number!C32*'Temporary Relocation Numbers'!$C$2</f>
        <v>0</v>
      </c>
      <c r="D32" s="43">
        <f>Displacement_Number!D32*'Temporary Relocation Numbers'!$C$2</f>
        <v>0</v>
      </c>
      <c r="E32" s="43">
        <f>Displacement_Number!E32*'Temporary Relocation Numbers'!$C$2</f>
        <v>0</v>
      </c>
      <c r="F32" s="43">
        <f>Displacement_Number!F32*'Temporary Relocation Numbers'!$C$2</f>
        <v>0</v>
      </c>
      <c r="G32" s="43">
        <f>Displacement_Number!G32*'Temporary Relocation Numbers'!$C$2</f>
        <v>0</v>
      </c>
      <c r="H32" s="44">
        <f>Displacement_Number!H32*'Temporary Relocation Numbers'!$I$2</f>
        <v>37.08279598741894</v>
      </c>
      <c r="I32" s="44">
        <f>Displacement_Number!I32*'Temporary Relocation Numbers'!$I$2</f>
        <v>45.30959776243553</v>
      </c>
      <c r="J32" s="44">
        <f>Displacement_Number!J32*'Temporary Relocation Numbers'!$I$2</f>
        <v>29.617948506304</v>
      </c>
      <c r="K32" s="44">
        <f>Displacement_Number!K32*'Temporary Relocation Numbers'!$I$2</f>
        <v>32.159679510669854</v>
      </c>
      <c r="L32" s="44">
        <f>Displacement_Number!L32*'Temporary Relocation Numbers'!$I$2</f>
        <v>26.444908252777267</v>
      </c>
      <c r="M32" s="44">
        <f>Displacement_Number!M32*'Temporary Relocation Numbers'!$I$2</f>
        <v>10.829373864551341</v>
      </c>
      <c r="N32" s="45">
        <f>Displacement_Number!N32*'Temporary Relocation Numbers'!$O$2</f>
        <v>4379.5401752656471</v>
      </c>
      <c r="O32" s="45">
        <f>Displacement_Number!O32*'Temporary Relocation Numbers'!$O$2</f>
        <v>8971.1904296129724</v>
      </c>
      <c r="P32" s="45">
        <f>Displacement_Number!P32*'Temporary Relocation Numbers'!$O$2</f>
        <v>6800.731940388674</v>
      </c>
      <c r="Q32" s="45">
        <f>Displacement_Number!Q32*'Temporary Relocation Numbers'!$O$2</f>
        <v>3345.0483778599087</v>
      </c>
      <c r="R32" s="45">
        <f>Displacement_Number!R32*'Temporary Relocation Numbers'!$O$2</f>
        <v>2145.4942668480608</v>
      </c>
      <c r="S32" s="45">
        <f>Displacement_Number!S32*'Temporary Relocation Numbers'!$O$2</f>
        <v>1171.4597667402402</v>
      </c>
      <c r="U32">
        <v>2051</v>
      </c>
      <c r="V32" s="43">
        <f>Displacement_Number!V32*'Temporary Relocation Numbers'!$C$2</f>
        <v>0</v>
      </c>
      <c r="W32" s="43">
        <f>Displacement_Number!W32*'Temporary Relocation Numbers'!$C$2</f>
        <v>0</v>
      </c>
      <c r="X32" s="43">
        <f>Displacement_Number!X32*'Temporary Relocation Numbers'!$C$2</f>
        <v>0</v>
      </c>
      <c r="Y32" s="43">
        <f>Displacement_Number!Y32*'Temporary Relocation Numbers'!$C$2</f>
        <v>0</v>
      </c>
      <c r="Z32" s="43">
        <f>Displacement_Number!Z32*'Temporary Relocation Numbers'!$C$2</f>
        <v>0</v>
      </c>
      <c r="AA32" s="43">
        <f>Displacement_Number!AA32*'Temporary Relocation Numbers'!$C$2</f>
        <v>0</v>
      </c>
      <c r="AB32" s="44">
        <f>Displacement_Number!AB32*'Temporary Relocation Numbers'!$I$2</f>
        <v>34.52318088964298</v>
      </c>
      <c r="AC32" s="44">
        <f>Displacement_Number!AC32*'Temporary Relocation Numbers'!$I$2</f>
        <v>41.376361070430022</v>
      </c>
      <c r="AD32" s="44">
        <f>Displacement_Number!AD32*'Temporary Relocation Numbers'!$I$2</f>
        <v>26.762829806708144</v>
      </c>
      <c r="AE32" s="44">
        <f>Displacement_Number!AE32*'Temporary Relocation Numbers'!$I$2</f>
        <v>32.076926781732993</v>
      </c>
      <c r="AF32" s="44">
        <f>Displacement_Number!AF32*'Temporary Relocation Numbers'!$I$2</f>
        <v>25.904718592090674</v>
      </c>
      <c r="AG32" s="44">
        <f>Displacement_Number!AG32*'Temporary Relocation Numbers'!$I$2</f>
        <v>9.9049136289550734</v>
      </c>
      <c r="AH32" s="45">
        <f>Displacement_Number!AH32*'Temporary Relocation Numbers'!$O$2</f>
        <v>4077.2453548392277</v>
      </c>
      <c r="AI32" s="45">
        <f>Displacement_Number!AI32*'Temporary Relocation Numbers'!$O$2</f>
        <v>8192.4191071719579</v>
      </c>
      <c r="AJ32" s="45">
        <f>Displacement_Number!AJ32*'Temporary Relocation Numbers'!$O$2</f>
        <v>6145.1532148800607</v>
      </c>
      <c r="AK32" s="45">
        <f>Displacement_Number!AK32*'Temporary Relocation Numbers'!$O$2</f>
        <v>3336.4409574531878</v>
      </c>
      <c r="AL32" s="45">
        <f>Displacement_Number!AL32*'Temporary Relocation Numbers'!$O$2</f>
        <v>2101.6682944175473</v>
      </c>
      <c r="AM32" s="45">
        <f>Displacement_Number!AM32*'Temporary Relocation Numbers'!$O$2</f>
        <v>1071.4569424313302</v>
      </c>
    </row>
    <row r="33" spans="1:39" x14ac:dyDescent="0.35">
      <c r="A33">
        <v>2052</v>
      </c>
      <c r="B33" s="43">
        <f>Displacement_Number!B33*'Temporary Relocation Numbers'!$C$2</f>
        <v>0</v>
      </c>
      <c r="C33" s="43">
        <f>Displacement_Number!C33*'Temporary Relocation Numbers'!$C$2</f>
        <v>0</v>
      </c>
      <c r="D33" s="43">
        <f>Displacement_Number!D33*'Temporary Relocation Numbers'!$C$2</f>
        <v>0</v>
      </c>
      <c r="E33" s="43">
        <f>Displacement_Number!E33*'Temporary Relocation Numbers'!$C$2</f>
        <v>0</v>
      </c>
      <c r="F33" s="43">
        <f>Displacement_Number!F33*'Temporary Relocation Numbers'!$C$2</f>
        <v>0</v>
      </c>
      <c r="G33" s="43">
        <f>Displacement_Number!G33*'Temporary Relocation Numbers'!$C$2</f>
        <v>0</v>
      </c>
      <c r="H33" s="44">
        <f>Displacement_Number!H33*'Temporary Relocation Numbers'!$I$2</f>
        <v>37.615423296663892</v>
      </c>
      <c r="I33" s="44">
        <f>Displacement_Number!I33*'Temporary Relocation Numbers'!$I$2</f>
        <v>45.96038820303135</v>
      </c>
      <c r="J33" s="44">
        <f>Displacement_Number!J33*'Temporary Relocation Numbers'!$I$2</f>
        <v>30.043356779823089</v>
      </c>
      <c r="K33" s="44">
        <f>Displacement_Number!K33*'Temporary Relocation Numbers'!$I$2</f>
        <v>32.621595153971384</v>
      </c>
      <c r="L33" s="44">
        <f>Displacement_Number!L33*'Temporary Relocation Numbers'!$I$2</f>
        <v>26.824741540717188</v>
      </c>
      <c r="M33" s="44">
        <f>Displacement_Number!M33*'Temporary Relocation Numbers'!$I$2</f>
        <v>10.98491823785697</v>
      </c>
      <c r="N33" s="45">
        <f>Displacement_Number!N33*'Temporary Relocation Numbers'!$O$2</f>
        <v>4440.3800998632196</v>
      </c>
      <c r="O33" s="45">
        <f>Displacement_Number!O33*'Temporary Relocation Numbers'!$O$2</f>
        <v>9095.8168806661397</v>
      </c>
      <c r="P33" s="45">
        <f>Displacement_Number!P33*'Temporary Relocation Numbers'!$O$2</f>
        <v>6895.2067030129165</v>
      </c>
      <c r="Q33" s="45">
        <f>Displacement_Number!Q33*'Temporary Relocation Numbers'!$O$2</f>
        <v>3391.5172953580532</v>
      </c>
      <c r="R33" s="45">
        <f>Displacement_Number!R33*'Temporary Relocation Numbers'!$O$2</f>
        <v>2175.2991559907077</v>
      </c>
      <c r="S33" s="45">
        <f>Displacement_Number!S33*'Temporary Relocation Numbers'!$O$2</f>
        <v>1187.73351261888</v>
      </c>
      <c r="U33">
        <v>2052</v>
      </c>
      <c r="V33" s="43">
        <f>Displacement_Number!V33*'Temporary Relocation Numbers'!$C$2</f>
        <v>0</v>
      </c>
      <c r="W33" s="43">
        <f>Displacement_Number!W33*'Temporary Relocation Numbers'!$C$2</f>
        <v>0</v>
      </c>
      <c r="X33" s="43">
        <f>Displacement_Number!X33*'Temporary Relocation Numbers'!$C$2</f>
        <v>0</v>
      </c>
      <c r="Y33" s="43">
        <f>Displacement_Number!Y33*'Temporary Relocation Numbers'!$C$2</f>
        <v>0</v>
      </c>
      <c r="Z33" s="43">
        <f>Displacement_Number!Z33*'Temporary Relocation Numbers'!$C$2</f>
        <v>0</v>
      </c>
      <c r="AA33" s="43">
        <f>Displacement_Number!AA33*'Temporary Relocation Numbers'!$C$2</f>
        <v>0</v>
      </c>
      <c r="AB33" s="44">
        <f>Displacement_Number!AB33*'Temporary Relocation Numbers'!$I$2</f>
        <v>35.01904395644263</v>
      </c>
      <c r="AC33" s="44">
        <f>Displacement_Number!AC33*'Temporary Relocation Numbers'!$I$2</f>
        <v>41.970657678236179</v>
      </c>
      <c r="AD33" s="44">
        <f>Displacement_Number!AD33*'Temporary Relocation Numbers'!$I$2</f>
        <v>27.14722946288736</v>
      </c>
      <c r="AE33" s="44">
        <f>Displacement_Number!AE33*'Temporary Relocation Numbers'!$I$2</f>
        <v>32.5376538317213</v>
      </c>
      <c r="AF33" s="44">
        <f>Displacement_Number!AF33*'Temporary Relocation Numbers'!$I$2</f>
        <v>26.276793032354945</v>
      </c>
      <c r="AG33" s="44">
        <f>Displacement_Number!AG33*'Temporary Relocation Numbers'!$I$2</f>
        <v>10.047179802635286</v>
      </c>
      <c r="AH33" s="45">
        <f>Displacement_Number!AH33*'Temporary Relocation Numbers'!$O$2</f>
        <v>4133.8858444858788</v>
      </c>
      <c r="AI33" s="45">
        <f>Displacement_Number!AI33*'Temporary Relocation Numbers'!$O$2</f>
        <v>8306.2269821555055</v>
      </c>
      <c r="AJ33" s="45">
        <f>Displacement_Number!AJ33*'Temporary Relocation Numbers'!$O$2</f>
        <v>6230.5207747771819</v>
      </c>
      <c r="AK33" s="45">
        <f>Displacement_Number!AK33*'Temporary Relocation Numbers'!$O$2</f>
        <v>3382.7903019396545</v>
      </c>
      <c r="AL33" s="45">
        <f>Displacement_Number!AL33*'Temporary Relocation Numbers'!$O$2</f>
        <v>2130.8643596308812</v>
      </c>
      <c r="AM33" s="45">
        <f>Displacement_Number!AM33*'Temporary Relocation Numbers'!$O$2</f>
        <v>1086.3414638601384</v>
      </c>
    </row>
    <row r="34" spans="1:39" x14ac:dyDescent="0.35">
      <c r="A34">
        <v>2053</v>
      </c>
      <c r="B34" s="43">
        <f>Displacement_Number!B34*'Temporary Relocation Numbers'!$C$2</f>
        <v>0</v>
      </c>
      <c r="C34" s="43">
        <f>Displacement_Number!C34*'Temporary Relocation Numbers'!$C$2</f>
        <v>0</v>
      </c>
      <c r="D34" s="43">
        <f>Displacement_Number!D34*'Temporary Relocation Numbers'!$C$2</f>
        <v>0</v>
      </c>
      <c r="E34" s="43">
        <f>Displacement_Number!E34*'Temporary Relocation Numbers'!$C$2</f>
        <v>0</v>
      </c>
      <c r="F34" s="43">
        <f>Displacement_Number!F34*'Temporary Relocation Numbers'!$C$2</f>
        <v>0</v>
      </c>
      <c r="G34" s="43">
        <f>Displacement_Number!G34*'Temporary Relocation Numbers'!$C$2</f>
        <v>0</v>
      </c>
      <c r="H34" s="44">
        <f>Displacement_Number!H34*'Temporary Relocation Numbers'!$I$2</f>
        <v>38.155700834080676</v>
      </c>
      <c r="I34" s="44">
        <f>Displacement_Number!I34*'Temporary Relocation Numbers'!$I$2</f>
        <v>46.620526071511918</v>
      </c>
      <c r="J34" s="44">
        <f>Displacement_Number!J34*'Temporary Relocation Numbers'!$I$2</f>
        <v>30.474875273945063</v>
      </c>
      <c r="K34" s="44">
        <f>Displacement_Number!K34*'Temporary Relocation Numbers'!$I$2</f>
        <v>33.090145380228137</v>
      </c>
      <c r="L34" s="44">
        <f>Displacement_Number!L34*'Temporary Relocation Numbers'!$I$2</f>
        <v>27.210030447003298</v>
      </c>
      <c r="M34" s="44">
        <f>Displacement_Number!M34*'Temporary Relocation Numbers'!$I$2</f>
        <v>11.142696724821402</v>
      </c>
      <c r="N34" s="45">
        <f>Displacement_Number!N34*'Temporary Relocation Numbers'!$O$2</f>
        <v>4502.0652036980882</v>
      </c>
      <c r="O34" s="45">
        <f>Displacement_Number!O34*'Temporary Relocation Numbers'!$O$2</f>
        <v>9222.1746239512559</v>
      </c>
      <c r="P34" s="45">
        <f>Displacement_Number!P34*'Temporary Relocation Numbers'!$O$2</f>
        <v>6990.9938950713931</v>
      </c>
      <c r="Q34" s="45">
        <f>Displacement_Number!Q34*'Temporary Relocation Numbers'!$O$2</f>
        <v>3438.6317521876308</v>
      </c>
      <c r="R34" s="45">
        <f>Displacement_Number!R34*'Temporary Relocation Numbers'!$O$2</f>
        <v>2205.5180902466568</v>
      </c>
      <c r="S34" s="45">
        <f>Displacement_Number!S34*'Temporary Relocation Numbers'!$O$2</f>
        <v>1204.2333309691844</v>
      </c>
      <c r="U34">
        <v>2053</v>
      </c>
      <c r="V34" s="43">
        <f>Displacement_Number!V34*'Temporary Relocation Numbers'!$C$2</f>
        <v>0</v>
      </c>
      <c r="W34" s="43">
        <f>Displacement_Number!W34*'Temporary Relocation Numbers'!$C$2</f>
        <v>0</v>
      </c>
      <c r="X34" s="43">
        <f>Displacement_Number!X34*'Temporary Relocation Numbers'!$C$2</f>
        <v>0</v>
      </c>
      <c r="Y34" s="43">
        <f>Displacement_Number!Y34*'Temporary Relocation Numbers'!$C$2</f>
        <v>0</v>
      </c>
      <c r="Z34" s="43">
        <f>Displacement_Number!Z34*'Temporary Relocation Numbers'!$C$2</f>
        <v>0</v>
      </c>
      <c r="AA34" s="43">
        <f>Displacement_Number!AA34*'Temporary Relocation Numbers'!$C$2</f>
        <v>0</v>
      </c>
      <c r="AB34" s="44">
        <f>Displacement_Number!AB34*'Temporary Relocation Numbers'!$I$2</f>
        <v>35.522029199550481</v>
      </c>
      <c r="AC34" s="44">
        <f>Displacement_Number!AC34*'Temporary Relocation Numbers'!$I$2</f>
        <v>42.573490282174248</v>
      </c>
      <c r="AD34" s="44">
        <f>Displacement_Number!AD34*'Temporary Relocation Numbers'!$I$2</f>
        <v>27.53715032503537</v>
      </c>
      <c r="AE34" s="44">
        <f>Displacement_Number!AE34*'Temporary Relocation Numbers'!$I$2</f>
        <v>33.004998392671162</v>
      </c>
      <c r="AF34" s="44">
        <f>Displacement_Number!AF34*'Temporary Relocation Numbers'!$I$2</f>
        <v>26.654211649148518</v>
      </c>
      <c r="AG34" s="44">
        <f>Displacement_Number!AG34*'Temporary Relocation Numbers'!$I$2</f>
        <v>10.191489372647034</v>
      </c>
      <c r="AH34" s="45">
        <f>Displacement_Number!AH34*'Temporary Relocation Numbers'!$O$2</f>
        <v>4191.3131754403757</v>
      </c>
      <c r="AI34" s="45">
        <f>Displacement_Number!AI34*'Temporary Relocation Numbers'!$O$2</f>
        <v>8421.6158593117725</v>
      </c>
      <c r="AJ34" s="45">
        <f>Displacement_Number!AJ34*'Temporary Relocation Numbers'!$O$2</f>
        <v>6317.0742481947564</v>
      </c>
      <c r="AK34" s="45">
        <f>Displacement_Number!AK34*'Temporary Relocation Numbers'!$O$2</f>
        <v>3429.7835246669533</v>
      </c>
      <c r="AL34" s="45">
        <f>Displacement_Number!AL34*'Temporary Relocation Numbers'!$O$2</f>
        <v>2160.4660122655064</v>
      </c>
      <c r="AM34" s="45">
        <f>Displacement_Number!AM34*'Temporary Relocation Numbers'!$O$2</f>
        <v>1101.4327588599517</v>
      </c>
    </row>
    <row r="35" spans="1:39" x14ac:dyDescent="0.35">
      <c r="A35">
        <v>2054</v>
      </c>
      <c r="B35" s="43">
        <f>Displacement_Number!B35*'Temporary Relocation Numbers'!$C$2</f>
        <v>0</v>
      </c>
      <c r="C35" s="43">
        <f>Displacement_Number!C35*'Temporary Relocation Numbers'!$C$2</f>
        <v>0</v>
      </c>
      <c r="D35" s="43">
        <f>Displacement_Number!D35*'Temporary Relocation Numbers'!$C$2</f>
        <v>0</v>
      </c>
      <c r="E35" s="43">
        <f>Displacement_Number!E35*'Temporary Relocation Numbers'!$C$2</f>
        <v>0</v>
      </c>
      <c r="F35" s="43">
        <f>Displacement_Number!F35*'Temporary Relocation Numbers'!$C$2</f>
        <v>0</v>
      </c>
      <c r="G35" s="43">
        <f>Displacement_Number!G35*'Temporary Relocation Numbers'!$C$2</f>
        <v>0</v>
      </c>
      <c r="H35" s="44">
        <f>Displacement_Number!H35*'Temporary Relocation Numbers'!$I$2</f>
        <v>38.703738481363452</v>
      </c>
      <c r="I35" s="44">
        <f>Displacement_Number!I35*'Temporary Relocation Numbers'!$I$2</f>
        <v>47.290145626776258</v>
      </c>
      <c r="J35" s="44">
        <f>Displacement_Number!J35*'Temporary Relocation Numbers'!$I$2</f>
        <v>30.912591750940052</v>
      </c>
      <c r="K35" s="44">
        <f>Displacement_Number!K35*'Temporary Relocation Numbers'!$I$2</f>
        <v>33.565425483227244</v>
      </c>
      <c r="L35" s="44">
        <f>Displacement_Number!L35*'Temporary Relocation Numbers'!$I$2</f>
        <v>27.600853331728004</v>
      </c>
      <c r="M35" s="44">
        <f>Displacement_Number!M35*'Temporary Relocation Numbers'!$I$2</f>
        <v>11.302741414447496</v>
      </c>
      <c r="N35" s="45">
        <f>Displacement_Number!N35*'Temporary Relocation Numbers'!$O$2</f>
        <v>4564.6072278752572</v>
      </c>
      <c r="O35" s="45">
        <f>Displacement_Number!O35*'Temporary Relocation Numbers'!$O$2</f>
        <v>9350.2877103240335</v>
      </c>
      <c r="P35" s="45">
        <f>Displacement_Number!P35*'Temporary Relocation Numbers'!$O$2</f>
        <v>7088.1117486397625</v>
      </c>
      <c r="Q35" s="45">
        <f>Displacement_Number!Q35*'Temporary Relocation Numbers'!$O$2</f>
        <v>3486.4007160855872</v>
      </c>
      <c r="R35" s="45">
        <f>Displacement_Number!R35*'Temporary Relocation Numbers'!$O$2</f>
        <v>2236.1568214694053</v>
      </c>
      <c r="S35" s="45">
        <f>Displacement_Number!S35*'Temporary Relocation Numbers'!$O$2</f>
        <v>1220.9623623565049</v>
      </c>
      <c r="U35">
        <v>2054</v>
      </c>
      <c r="V35" s="43">
        <f>Displacement_Number!V35*'Temporary Relocation Numbers'!$C$2</f>
        <v>0</v>
      </c>
      <c r="W35" s="43">
        <f>Displacement_Number!W35*'Temporary Relocation Numbers'!$C$2</f>
        <v>0</v>
      </c>
      <c r="X35" s="43">
        <f>Displacement_Number!X35*'Temporary Relocation Numbers'!$C$2</f>
        <v>0</v>
      </c>
      <c r="Y35" s="43">
        <f>Displacement_Number!Y35*'Temporary Relocation Numbers'!$C$2</f>
        <v>0</v>
      </c>
      <c r="Z35" s="43">
        <f>Displacement_Number!Z35*'Temporary Relocation Numbers'!$C$2</f>
        <v>0</v>
      </c>
      <c r="AA35" s="43">
        <f>Displacement_Number!AA35*'Temporary Relocation Numbers'!$C$2</f>
        <v>0</v>
      </c>
      <c r="AB35" s="44">
        <f>Displacement_Number!AB35*'Temporary Relocation Numbers'!$I$2</f>
        <v>36.032238916150504</v>
      </c>
      <c r="AC35" s="44">
        <f>Displacement_Number!AC35*'Temporary Relocation Numbers'!$I$2</f>
        <v>43.184981486393426</v>
      </c>
      <c r="AD35" s="44">
        <f>Displacement_Number!AD35*'Temporary Relocation Numbers'!$I$2</f>
        <v>27.932671695292168</v>
      </c>
      <c r="AE35" s="44">
        <f>Displacement_Number!AE35*'Temporary Relocation Numbers'!$I$2</f>
        <v>33.479055513161384</v>
      </c>
      <c r="AF35" s="44">
        <f>Displacement_Number!AF35*'Temporary Relocation Numbers'!$I$2</f>
        <v>27.037051201903605</v>
      </c>
      <c r="AG35" s="44">
        <f>Displacement_Number!AG35*'Temporary Relocation Numbers'!$I$2</f>
        <v>10.337871688683649</v>
      </c>
      <c r="AH35" s="45">
        <f>Displacement_Number!AH35*'Temporary Relocation Numbers'!$O$2</f>
        <v>4249.5382783858313</v>
      </c>
      <c r="AI35" s="45">
        <f>Displacement_Number!AI35*'Temporary Relocation Numbers'!$O$2</f>
        <v>8538.6077016891941</v>
      </c>
      <c r="AJ35" s="45">
        <f>Displacement_Number!AJ35*'Temporary Relocation Numbers'!$O$2</f>
        <v>6404.8301096680743</v>
      </c>
      <c r="AK35" s="45">
        <f>Displacement_Number!AK35*'Temporary Relocation Numbers'!$O$2</f>
        <v>3477.4295702964068</v>
      </c>
      <c r="AL35" s="45">
        <f>Displacement_Number!AL35*'Temporary Relocation Numbers'!$O$2</f>
        <v>2190.4788866819131</v>
      </c>
      <c r="AM35" s="45">
        <f>Displacement_Number!AM35*'Temporary Relocation Numbers'!$O$2</f>
        <v>1116.733699898647</v>
      </c>
    </row>
    <row r="36" spans="1:39" x14ac:dyDescent="0.35">
      <c r="A36">
        <v>2055</v>
      </c>
      <c r="B36" s="43">
        <f>Displacement_Number!B36*'Temporary Relocation Numbers'!$C$2</f>
        <v>0</v>
      </c>
      <c r="C36" s="43">
        <f>Displacement_Number!C36*'Temporary Relocation Numbers'!$C$2</f>
        <v>0</v>
      </c>
      <c r="D36" s="43">
        <f>Displacement_Number!D36*'Temporary Relocation Numbers'!$C$2</f>
        <v>0</v>
      </c>
      <c r="E36" s="43">
        <f>Displacement_Number!E36*'Temporary Relocation Numbers'!$C$2</f>
        <v>0</v>
      </c>
      <c r="F36" s="43">
        <f>Displacement_Number!F36*'Temporary Relocation Numbers'!$C$2</f>
        <v>0</v>
      </c>
      <c r="G36" s="43">
        <f>Displacement_Number!G36*'Temporary Relocation Numbers'!$C$2</f>
        <v>0</v>
      </c>
      <c r="H36" s="44">
        <f>Displacement_Number!H36*'Temporary Relocation Numbers'!$I$2</f>
        <v>39.25964769845816</v>
      </c>
      <c r="I36" s="44">
        <f>Displacement_Number!I36*'Temporary Relocation Numbers'!$I$2</f>
        <v>47.969383056109734</v>
      </c>
      <c r="J36" s="44">
        <f>Displacement_Number!J36*'Temporary Relocation Numbers'!$I$2</f>
        <v>31.356595233624503</v>
      </c>
      <c r="K36" s="44">
        <f>Displacement_Number!K36*'Temporary Relocation Numbers'!$I$2</f>
        <v>34.047532125478781</v>
      </c>
      <c r="L36" s="44">
        <f>Displacement_Number!L36*'Temporary Relocation Numbers'!$I$2</f>
        <v>27.99728968048473</v>
      </c>
      <c r="M36" s="44">
        <f>Displacement_Number!M36*'Temporary Relocation Numbers'!$I$2</f>
        <v>11.465084856638619</v>
      </c>
      <c r="N36" s="45">
        <f>Displacement_Number!N36*'Temporary Relocation Numbers'!$O$2</f>
        <v>4628.0180766054264</v>
      </c>
      <c r="O36" s="45">
        <f>Displacement_Number!O36*'Temporary Relocation Numbers'!$O$2</f>
        <v>9480.1805247511129</v>
      </c>
      <c r="P36" s="45">
        <f>Displacement_Number!P36*'Temporary Relocation Numbers'!$O$2</f>
        <v>7186.5787490709781</v>
      </c>
      <c r="Q36" s="45">
        <f>Displacement_Number!Q36*'Temporary Relocation Numbers'!$O$2</f>
        <v>3534.833279367349</v>
      </c>
      <c r="R36" s="45">
        <f>Displacement_Number!R36*'Temporary Relocation Numbers'!$O$2</f>
        <v>2267.2211814163475</v>
      </c>
      <c r="S36" s="45">
        <f>Displacement_Number!S36*'Temporary Relocation Numbers'!$O$2</f>
        <v>1237.9237909744625</v>
      </c>
      <c r="U36">
        <v>2055</v>
      </c>
      <c r="V36" s="43">
        <f>Displacement_Number!V36*'Temporary Relocation Numbers'!$C$2</f>
        <v>0</v>
      </c>
      <c r="W36" s="43">
        <f>Displacement_Number!W36*'Temporary Relocation Numbers'!$C$2</f>
        <v>0</v>
      </c>
      <c r="X36" s="43">
        <f>Displacement_Number!X36*'Temporary Relocation Numbers'!$C$2</f>
        <v>0</v>
      </c>
      <c r="Y36" s="43">
        <f>Displacement_Number!Y36*'Temporary Relocation Numbers'!$C$2</f>
        <v>0</v>
      </c>
      <c r="Z36" s="43">
        <f>Displacement_Number!Z36*'Temporary Relocation Numbers'!$C$2</f>
        <v>0</v>
      </c>
      <c r="AA36" s="43">
        <f>Displacement_Number!AA36*'Temporary Relocation Numbers'!$C$2</f>
        <v>0</v>
      </c>
      <c r="AB36" s="44">
        <f>Displacement_Number!AB36*'Temporary Relocation Numbers'!$I$2</f>
        <v>36.549776872740715</v>
      </c>
      <c r="AC36" s="44">
        <f>Displacement_Number!AC36*'Temporary Relocation Numbers'!$I$2</f>
        <v>43.805255656029793</v>
      </c>
      <c r="AD36" s="44">
        <f>Displacement_Number!AD36*'Temporary Relocation Numbers'!$I$2</f>
        <v>28.333874014829615</v>
      </c>
      <c r="AE36" s="44">
        <f>Displacement_Number!AE36*'Temporary Relocation Numbers'!$I$2</f>
        <v>33.959921606971776</v>
      </c>
      <c r="AF36" s="44">
        <f>Displacement_Number!AF36*'Temporary Relocation Numbers'!$I$2</f>
        <v>27.425389552562869</v>
      </c>
      <c r="AG36" s="44">
        <f>Displacement_Number!AG36*'Temporary Relocation Numbers'!$I$2</f>
        <v>10.486356521993718</v>
      </c>
      <c r="AH36" s="45">
        <f>Displacement_Number!AH36*'Temporary Relocation Numbers'!$O$2</f>
        <v>4308.5722358527964</v>
      </c>
      <c r="AI36" s="45">
        <f>Displacement_Number!AI36*'Temporary Relocation Numbers'!$O$2</f>
        <v>8657.2247774436182</v>
      </c>
      <c r="AJ36" s="45">
        <f>Displacement_Number!AJ36*'Temporary Relocation Numbers'!$O$2</f>
        <v>6493.8050625942305</v>
      </c>
      <c r="AK36" s="45">
        <f>Displacement_Number!AK36*'Temporary Relocation Numbers'!$O$2</f>
        <v>3525.7375077472543</v>
      </c>
      <c r="AL36" s="45">
        <f>Displacement_Number!AL36*'Temporary Relocation Numbers'!$O$2</f>
        <v>2220.9086955122939</v>
      </c>
      <c r="AM36" s="45">
        <f>Displacement_Number!AM36*'Temporary Relocation Numbers'!$O$2</f>
        <v>1132.2471993479999</v>
      </c>
    </row>
    <row r="37" spans="1:39" x14ac:dyDescent="0.35">
      <c r="A37">
        <v>2056</v>
      </c>
      <c r="B37" s="43">
        <f>Displacement_Number!B37*'Temporary Relocation Numbers'!$C$2</f>
        <v>0</v>
      </c>
      <c r="C37" s="43">
        <f>Displacement_Number!C37*'Temporary Relocation Numbers'!$C$2</f>
        <v>0</v>
      </c>
      <c r="D37" s="43">
        <f>Displacement_Number!D37*'Temporary Relocation Numbers'!$C$2</f>
        <v>0</v>
      </c>
      <c r="E37" s="43">
        <f>Displacement_Number!E37*'Temporary Relocation Numbers'!$C$2</f>
        <v>0</v>
      </c>
      <c r="F37" s="43">
        <f>Displacement_Number!F37*'Temporary Relocation Numbers'!$C$2</f>
        <v>0</v>
      </c>
      <c r="G37" s="43">
        <f>Displacement_Number!G37*'Temporary Relocation Numbers'!$C$2</f>
        <v>0</v>
      </c>
      <c r="H37" s="44">
        <f>Displacement_Number!H37*'Temporary Relocation Numbers'!$I$2</f>
        <v>39.823541546231375</v>
      </c>
      <c r="I37" s="44">
        <f>Displacement_Number!I37*'Temporary Relocation Numbers'!$I$2</f>
        <v>48.658376502881779</v>
      </c>
      <c r="J37" s="44">
        <f>Displacement_Number!J37*'Temporary Relocation Numbers'!$I$2</f>
        <v>31.806976023466643</v>
      </c>
      <c r="K37" s="44">
        <f>Displacement_Number!K37*'Temporary Relocation Numbers'!$I$2</f>
        <v>34.536563357874996</v>
      </c>
      <c r="L37" s="44">
        <f>Displacement_Number!L37*'Temporary Relocation Numbers'!$I$2</f>
        <v>28.39942012053373</v>
      </c>
      <c r="M37" s="44">
        <f>Displacement_Number!M37*'Temporary Relocation Numbers'!$I$2</f>
        <v>11.629760068818635</v>
      </c>
      <c r="N37" s="45">
        <f>Displacement_Number!N37*'Temporary Relocation Numbers'!$O$2</f>
        <v>4692.30981947083</v>
      </c>
      <c r="O37" s="45">
        <f>Displacement_Number!O37*'Temporary Relocation Numbers'!$O$2</f>
        <v>9611.8777909514974</v>
      </c>
      <c r="P37" s="45">
        <f>Displacement_Number!P37*'Temporary Relocation Numbers'!$O$2</f>
        <v>7286.4136385137908</v>
      </c>
      <c r="Q37" s="45">
        <f>Displacement_Number!Q37*'Temporary Relocation Numbers'!$O$2</f>
        <v>3583.9386606574421</v>
      </c>
      <c r="R37" s="45">
        <f>Displacement_Number!R37*'Temporary Relocation Numbers'!$O$2</f>
        <v>2298.7170828587914</v>
      </c>
      <c r="S37" s="45">
        <f>Displacement_Number!S37*'Temporary Relocation Numbers'!$O$2</f>
        <v>1255.1208452510248</v>
      </c>
      <c r="U37">
        <v>2056</v>
      </c>
      <c r="V37" s="43">
        <f>Displacement_Number!V37*'Temporary Relocation Numbers'!$C$2</f>
        <v>0</v>
      </c>
      <c r="W37" s="43">
        <f>Displacement_Number!W37*'Temporary Relocation Numbers'!$C$2</f>
        <v>0</v>
      </c>
      <c r="X37" s="43">
        <f>Displacement_Number!X37*'Temporary Relocation Numbers'!$C$2</f>
        <v>0</v>
      </c>
      <c r="Y37" s="43">
        <f>Displacement_Number!Y37*'Temporary Relocation Numbers'!$C$2</f>
        <v>0</v>
      </c>
      <c r="Z37" s="43">
        <f>Displacement_Number!Z37*'Temporary Relocation Numbers'!$C$2</f>
        <v>0</v>
      </c>
      <c r="AA37" s="43">
        <f>Displacement_Number!AA37*'Temporary Relocation Numbers'!$C$2</f>
        <v>0</v>
      </c>
      <c r="AB37" s="44">
        <f>Displacement_Number!AB37*'Temporary Relocation Numbers'!$I$2</f>
        <v>37.07474832623727</v>
      </c>
      <c r="AC37" s="44">
        <f>Displacement_Number!AC37*'Temporary Relocation Numbers'!$I$2</f>
        <v>44.434438942499725</v>
      </c>
      <c r="AD37" s="44">
        <f>Displacement_Number!AD37*'Temporary Relocation Numbers'!$I$2</f>
        <v>28.740838880211513</v>
      </c>
      <c r="AE37" s="44">
        <f>Displacement_Number!AE37*'Temporary Relocation Numbers'!$I$2</f>
        <v>34.447694472691708</v>
      </c>
      <c r="AF37" s="44">
        <f>Displacement_Number!AF37*'Temporary Relocation Numbers'!$I$2</f>
        <v>27.819305681414971</v>
      </c>
      <c r="AG37" s="44">
        <f>Displacement_Number!AG37*'Temporary Relocation Numbers'!$I$2</f>
        <v>10.636974071435988</v>
      </c>
      <c r="AH37" s="45">
        <f>Displacement_Number!AH37*'Temporary Relocation Numbers'!$O$2</f>
        <v>4368.4262843286924</v>
      </c>
      <c r="AI37" s="45">
        <f>Displacement_Number!AI37*'Temporary Relocation Numbers'!$O$2</f>
        <v>8777.4896640768275</v>
      </c>
      <c r="AJ37" s="45">
        <f>Displacement_Number!AJ37*'Temporary Relocation Numbers'!$O$2</f>
        <v>6584.0160424114465</v>
      </c>
      <c r="AK37" s="45">
        <f>Displacement_Number!AK37*'Temporary Relocation Numbers'!$O$2</f>
        <v>3574.7165319228156</v>
      </c>
      <c r="AL37" s="45">
        <f>Displacement_Number!AL37*'Temporary Relocation Numbers'!$O$2</f>
        <v>2251.761230747883</v>
      </c>
      <c r="AM37" s="45">
        <f>Displacement_Number!AM37*'Temporary Relocation Numbers'!$O$2</f>
        <v>1147.9762100380246</v>
      </c>
    </row>
    <row r="38" spans="1:39" x14ac:dyDescent="0.35">
      <c r="A38">
        <v>2057</v>
      </c>
      <c r="B38" s="43">
        <f>Displacement_Number!B38*'Temporary Relocation Numbers'!$C$2</f>
        <v>0</v>
      </c>
      <c r="C38" s="43">
        <f>Displacement_Number!C38*'Temporary Relocation Numbers'!$C$2</f>
        <v>0</v>
      </c>
      <c r="D38" s="43">
        <f>Displacement_Number!D38*'Temporary Relocation Numbers'!$C$2</f>
        <v>0</v>
      </c>
      <c r="E38" s="43">
        <f>Displacement_Number!E38*'Temporary Relocation Numbers'!$C$2</f>
        <v>0</v>
      </c>
      <c r="F38" s="43">
        <f>Displacement_Number!F38*'Temporary Relocation Numbers'!$C$2</f>
        <v>0</v>
      </c>
      <c r="G38" s="43">
        <f>Displacement_Number!G38*'Temporary Relocation Numbers'!$C$2</f>
        <v>0</v>
      </c>
      <c r="H38" s="44">
        <f>Displacement_Number!H38*'Temporary Relocation Numbers'!$I$2</f>
        <v>40.395534709464549</v>
      </c>
      <c r="I38" s="44">
        <f>Displacement_Number!I38*'Temporary Relocation Numbers'!$I$2</f>
        <v>49.357266094641538</v>
      </c>
      <c r="J38" s="44">
        <f>Displacement_Number!J38*'Temporary Relocation Numbers'!$I$2</f>
        <v>32.263825718951992</v>
      </c>
      <c r="K38" s="44">
        <f>Displacement_Number!K38*'Temporary Relocation Numbers'!$I$2</f>
        <v>35.032618639631906</v>
      </c>
      <c r="L38" s="44">
        <f>Displacement_Number!L38*'Temporary Relocation Numbers'!$I$2</f>
        <v>28.807326437200064</v>
      </c>
      <c r="M38" s="44">
        <f>Displacement_Number!M38*'Temporary Relocation Numbers'!$I$2</f>
        <v>11.796800542647008</v>
      </c>
      <c r="N38" s="45">
        <f>Displacement_Number!N38*'Temporary Relocation Numbers'!$O$2</f>
        <v>4757.4946937225523</v>
      </c>
      <c r="O38" s="45">
        <f>Displacement_Number!O38*'Temporary Relocation Numbers'!$O$2</f>
        <v>9745.4045761024336</v>
      </c>
      <c r="P38" s="45">
        <f>Displacement_Number!P38*'Temporary Relocation Numbers'!$O$2</f>
        <v>7387.6354194801042</v>
      </c>
      <c r="Q38" s="45">
        <f>Displacement_Number!Q38*'Temporary Relocation Numbers'!$O$2</f>
        <v>3633.7262066441626</v>
      </c>
      <c r="R38" s="45">
        <f>Displacement_Number!R38*'Temporary Relocation Numbers'!$O$2</f>
        <v>2330.6505207073897</v>
      </c>
      <c r="S38" s="45">
        <f>Displacement_Number!S38*'Temporary Relocation Numbers'!$O$2</f>
        <v>1272.5567984630038</v>
      </c>
      <c r="U38">
        <v>2057</v>
      </c>
      <c r="V38" s="43">
        <f>Displacement_Number!V38*'Temporary Relocation Numbers'!$C$2</f>
        <v>0</v>
      </c>
      <c r="W38" s="43">
        <f>Displacement_Number!W38*'Temporary Relocation Numbers'!$C$2</f>
        <v>0</v>
      </c>
      <c r="X38" s="43">
        <f>Displacement_Number!X38*'Temporary Relocation Numbers'!$C$2</f>
        <v>0</v>
      </c>
      <c r="Y38" s="43">
        <f>Displacement_Number!Y38*'Temporary Relocation Numbers'!$C$2</f>
        <v>0</v>
      </c>
      <c r="Z38" s="43">
        <f>Displacement_Number!Z38*'Temporary Relocation Numbers'!$C$2</f>
        <v>0</v>
      </c>
      <c r="AA38" s="43">
        <f>Displacement_Number!AA38*'Temporary Relocation Numbers'!$C$2</f>
        <v>0</v>
      </c>
      <c r="AB38" s="44">
        <f>Displacement_Number!AB38*'Temporary Relocation Numbers'!$I$2</f>
        <v>37.607260045381565</v>
      </c>
      <c r="AC38" s="44">
        <f>Displacement_Number!AC38*'Temporary Relocation Numbers'!$I$2</f>
        <v>45.072659309156606</v>
      </c>
      <c r="AD38" s="44">
        <f>Displacement_Number!AD38*'Temporary Relocation Numbers'!$I$2</f>
        <v>29.153649059988773</v>
      </c>
      <c r="AE38" s="44">
        <f>Displacement_Number!AE38*'Temporary Relocation Numbers'!$I$2</f>
        <v>34.942473313610478</v>
      </c>
      <c r="AF38" s="44">
        <f>Displacement_Number!AF38*'Temporary Relocation Numbers'!$I$2</f>
        <v>28.218879703157619</v>
      </c>
      <c r="AG38" s="44">
        <f>Displacement_Number!AG38*'Temporary Relocation Numbers'!$I$2</f>
        <v>10.789754969621214</v>
      </c>
      <c r="AH38" s="45">
        <f>Displacement_Number!AH38*'Temporary Relocation Numbers'!$O$2</f>
        <v>4429.1118163965639</v>
      </c>
      <c r="AI38" s="45">
        <f>Displacement_Number!AI38*'Temporary Relocation Numbers'!$O$2</f>
        <v>8899.4252527339213</v>
      </c>
      <c r="AJ38" s="45">
        <f>Displacement_Number!AJ38*'Temporary Relocation Numbers'!$O$2</f>
        <v>6675.4802198225443</v>
      </c>
      <c r="AK38" s="45">
        <f>Displacement_Number!AK38*'Temporary Relocation Numbers'!$O$2</f>
        <v>3624.3759654606506</v>
      </c>
      <c r="AL38" s="45">
        <f>Displacement_Number!AL38*'Temporary Relocation Numbers'!$O$2</f>
        <v>2283.0423648414021</v>
      </c>
      <c r="AM38" s="45">
        <f>Displacement_Number!AM38*'Temporary Relocation Numbers'!$O$2</f>
        <v>1163.9237258190128</v>
      </c>
    </row>
    <row r="39" spans="1:39" x14ac:dyDescent="0.35">
      <c r="A39">
        <v>2058</v>
      </c>
      <c r="B39" s="43">
        <f>Displacement_Number!B39*'Temporary Relocation Numbers'!$C$2</f>
        <v>0</v>
      </c>
      <c r="C39" s="43">
        <f>Displacement_Number!C39*'Temporary Relocation Numbers'!$C$2</f>
        <v>0</v>
      </c>
      <c r="D39" s="43">
        <f>Displacement_Number!D39*'Temporary Relocation Numbers'!$C$2</f>
        <v>0</v>
      </c>
      <c r="E39" s="43">
        <f>Displacement_Number!E39*'Temporary Relocation Numbers'!$C$2</f>
        <v>0</v>
      </c>
      <c r="F39" s="43">
        <f>Displacement_Number!F39*'Temporary Relocation Numbers'!$C$2</f>
        <v>0</v>
      </c>
      <c r="G39" s="43">
        <f>Displacement_Number!G39*'Temporary Relocation Numbers'!$C$2</f>
        <v>0</v>
      </c>
      <c r="H39" s="44">
        <f>Displacement_Number!H39*'Temporary Relocation Numbers'!$I$2</f>
        <v>40.975743520178632</v>
      </c>
      <c r="I39" s="44">
        <f>Displacement_Number!I39*'Temporary Relocation Numbers'!$I$2</f>
        <v>50.066193971617032</v>
      </c>
      <c r="J39" s="44">
        <f>Displacement_Number!J39*'Temporary Relocation Numbers'!$I$2</f>
        <v>32.727237234212701</v>
      </c>
      <c r="K39" s="44">
        <f>Displacement_Number!K39*'Temporary Relocation Numbers'!$I$2</f>
        <v>35.535798858517296</v>
      </c>
      <c r="L39" s="44">
        <f>Displacement_Number!L39*'Temporary Relocation Numbers'!$I$2</f>
        <v>29.221091590507065</v>
      </c>
      <c r="M39" s="44">
        <f>Displacement_Number!M39*'Temporary Relocation Numbers'!$I$2</f>
        <v>11.966240250830319</v>
      </c>
      <c r="N39" s="45">
        <f>Displacement_Number!N39*'Temporary Relocation Numbers'!$O$2</f>
        <v>4823.5851066097639</v>
      </c>
      <c r="O39" s="45">
        <f>Displacement_Number!O39*'Temporary Relocation Numbers'!$O$2</f>
        <v>9880.7862956106801</v>
      </c>
      <c r="P39" s="45">
        <f>Displacement_Number!P39*'Temporary Relocation Numbers'!$O$2</f>
        <v>7490.2633584619089</v>
      </c>
      <c r="Q39" s="45">
        <f>Displacement_Number!Q39*'Temporary Relocation Numbers'!$O$2</f>
        <v>3684.2053938586159</v>
      </c>
      <c r="R39" s="45">
        <f>Displacement_Number!R39*'Temporary Relocation Numbers'!$O$2</f>
        <v>2363.0275731532047</v>
      </c>
      <c r="S39" s="45">
        <f>Displacement_Number!S39*'Temporary Relocation Numbers'!$O$2</f>
        <v>1290.2349693590891</v>
      </c>
      <c r="U39">
        <v>2058</v>
      </c>
      <c r="V39" s="43">
        <f>Displacement_Number!V39*'Temporary Relocation Numbers'!$C$2</f>
        <v>0</v>
      </c>
      <c r="W39" s="43">
        <f>Displacement_Number!W39*'Temporary Relocation Numbers'!$C$2</f>
        <v>0</v>
      </c>
      <c r="X39" s="43">
        <f>Displacement_Number!X39*'Temporary Relocation Numbers'!$C$2</f>
        <v>0</v>
      </c>
      <c r="Y39" s="43">
        <f>Displacement_Number!Y39*'Temporary Relocation Numbers'!$C$2</f>
        <v>0</v>
      </c>
      <c r="Z39" s="43">
        <f>Displacement_Number!Z39*'Temporary Relocation Numbers'!$C$2</f>
        <v>0</v>
      </c>
      <c r="AA39" s="43">
        <f>Displacement_Number!AA39*'Temporary Relocation Numbers'!$C$2</f>
        <v>0</v>
      </c>
      <c r="AB39" s="44">
        <f>Displacement_Number!AB39*'Temporary Relocation Numbers'!$I$2</f>
        <v>38.147420332454928</v>
      </c>
      <c r="AC39" s="44">
        <f>Displacement_Number!AC39*'Temporary Relocation Numbers'!$I$2</f>
        <v>45.720046557315982</v>
      </c>
      <c r="AD39" s="44">
        <f>Displacement_Number!AD39*'Temporary Relocation Numbers'!$I$2</f>
        <v>29.572388511532868</v>
      </c>
      <c r="AE39" s="44">
        <f>Displacement_Number!AE39*'Temporary Relocation Numbers'!$I$2</f>
        <v>35.444358757893212</v>
      </c>
      <c r="AF39" s="44">
        <f>Displacement_Number!AF39*'Temporary Relocation Numbers'!$I$2</f>
        <v>28.624192883191263</v>
      </c>
      <c r="AG39" s="44">
        <f>Displacement_Number!AG39*'Temporary Relocation Numbers'!$I$2</f>
        <v>10.944730289142202</v>
      </c>
      <c r="AH39" s="45">
        <f>Displacement_Number!AH39*'Temporary Relocation Numbers'!$O$2</f>
        <v>4490.6403829035353</v>
      </c>
      <c r="AI39" s="45">
        <f>Displacement_Number!AI39*'Temporary Relocation Numbers'!$O$2</f>
        <v>9023.0547525604015</v>
      </c>
      <c r="AJ39" s="45">
        <f>Displacement_Number!AJ39*'Temporary Relocation Numbers'!$O$2</f>
        <v>6768.2150040632096</v>
      </c>
      <c r="AK39" s="45">
        <f>Displacement_Number!AK39*'Temporary Relocation Numbers'!$O$2</f>
        <v>3674.7252605070207</v>
      </c>
      <c r="AL39" s="45">
        <f>Displacement_Number!AL39*'Temporary Relocation Numbers'!$O$2</f>
        <v>2314.7580518248169</v>
      </c>
      <c r="AM39" s="45">
        <f>Displacement_Number!AM39*'Temporary Relocation Numbers'!$O$2</f>
        <v>1180.0927821313826</v>
      </c>
    </row>
    <row r="40" spans="1:39" x14ac:dyDescent="0.35">
      <c r="A40">
        <v>2059</v>
      </c>
      <c r="B40" s="43">
        <f>Displacement_Number!B40*'Temporary Relocation Numbers'!$C$2</f>
        <v>0</v>
      </c>
      <c r="C40" s="43">
        <f>Displacement_Number!C40*'Temporary Relocation Numbers'!$C$2</f>
        <v>0</v>
      </c>
      <c r="D40" s="43">
        <f>Displacement_Number!D40*'Temporary Relocation Numbers'!$C$2</f>
        <v>0</v>
      </c>
      <c r="E40" s="43">
        <f>Displacement_Number!E40*'Temporary Relocation Numbers'!$C$2</f>
        <v>0</v>
      </c>
      <c r="F40" s="43">
        <f>Displacement_Number!F40*'Temporary Relocation Numbers'!$C$2</f>
        <v>0</v>
      </c>
      <c r="G40" s="43">
        <f>Displacement_Number!G40*'Temporary Relocation Numbers'!$C$2</f>
        <v>0</v>
      </c>
      <c r="H40" s="44">
        <f>Displacement_Number!H40*'Temporary Relocation Numbers'!$I$2</f>
        <v>41.564285981293715</v>
      </c>
      <c r="I40" s="44">
        <f>Displacement_Number!I40*'Temporary Relocation Numbers'!$I$2</f>
        <v>50.785304315623613</v>
      </c>
      <c r="J40" s="44">
        <f>Displacement_Number!J40*'Temporary Relocation Numbers'!$I$2</f>
        <v>33.197304817924412</v>
      </c>
      <c r="K40" s="44">
        <f>Displacement_Number!K40*'Temporary Relocation Numbers'!$I$2</f>
        <v>36.046206351369335</v>
      </c>
      <c r="L40" s="44">
        <f>Displacement_Number!L40*'Temporary Relocation Numbers'!$I$2</f>
        <v>29.640799732048837</v>
      </c>
      <c r="M40" s="44">
        <f>Displacement_Number!M40*'Temporary Relocation Numbers'!$I$2</f>
        <v>12.138113654031654</v>
      </c>
      <c r="N40" s="45">
        <f>Displacement_Number!N40*'Temporary Relocation Numbers'!$O$2</f>
        <v>4890.5936377413018</v>
      </c>
      <c r="O40" s="45">
        <f>Displacement_Number!O40*'Temporary Relocation Numbers'!$O$2</f>
        <v>10018.048717950081</v>
      </c>
      <c r="P40" s="45">
        <f>Displacement_Number!P40*'Temporary Relocation Numbers'!$O$2</f>
        <v>7594.3169895984593</v>
      </c>
      <c r="Q40" s="45">
        <f>Displacement_Number!Q40*'Temporary Relocation Numbers'!$O$2</f>
        <v>3735.385830478479</v>
      </c>
      <c r="R40" s="45">
        <f>Displacement_Number!R40*'Temporary Relocation Numbers'!$O$2</f>
        <v>2395.8544028246342</v>
      </c>
      <c r="S40" s="45">
        <f>Displacement_Number!S40*'Temporary Relocation Numbers'!$O$2</f>
        <v>1308.158722791537</v>
      </c>
      <c r="U40">
        <v>2059</v>
      </c>
      <c r="V40" s="43">
        <f>Displacement_Number!V40*'Temporary Relocation Numbers'!$C$2</f>
        <v>0</v>
      </c>
      <c r="W40" s="43">
        <f>Displacement_Number!W40*'Temporary Relocation Numbers'!$C$2</f>
        <v>0</v>
      </c>
      <c r="X40" s="43">
        <f>Displacement_Number!X40*'Temporary Relocation Numbers'!$C$2</f>
        <v>0</v>
      </c>
      <c r="Y40" s="43">
        <f>Displacement_Number!Y40*'Temporary Relocation Numbers'!$C$2</f>
        <v>0</v>
      </c>
      <c r="Z40" s="43">
        <f>Displacement_Number!Z40*'Temporary Relocation Numbers'!$C$2</f>
        <v>0</v>
      </c>
      <c r="AA40" s="43">
        <f>Displacement_Number!AA40*'Temporary Relocation Numbers'!$C$2</f>
        <v>0</v>
      </c>
      <c r="AB40" s="44">
        <f>Displacement_Number!AB40*'Temporary Relocation Numbers'!$I$2</f>
        <v>38.695339045305083</v>
      </c>
      <c r="AC40" s="44">
        <f>Displacement_Number!AC40*'Temporary Relocation Numbers'!$I$2</f>
        <v>46.376732352654585</v>
      </c>
      <c r="AD40" s="44">
        <f>Displacement_Number!AD40*'Temporary Relocation Numbers'!$I$2</f>
        <v>29.997142398111119</v>
      </c>
      <c r="AE40" s="44">
        <f>Displacement_Number!AE40*'Temporary Relocation Numbers'!$I$2</f>
        <v>35.953452879046708</v>
      </c>
      <c r="AF40" s="44">
        <f>Displacement_Number!AF40*'Temporary Relocation Numbers'!$I$2</f>
        <v>29.035327654146922</v>
      </c>
      <c r="AG40" s="44">
        <f>Displacement_Number!AG40*'Temporary Relocation Numbers'!$I$2</f>
        <v>11.101931548893363</v>
      </c>
      <c r="AH40" s="45">
        <f>Displacement_Number!AH40*'Temporary Relocation Numbers'!$O$2</f>
        <v>4553.0236951593924</v>
      </c>
      <c r="AI40" s="45">
        <f>Displacement_Number!AI40*'Temporary Relocation Numbers'!$O$2</f>
        <v>9148.4016951197882</v>
      </c>
      <c r="AJ40" s="45">
        <f>Displacement_Number!AJ40*'Temporary Relocation Numbers'!$O$2</f>
        <v>6862.2380462156652</v>
      </c>
      <c r="AK40" s="45">
        <f>Displacement_Number!AK40*'Temporary Relocation Numbers'!$O$2</f>
        <v>3725.7740005160049</v>
      </c>
      <c r="AL40" s="45">
        <f>Displacement_Number!AL40*'Temporary Relocation Numbers'!$O$2</f>
        <v>2346.9143284426259</v>
      </c>
      <c r="AM40" s="45">
        <f>Displacement_Number!AM40*'Temporary Relocation Numbers'!$O$2</f>
        <v>1196.4864565834405</v>
      </c>
    </row>
    <row r="41" spans="1:39" x14ac:dyDescent="0.35">
      <c r="A41">
        <v>2060</v>
      </c>
      <c r="B41" s="43">
        <f>Displacement_Number!B41*'Temporary Relocation Numbers'!$C$2</f>
        <v>0</v>
      </c>
      <c r="C41" s="43">
        <f>Displacement_Number!C41*'Temporary Relocation Numbers'!$C$2</f>
        <v>0</v>
      </c>
      <c r="D41" s="43">
        <f>Displacement_Number!D41*'Temporary Relocation Numbers'!$C$2</f>
        <v>0</v>
      </c>
      <c r="E41" s="43">
        <f>Displacement_Number!E41*'Temporary Relocation Numbers'!$C$2</f>
        <v>0</v>
      </c>
      <c r="F41" s="43">
        <f>Displacement_Number!F41*'Temporary Relocation Numbers'!$C$2</f>
        <v>0</v>
      </c>
      <c r="G41" s="43">
        <f>Displacement_Number!G41*'Temporary Relocation Numbers'!$C$2</f>
        <v>0</v>
      </c>
      <c r="H41" s="44">
        <f>Displacement_Number!H41*'Temporary Relocation Numbers'!$I$2</f>
        <v>42.566760197006822</v>
      </c>
      <c r="I41" s="44">
        <f>Displacement_Number!I41*'Temporary Relocation Numbers'!$I$2</f>
        <v>52.010176989641629</v>
      </c>
      <c r="J41" s="44">
        <f>Displacement_Number!J41*'Temporary Relocation Numbers'!$I$2</f>
        <v>33.997978793801579</v>
      </c>
      <c r="K41" s="44">
        <f>Displacement_Number!K41*'Temporary Relocation Numbers'!$I$2</f>
        <v>36.915591969055278</v>
      </c>
      <c r="L41" s="44">
        <f>Displacement_Number!L41*'Temporary Relocation Numbers'!$I$2</f>
        <v>30.355695627959765</v>
      </c>
      <c r="M41" s="44">
        <f>Displacement_Number!M41*'Temporary Relocation Numbers'!$I$2</f>
        <v>12.430868495797453</v>
      </c>
      <c r="N41" s="45">
        <f>Displacement_Number!N41*'Temporary Relocation Numbers'!$O$2</f>
        <v>5006.2208249212508</v>
      </c>
      <c r="O41" s="45">
        <f>Displacement_Number!O41*'Temporary Relocation Numbers'!$O$2</f>
        <v>10254.903153237663</v>
      </c>
      <c r="P41" s="45">
        <f>Displacement_Number!P41*'Temporary Relocation Numbers'!$O$2</f>
        <v>7773.8676898005133</v>
      </c>
      <c r="Q41" s="45">
        <f>Displacement_Number!Q41*'Temporary Relocation Numbers'!$O$2</f>
        <v>3823.7007036008226</v>
      </c>
      <c r="R41" s="45">
        <f>Displacement_Number!R41*'Temporary Relocation Numbers'!$O$2</f>
        <v>2452.4990406766665</v>
      </c>
      <c r="S41" s="45">
        <f>Displacement_Number!S41*'Temporary Relocation Numbers'!$O$2</f>
        <v>1339.08722037392</v>
      </c>
      <c r="U41">
        <v>2060</v>
      </c>
      <c r="V41" s="43">
        <f>Displacement_Number!V41*'Temporary Relocation Numbers'!$C$2</f>
        <v>0</v>
      </c>
      <c r="W41" s="43">
        <f>Displacement_Number!W41*'Temporary Relocation Numbers'!$C$2</f>
        <v>0</v>
      </c>
      <c r="X41" s="43">
        <f>Displacement_Number!X41*'Temporary Relocation Numbers'!$C$2</f>
        <v>0</v>
      </c>
      <c r="Y41" s="43">
        <f>Displacement_Number!Y41*'Temporary Relocation Numbers'!$C$2</f>
        <v>0</v>
      </c>
      <c r="Z41" s="43">
        <f>Displacement_Number!Z41*'Temporary Relocation Numbers'!$C$2</f>
        <v>0</v>
      </c>
      <c r="AA41" s="43">
        <f>Displacement_Number!AA41*'Temporary Relocation Numbers'!$C$2</f>
        <v>0</v>
      </c>
      <c r="AB41" s="44">
        <f>Displacement_Number!AB41*'Temporary Relocation Numbers'!$I$2</f>
        <v>39.628618151282112</v>
      </c>
      <c r="AC41" s="44">
        <f>Displacement_Number!AC41*'Temporary Relocation Numbers'!$I$2</f>
        <v>47.495276249053731</v>
      </c>
      <c r="AD41" s="44">
        <f>Displacement_Number!AD41*'Temporary Relocation Numbers'!$I$2</f>
        <v>30.720632795918377</v>
      </c>
      <c r="AE41" s="44">
        <f>Displacement_Number!AE41*'Temporary Relocation Numbers'!$I$2</f>
        <v>36.820601408756133</v>
      </c>
      <c r="AF41" s="44">
        <f>Displacement_Number!AF41*'Temporary Relocation Numbers'!$I$2</f>
        <v>29.735620384573323</v>
      </c>
      <c r="AG41" s="44">
        <f>Displacement_Number!AG41*'Temporary Relocation Numbers'!$I$2</f>
        <v>11.36969508337069</v>
      </c>
      <c r="AH41" s="45">
        <f>Displacement_Number!AH41*'Temporary Relocation Numbers'!$O$2</f>
        <v>4660.6697933696869</v>
      </c>
      <c r="AI41" s="45">
        <f>Displacement_Number!AI41*'Temporary Relocation Numbers'!$O$2</f>
        <v>9364.6952646847949</v>
      </c>
      <c r="AJ41" s="45">
        <f>Displacement_Number!AJ41*'Temporary Relocation Numbers'!$O$2</f>
        <v>7024.4803713436213</v>
      </c>
      <c r="AK41" s="45">
        <f>Displacement_Number!AK41*'Temporary Relocation Numbers'!$O$2</f>
        <v>3813.8616233402181</v>
      </c>
      <c r="AL41" s="45">
        <f>Displacement_Number!AL41*'Temporary Relocation Numbers'!$O$2</f>
        <v>2402.4018873058212</v>
      </c>
      <c r="AM41" s="45">
        <f>Displacement_Number!AM41*'Temporary Relocation Numbers'!$O$2</f>
        <v>1224.774712308883</v>
      </c>
    </row>
    <row r="42" spans="1:39" x14ac:dyDescent="0.35">
      <c r="A42">
        <v>2061</v>
      </c>
      <c r="B42" s="43">
        <f>Displacement_Number!B42*'Temporary Relocation Numbers'!$C$2</f>
        <v>0</v>
      </c>
      <c r="C42" s="43">
        <f>Displacement_Number!C42*'Temporary Relocation Numbers'!$C$2</f>
        <v>0</v>
      </c>
      <c r="D42" s="43">
        <f>Displacement_Number!D42*'Temporary Relocation Numbers'!$C$2</f>
        <v>0</v>
      </c>
      <c r="E42" s="43">
        <f>Displacement_Number!E42*'Temporary Relocation Numbers'!$C$2</f>
        <v>0</v>
      </c>
      <c r="F42" s="43">
        <f>Displacement_Number!F42*'Temporary Relocation Numbers'!$C$2</f>
        <v>0</v>
      </c>
      <c r="G42" s="43">
        <f>Displacement_Number!G42*'Temporary Relocation Numbers'!$C$2</f>
        <v>0</v>
      </c>
      <c r="H42" s="44">
        <f>Displacement_Number!H42*'Temporary Relocation Numbers'!$I$2</f>
        <v>43.178154735722266</v>
      </c>
      <c r="I42" s="44">
        <f>Displacement_Number!I42*'Temporary Relocation Numbers'!$I$2</f>
        <v>52.757209134487056</v>
      </c>
      <c r="J42" s="44">
        <f>Displacement_Number!J42*'Temporary Relocation Numbers'!$I$2</f>
        <v>34.486298282193268</v>
      </c>
      <c r="K42" s="44">
        <f>Displacement_Number!K42*'Temporary Relocation Numbers'!$I$2</f>
        <v>37.445817694923768</v>
      </c>
      <c r="L42" s="44">
        <f>Displacement_Number!L42*'Temporary Relocation Numbers'!$I$2</f>
        <v>30.791700304847247</v>
      </c>
      <c r="M42" s="44">
        <f>Displacement_Number!M42*'Temporary Relocation Numbers'!$I$2</f>
        <v>12.609415443571852</v>
      </c>
      <c r="N42" s="45">
        <f>Displacement_Number!N42*'Temporary Relocation Numbers'!$O$2</f>
        <v>5075.7665044487912</v>
      </c>
      <c r="O42" s="45">
        <f>Displacement_Number!O42*'Temporary Relocation Numbers'!$O$2</f>
        <v>10397.362751649856</v>
      </c>
      <c r="P42" s="45">
        <f>Displacement_Number!P42*'Temporary Relocation Numbers'!$O$2</f>
        <v>7881.8611103769754</v>
      </c>
      <c r="Q42" s="45">
        <f>Displacement_Number!Q42*'Temporary Relocation Numbers'!$O$2</f>
        <v>3876.8189884391741</v>
      </c>
      <c r="R42" s="45">
        <f>Displacement_Number!R42*'Temporary Relocation Numbers'!$O$2</f>
        <v>2486.5687947465299</v>
      </c>
      <c r="S42" s="45">
        <f>Displacement_Number!S42*'Temporary Relocation Numbers'!$O$2</f>
        <v>1357.6896220546355</v>
      </c>
      <c r="U42">
        <v>2061</v>
      </c>
      <c r="V42" s="43">
        <f>Displacement_Number!V42*'Temporary Relocation Numbers'!$C$2</f>
        <v>0</v>
      </c>
      <c r="W42" s="43">
        <f>Displacement_Number!W42*'Temporary Relocation Numbers'!$C$2</f>
        <v>0</v>
      </c>
      <c r="X42" s="43">
        <f>Displacement_Number!X42*'Temporary Relocation Numbers'!$C$2</f>
        <v>0</v>
      </c>
      <c r="Y42" s="43">
        <f>Displacement_Number!Y42*'Temporary Relocation Numbers'!$C$2</f>
        <v>0</v>
      </c>
      <c r="Z42" s="43">
        <f>Displacement_Number!Z42*'Temporary Relocation Numbers'!$C$2</f>
        <v>0</v>
      </c>
      <c r="AA42" s="43">
        <f>Displacement_Number!AA42*'Temporary Relocation Numbers'!$C$2</f>
        <v>0</v>
      </c>
      <c r="AB42" s="44">
        <f>Displacement_Number!AB42*'Temporary Relocation Numbers'!$I$2</f>
        <v>40.197811592417828</v>
      </c>
      <c r="AC42" s="44">
        <f>Displacement_Number!AC42*'Temporary Relocation Numbers'!$I$2</f>
        <v>48.177460008847959</v>
      </c>
      <c r="AD42" s="44">
        <f>Displacement_Number!AD42*'Temporary Relocation Numbers'!$I$2</f>
        <v>31.161879135324501</v>
      </c>
      <c r="AE42" s="44">
        <f>Displacement_Number!AE42*'Temporary Relocation Numbers'!$I$2</f>
        <v>37.349462766992986</v>
      </c>
      <c r="AF42" s="44">
        <f>Displacement_Number!AF42*'Temporary Relocation Numbers'!$I$2</f>
        <v>30.162718801843106</v>
      </c>
      <c r="AG42" s="44">
        <f>Displacement_Number!AG42*'Temporary Relocation Numbers'!$I$2</f>
        <v>11.533000193946652</v>
      </c>
      <c r="AH42" s="45">
        <f>Displacement_Number!AH42*'Temporary Relocation Numbers'!$O$2</f>
        <v>4725.4151290568043</v>
      </c>
      <c r="AI42" s="45">
        <f>Displacement_Number!AI42*'Temporary Relocation Numbers'!$O$2</f>
        <v>9494.7882267268942</v>
      </c>
      <c r="AJ42" s="45">
        <f>Displacement_Number!AJ42*'Temporary Relocation Numbers'!$O$2</f>
        <v>7122.0634140893726</v>
      </c>
      <c r="AK42" s="45">
        <f>Displacement_Number!AK42*'Temporary Relocation Numbers'!$O$2</f>
        <v>3866.8432251303011</v>
      </c>
      <c r="AL42" s="45">
        <f>Displacement_Number!AL42*'Temporary Relocation Numbers'!$O$2</f>
        <v>2435.7756991279471</v>
      </c>
      <c r="AM42" s="45">
        <f>Displacement_Number!AM42*'Temporary Relocation Numbers'!$O$2</f>
        <v>1241.7891015287207</v>
      </c>
    </row>
    <row r="43" spans="1:39" x14ac:dyDescent="0.35">
      <c r="A43">
        <v>2062</v>
      </c>
      <c r="B43" s="43">
        <f>Displacement_Number!B43*'Temporary Relocation Numbers'!$C$2</f>
        <v>0</v>
      </c>
      <c r="C43" s="43">
        <f>Displacement_Number!C43*'Temporary Relocation Numbers'!$C$2</f>
        <v>0</v>
      </c>
      <c r="D43" s="43">
        <f>Displacement_Number!D43*'Temporary Relocation Numbers'!$C$2</f>
        <v>0</v>
      </c>
      <c r="E43" s="43">
        <f>Displacement_Number!E43*'Temporary Relocation Numbers'!$C$2</f>
        <v>0</v>
      </c>
      <c r="F43" s="43">
        <f>Displacement_Number!F43*'Temporary Relocation Numbers'!$C$2</f>
        <v>0</v>
      </c>
      <c r="G43" s="43">
        <f>Displacement_Number!G43*'Temporary Relocation Numbers'!$C$2</f>
        <v>0</v>
      </c>
      <c r="H43" s="44">
        <f>Displacement_Number!H43*'Temporary Relocation Numbers'!$I$2</f>
        <v>43.798330851429746</v>
      </c>
      <c r="I43" s="44">
        <f>Displacement_Number!I43*'Temporary Relocation Numbers'!$I$2</f>
        <v>53.51497104526932</v>
      </c>
      <c r="J43" s="44">
        <f>Displacement_Number!J43*'Temporary Relocation Numbers'!$I$2</f>
        <v>34.981631597030017</v>
      </c>
      <c r="K43" s="44">
        <f>Displacement_Number!K43*'Temporary Relocation Numbers'!$I$2</f>
        <v>37.983659154561579</v>
      </c>
      <c r="L43" s="44">
        <f>Displacement_Number!L43*'Temporary Relocation Numbers'!$I$2</f>
        <v>31.233967400511013</v>
      </c>
      <c r="M43" s="44">
        <f>Displacement_Number!M43*'Temporary Relocation Numbers'!$I$2</f>
        <v>12.790526895392802</v>
      </c>
      <c r="N43" s="45">
        <f>Displacement_Number!N43*'Temporary Relocation Numbers'!$O$2</f>
        <v>5146.2783022739641</v>
      </c>
      <c r="O43" s="45">
        <f>Displacement_Number!O43*'Temporary Relocation Numbers'!$O$2</f>
        <v>10541.801377740463</v>
      </c>
      <c r="P43" s="45">
        <f>Displacement_Number!P43*'Temporary Relocation Numbers'!$O$2</f>
        <v>7991.3547595852024</v>
      </c>
      <c r="Q43" s="45">
        <f>Displacement_Number!Q43*'Temporary Relocation Numbers'!$O$2</f>
        <v>3930.6751846369343</v>
      </c>
      <c r="R43" s="45">
        <f>Displacement_Number!R43*'Temporary Relocation Numbers'!$O$2</f>
        <v>2521.1118408027023</v>
      </c>
      <c r="S43" s="45">
        <f>Displacement_Number!S43*'Temporary Relocation Numbers'!$O$2</f>
        <v>1376.5504455491252</v>
      </c>
      <c r="U43">
        <v>2062</v>
      </c>
      <c r="V43" s="43">
        <f>Displacement_Number!V43*'Temporary Relocation Numbers'!$C$2</f>
        <v>0</v>
      </c>
      <c r="W43" s="43">
        <f>Displacement_Number!W43*'Temporary Relocation Numbers'!$C$2</f>
        <v>0</v>
      </c>
      <c r="X43" s="43">
        <f>Displacement_Number!X43*'Temporary Relocation Numbers'!$C$2</f>
        <v>0</v>
      </c>
      <c r="Y43" s="43">
        <f>Displacement_Number!Y43*'Temporary Relocation Numbers'!$C$2</f>
        <v>0</v>
      </c>
      <c r="Z43" s="43">
        <f>Displacement_Number!Z43*'Temporary Relocation Numbers'!$C$2</f>
        <v>0</v>
      </c>
      <c r="AA43" s="43">
        <f>Displacement_Number!AA43*'Temporary Relocation Numbers'!$C$2</f>
        <v>0</v>
      </c>
      <c r="AB43" s="44">
        <f>Displacement_Number!AB43*'Temporary Relocation Numbers'!$I$2</f>
        <v>40.775180468089168</v>
      </c>
      <c r="AC43" s="44">
        <f>Displacement_Number!AC43*'Temporary Relocation Numbers'!$I$2</f>
        <v>48.86944210479011</v>
      </c>
      <c r="AD43" s="44">
        <f>Displacement_Number!AD43*'Temporary Relocation Numbers'!$I$2</f>
        <v>31.609463180510719</v>
      </c>
      <c r="AE43" s="44">
        <f>Displacement_Number!AE43*'Temporary Relocation Numbers'!$I$2</f>
        <v>37.885920262325257</v>
      </c>
      <c r="AF43" s="44">
        <f>Displacement_Number!AF43*'Temporary Relocation Numbers'!$I$2</f>
        <v>30.59595171557454</v>
      </c>
      <c r="AG43" s="44">
        <f>Displacement_Number!AG43*'Temporary Relocation Numbers'!$I$2</f>
        <v>11.698650887138919</v>
      </c>
      <c r="AH43" s="45">
        <f>Displacement_Number!AH43*'Temporary Relocation Numbers'!$O$2</f>
        <v>4791.0598973746601</v>
      </c>
      <c r="AI43" s="45">
        <f>Displacement_Number!AI43*'Temporary Relocation Numbers'!$O$2</f>
        <v>9626.6884209633718</v>
      </c>
      <c r="AJ43" s="45">
        <f>Displacement_Number!AJ43*'Temporary Relocation Numbers'!$O$2</f>
        <v>7221.0020660372447</v>
      </c>
      <c r="AK43" s="45">
        <f>Displacement_Number!AK43*'Temporary Relocation Numbers'!$O$2</f>
        <v>3920.5608394990968</v>
      </c>
      <c r="AL43" s="45">
        <f>Displacement_Number!AL43*'Temporary Relocation Numbers'!$O$2</f>
        <v>2469.6131350095702</v>
      </c>
      <c r="AM43" s="45">
        <f>Displacement_Number!AM43*'Temporary Relocation Numbers'!$O$2</f>
        <v>1259.0398521280147</v>
      </c>
    </row>
    <row r="44" spans="1:39" x14ac:dyDescent="0.35">
      <c r="A44">
        <v>2063</v>
      </c>
      <c r="B44" s="43">
        <f>Displacement_Number!B44*'Temporary Relocation Numbers'!$C$2</f>
        <v>0</v>
      </c>
      <c r="C44" s="43">
        <f>Displacement_Number!C44*'Temporary Relocation Numbers'!$C$2</f>
        <v>0</v>
      </c>
      <c r="D44" s="43">
        <f>Displacement_Number!D44*'Temporary Relocation Numbers'!$C$2</f>
        <v>0</v>
      </c>
      <c r="E44" s="43">
        <f>Displacement_Number!E44*'Temporary Relocation Numbers'!$C$2</f>
        <v>0</v>
      </c>
      <c r="F44" s="43">
        <f>Displacement_Number!F44*'Temporary Relocation Numbers'!$C$2</f>
        <v>0</v>
      </c>
      <c r="G44" s="43">
        <f>Displacement_Number!G44*'Temporary Relocation Numbers'!$C$2</f>
        <v>0</v>
      </c>
      <c r="H44" s="44">
        <f>Displacement_Number!H44*'Temporary Relocation Numbers'!$I$2</f>
        <v>44.427414675603409</v>
      </c>
      <c r="I44" s="44">
        <f>Displacement_Number!I44*'Temporary Relocation Numbers'!$I$2</f>
        <v>54.283616835673953</v>
      </c>
      <c r="J44" s="44">
        <f>Displacement_Number!J44*'Temporary Relocation Numbers'!$I$2</f>
        <v>35.484079479245956</v>
      </c>
      <c r="K44" s="44">
        <f>Displacement_Number!K44*'Temporary Relocation Numbers'!$I$2</f>
        <v>38.529225734213121</v>
      </c>
      <c r="L44" s="44">
        <f>Displacement_Number!L44*'Temporary Relocation Numbers'!$I$2</f>
        <v>31.682586863272746</v>
      </c>
      <c r="M44" s="44">
        <f>Displacement_Number!M44*'Temporary Relocation Numbers'!$I$2</f>
        <v>12.974239685723653</v>
      </c>
      <c r="N44" s="45">
        <f>Displacement_Number!N44*'Temporary Relocation Numbers'!$O$2</f>
        <v>5217.7696395693183</v>
      </c>
      <c r="O44" s="45">
        <f>Displacement_Number!O44*'Temporary Relocation Numbers'!$O$2</f>
        <v>10688.246523869399</v>
      </c>
      <c r="P44" s="45">
        <f>Displacement_Number!P44*'Temporary Relocation Numbers'!$O$2</f>
        <v>8102.3694783795409</v>
      </c>
      <c r="Q44" s="45">
        <f>Displacement_Number!Q44*'Temporary Relocation Numbers'!$O$2</f>
        <v>3985.2795431496079</v>
      </c>
      <c r="R44" s="45">
        <f>Displacement_Number!R44*'Temporary Relocation Numbers'!$O$2</f>
        <v>2556.1347537474794</v>
      </c>
      <c r="S44" s="45">
        <f>Displacement_Number!S44*'Temporary Relocation Numbers'!$O$2</f>
        <v>1395.6732808150182</v>
      </c>
      <c r="U44">
        <v>2063</v>
      </c>
      <c r="V44" s="43">
        <f>Displacement_Number!V44*'Temporary Relocation Numbers'!$C$2</f>
        <v>0</v>
      </c>
      <c r="W44" s="43">
        <f>Displacement_Number!W44*'Temporary Relocation Numbers'!$C$2</f>
        <v>0</v>
      </c>
      <c r="X44" s="43">
        <f>Displacement_Number!X44*'Temporary Relocation Numbers'!$C$2</f>
        <v>0</v>
      </c>
      <c r="Y44" s="43">
        <f>Displacement_Number!Y44*'Temporary Relocation Numbers'!$C$2</f>
        <v>0</v>
      </c>
      <c r="Z44" s="43">
        <f>Displacement_Number!Z44*'Temporary Relocation Numbers'!$C$2</f>
        <v>0</v>
      </c>
      <c r="AA44" s="43">
        <f>Displacement_Number!AA44*'Temporary Relocation Numbers'!$C$2</f>
        <v>0</v>
      </c>
      <c r="AB44" s="44">
        <f>Displacement_Number!AB44*'Temporary Relocation Numbers'!$I$2</f>
        <v>41.360842203629936</v>
      </c>
      <c r="AC44" s="44">
        <f>Displacement_Number!AC44*'Temporary Relocation Numbers'!$I$2</f>
        <v>49.571363272261067</v>
      </c>
      <c r="AD44" s="44">
        <f>Displacement_Number!AD44*'Temporary Relocation Numbers'!$I$2</f>
        <v>32.0634759611604</v>
      </c>
      <c r="AE44" s="44">
        <f>Displacement_Number!AE44*'Temporary Relocation Numbers'!$I$2</f>
        <v>38.430082999526562</v>
      </c>
      <c r="AF44" s="44">
        <f>Displacement_Number!AF44*'Temporary Relocation Numbers'!$I$2</f>
        <v>31.035407236716583</v>
      </c>
      <c r="AG44" s="44">
        <f>Displacement_Number!AG44*'Temporary Relocation Numbers'!$I$2</f>
        <v>11.866680853000366</v>
      </c>
      <c r="AH44" s="45">
        <f>Displacement_Number!AH44*'Temporary Relocation Numbers'!$O$2</f>
        <v>4857.6165931083733</v>
      </c>
      <c r="AI44" s="45">
        <f>Displacement_Number!AI44*'Temporary Relocation Numbers'!$O$2</f>
        <v>9760.4209531966699</v>
      </c>
      <c r="AJ44" s="45">
        <f>Displacement_Number!AJ44*'Temporary Relocation Numbers'!$O$2</f>
        <v>7321.3151591098485</v>
      </c>
      <c r="AK44" s="45">
        <f>Displacement_Number!AK44*'Temporary Relocation Numbers'!$O$2</f>
        <v>3975.0246910245264</v>
      </c>
      <c r="AL44" s="45">
        <f>Displacement_Number!AL44*'Temporary Relocation Numbers'!$O$2</f>
        <v>2503.920635547579</v>
      </c>
      <c r="AM44" s="45">
        <f>Displacement_Number!AM44*'Temporary Relocation Numbers'!$O$2</f>
        <v>1276.530247604102</v>
      </c>
    </row>
    <row r="45" spans="1:39" x14ac:dyDescent="0.35">
      <c r="A45">
        <v>2064</v>
      </c>
      <c r="B45" s="43">
        <f>Displacement_Number!B45*'Temporary Relocation Numbers'!$C$2</f>
        <v>0</v>
      </c>
      <c r="C45" s="43">
        <f>Displacement_Number!C45*'Temporary Relocation Numbers'!$C$2</f>
        <v>0</v>
      </c>
      <c r="D45" s="43">
        <f>Displacement_Number!D45*'Temporary Relocation Numbers'!$C$2</f>
        <v>0</v>
      </c>
      <c r="E45" s="43">
        <f>Displacement_Number!E45*'Temporary Relocation Numbers'!$C$2</f>
        <v>0</v>
      </c>
      <c r="F45" s="43">
        <f>Displacement_Number!F45*'Temporary Relocation Numbers'!$C$2</f>
        <v>0</v>
      </c>
      <c r="G45" s="43">
        <f>Displacement_Number!G45*'Temporary Relocation Numbers'!$C$2</f>
        <v>0</v>
      </c>
      <c r="H45" s="44">
        <f>Displacement_Number!H45*'Temporary Relocation Numbers'!$I$2</f>
        <v>45.065534151367999</v>
      </c>
      <c r="I45" s="44">
        <f>Displacement_Number!I45*'Temporary Relocation Numbers'!$I$2</f>
        <v>55.063302832950932</v>
      </c>
      <c r="J45" s="44">
        <f>Displacement_Number!J45*'Temporary Relocation Numbers'!$I$2</f>
        <v>35.993744116736536</v>
      </c>
      <c r="K45" s="44">
        <f>Displacement_Number!K45*'Temporary Relocation Numbers'!$I$2</f>
        <v>39.082628391258396</v>
      </c>
      <c r="L45" s="44">
        <f>Displacement_Number!L45*'Temporary Relocation Numbers'!$I$2</f>
        <v>32.137649933399118</v>
      </c>
      <c r="M45" s="44">
        <f>Displacement_Number!M45*'Temporary Relocation Numbers'!$I$2</f>
        <v>13.160591178088216</v>
      </c>
      <c r="N45" s="45">
        <f>Displacement_Number!N45*'Temporary Relocation Numbers'!$O$2</f>
        <v>5290.2541239523507</v>
      </c>
      <c r="O45" s="45">
        <f>Displacement_Number!O45*'Temporary Relocation Numbers'!$O$2</f>
        <v>10836.726064316372</v>
      </c>
      <c r="P45" s="45">
        <f>Displacement_Number!P45*'Temporary Relocation Numbers'!$O$2</f>
        <v>8214.9263972337867</v>
      </c>
      <c r="Q45" s="45">
        <f>Displacement_Number!Q45*'Temporary Relocation Numbers'!$O$2</f>
        <v>4040.6424573374579</v>
      </c>
      <c r="R45" s="45">
        <f>Displacement_Number!R45*'Temporary Relocation Numbers'!$O$2</f>
        <v>2591.6441998207301</v>
      </c>
      <c r="S45" s="45">
        <f>Displacement_Number!S45*'Temporary Relocation Numbers'!$O$2</f>
        <v>1415.0617676811044</v>
      </c>
      <c r="U45">
        <v>2064</v>
      </c>
      <c r="V45" s="43">
        <f>Displacement_Number!V45*'Temporary Relocation Numbers'!$C$2</f>
        <v>0</v>
      </c>
      <c r="W45" s="43">
        <f>Displacement_Number!W45*'Temporary Relocation Numbers'!$C$2</f>
        <v>0</v>
      </c>
      <c r="X45" s="43">
        <f>Displacement_Number!X45*'Temporary Relocation Numbers'!$C$2</f>
        <v>0</v>
      </c>
      <c r="Y45" s="43">
        <f>Displacement_Number!Y45*'Temporary Relocation Numbers'!$C$2</f>
        <v>0</v>
      </c>
      <c r="Z45" s="43">
        <f>Displacement_Number!Z45*'Temporary Relocation Numbers'!$C$2</f>
        <v>0</v>
      </c>
      <c r="AA45" s="43">
        <f>Displacement_Number!AA45*'Temporary Relocation Numbers'!$C$2</f>
        <v>0</v>
      </c>
      <c r="AB45" s="44">
        <f>Displacement_Number!AB45*'Temporary Relocation Numbers'!$I$2</f>
        <v>41.954915910976567</v>
      </c>
      <c r="AC45" s="44">
        <f>Displacement_Number!AC45*'Temporary Relocation Numbers'!$I$2</f>
        <v>50.283366268050983</v>
      </c>
      <c r="AD45" s="44">
        <f>Displacement_Number!AD45*'Temporary Relocation Numbers'!$I$2</f>
        <v>32.52400981443369</v>
      </c>
      <c r="AE45" s="44">
        <f>Displacement_Number!AE45*'Temporary Relocation Numbers'!$I$2</f>
        <v>38.982061650463308</v>
      </c>
      <c r="AF45" s="44">
        <f>Displacement_Number!AF45*'Temporary Relocation Numbers'!$I$2</f>
        <v>31.48117474177262</v>
      </c>
      <c r="AG45" s="44">
        <f>Displacement_Number!AG45*'Temporary Relocation Numbers'!$I$2</f>
        <v>12.037124265480552</v>
      </c>
      <c r="AH45" s="45">
        <f>Displacement_Number!AH45*'Temporary Relocation Numbers'!$O$2</f>
        <v>4925.0978846187791</v>
      </c>
      <c r="AI45" s="45">
        <f>Displacement_Number!AI45*'Temporary Relocation Numbers'!$O$2</f>
        <v>9896.0112779953306</v>
      </c>
      <c r="AJ45" s="45">
        <f>Displacement_Number!AJ45*'Temporary Relocation Numbers'!$O$2</f>
        <v>7423.021786840075</v>
      </c>
      <c r="AK45" s="45">
        <f>Displacement_Number!AK45*'Temporary Relocation Numbers'!$O$2</f>
        <v>4030.2451463228399</v>
      </c>
      <c r="AL45" s="45">
        <f>Displacement_Number!AL45*'Temporary Relocation Numbers'!$O$2</f>
        <v>2538.7047308106808</v>
      </c>
      <c r="AM45" s="45">
        <f>Displacement_Number!AM45*'Temporary Relocation Numbers'!$O$2</f>
        <v>1294.263617068179</v>
      </c>
    </row>
    <row r="46" spans="1:39" x14ac:dyDescent="0.35">
      <c r="A46">
        <v>2065</v>
      </c>
      <c r="B46" s="43">
        <f>Displacement_Number!B46*'Temporary Relocation Numbers'!$C$2</f>
        <v>0</v>
      </c>
      <c r="C46" s="43">
        <f>Displacement_Number!C46*'Temporary Relocation Numbers'!$C$2</f>
        <v>0</v>
      </c>
      <c r="D46" s="43">
        <f>Displacement_Number!D46*'Temporary Relocation Numbers'!$C$2</f>
        <v>0</v>
      </c>
      <c r="E46" s="43">
        <f>Displacement_Number!E46*'Temporary Relocation Numbers'!$C$2</f>
        <v>0</v>
      </c>
      <c r="F46" s="43">
        <f>Displacement_Number!F46*'Temporary Relocation Numbers'!$C$2</f>
        <v>0</v>
      </c>
      <c r="G46" s="43">
        <f>Displacement_Number!G46*'Temporary Relocation Numbers'!$C$2</f>
        <v>0</v>
      </c>
      <c r="H46" s="44">
        <f>Displacement_Number!H46*'Temporary Relocation Numbers'!$I$2</f>
        <v>45.712819059519838</v>
      </c>
      <c r="I46" s="44">
        <f>Displacement_Number!I46*'Temporary Relocation Numbers'!$I$2</f>
        <v>55.854187609708461</v>
      </c>
      <c r="J46" s="44">
        <f>Displacement_Number!J46*'Temporary Relocation Numbers'!$I$2</f>
        <v>36.510729165141555</v>
      </c>
      <c r="K46" s="44">
        <f>Displacement_Number!K46*'Temporary Relocation Numbers'!$I$2</f>
        <v>39.643979676779551</v>
      </c>
      <c r="L46" s="44">
        <f>Displacement_Number!L46*'Temporary Relocation Numbers'!$I$2</f>
        <v>32.599249161658229</v>
      </c>
      <c r="M46" s="44">
        <f>Displacement_Number!M46*'Temporary Relocation Numbers'!$I$2</f>
        <v>13.349619272669761</v>
      </c>
      <c r="N46" s="45">
        <f>Displacement_Number!N46*'Temporary Relocation Numbers'!$O$2</f>
        <v>5363.7455520755648</v>
      </c>
      <c r="O46" s="45">
        <f>Displacement_Number!O46*'Temporary Relocation Numbers'!$O$2</f>
        <v>10987.268260586454</v>
      </c>
      <c r="P46" s="45">
        <f>Displacement_Number!P46*'Temporary Relocation Numbers'!$O$2</f>
        <v>8329.0469401631617</v>
      </c>
      <c r="Q46" s="45">
        <f>Displacement_Number!Q46*'Temporary Relocation Numbers'!$O$2</f>
        <v>4096.7744649437709</v>
      </c>
      <c r="R46" s="45">
        <f>Displacement_Number!R46*'Temporary Relocation Numbers'!$O$2</f>
        <v>2627.646937868742</v>
      </c>
      <c r="S46" s="45">
        <f>Displacement_Number!S46*'Temporary Relocation Numbers'!$O$2</f>
        <v>1434.7195965401359</v>
      </c>
      <c r="U46">
        <v>2065</v>
      </c>
      <c r="V46" s="43">
        <f>Displacement_Number!V46*'Temporary Relocation Numbers'!$C$2</f>
        <v>0</v>
      </c>
      <c r="W46" s="43">
        <f>Displacement_Number!W46*'Temporary Relocation Numbers'!$C$2</f>
        <v>0</v>
      </c>
      <c r="X46" s="43">
        <f>Displacement_Number!X46*'Temporary Relocation Numbers'!$C$2</f>
        <v>0</v>
      </c>
      <c r="Y46" s="43">
        <f>Displacement_Number!Y46*'Temporary Relocation Numbers'!$C$2</f>
        <v>0</v>
      </c>
      <c r="Z46" s="43">
        <f>Displacement_Number!Z46*'Temporary Relocation Numbers'!$C$2</f>
        <v>0</v>
      </c>
      <c r="AA46" s="43">
        <f>Displacement_Number!AA46*'Temporary Relocation Numbers'!$C$2</f>
        <v>0</v>
      </c>
      <c r="AB46" s="44">
        <f>Displacement_Number!AB46*'Temporary Relocation Numbers'!$I$2</f>
        <v>42.557522412893071</v>
      </c>
      <c r="AC46" s="44">
        <f>Displacement_Number!AC46*'Temporary Relocation Numbers'!$I$2</f>
        <v>51.00559589939315</v>
      </c>
      <c r="AD46" s="44">
        <f>Displacement_Number!AD46*'Temporary Relocation Numbers'!$I$2</f>
        <v>32.991158403747072</v>
      </c>
      <c r="AE46" s="44">
        <f>Displacement_Number!AE46*'Temporary Relocation Numbers'!$I$2</f>
        <v>39.541968476603159</v>
      </c>
      <c r="AF46" s="44">
        <f>Displacement_Number!AF46*'Temporary Relocation Numbers'!$I$2</f>
        <v>31.93334489097791</v>
      </c>
      <c r="AG46" s="44">
        <f>Displacement_Number!AG46*'Temporary Relocation Numbers'!$I$2</f>
        <v>12.210015789376033</v>
      </c>
      <c r="AH46" s="45">
        <f>Displacement_Number!AH46*'Temporary Relocation Numbers'!$O$2</f>
        <v>4993.5166162537043</v>
      </c>
      <c r="AI46" s="45">
        <f>Displacement_Number!AI46*'Temporary Relocation Numbers'!$O$2</f>
        <v>10033.485203538994</v>
      </c>
      <c r="AJ46" s="45">
        <f>Displacement_Number!AJ46*'Temporary Relocation Numbers'!$O$2</f>
        <v>7526.1413080053535</v>
      </c>
      <c r="AK46" s="45">
        <f>Displacement_Number!AK46*'Temporary Relocation Numbers'!$O$2</f>
        <v>4086.2327160217856</v>
      </c>
      <c r="AL46" s="45">
        <f>Displacement_Number!AL46*'Temporary Relocation Numbers'!$O$2</f>
        <v>2573.9720415823317</v>
      </c>
      <c r="AM46" s="45">
        <f>Displacement_Number!AM46*'Temporary Relocation Numbers'!$O$2</f>
        <v>1312.2433358789635</v>
      </c>
    </row>
    <row r="47" spans="1:39" x14ac:dyDescent="0.35">
      <c r="A47">
        <v>2066</v>
      </c>
      <c r="B47" s="43">
        <f>Displacement_Number!B47*'Temporary Relocation Numbers'!$C$2</f>
        <v>0</v>
      </c>
      <c r="C47" s="43">
        <f>Displacement_Number!C47*'Temporary Relocation Numbers'!$C$2</f>
        <v>0</v>
      </c>
      <c r="D47" s="43">
        <f>Displacement_Number!D47*'Temporary Relocation Numbers'!$C$2</f>
        <v>0</v>
      </c>
      <c r="E47" s="43">
        <f>Displacement_Number!E47*'Temporary Relocation Numbers'!$C$2</f>
        <v>0</v>
      </c>
      <c r="F47" s="43">
        <f>Displacement_Number!F47*'Temporary Relocation Numbers'!$C$2</f>
        <v>0</v>
      </c>
      <c r="G47" s="43">
        <f>Displacement_Number!G47*'Temporary Relocation Numbers'!$C$2</f>
        <v>0</v>
      </c>
      <c r="H47" s="44">
        <f>Displacement_Number!H47*'Temporary Relocation Numbers'!$I$2</f>
        <v>46.369401044921744</v>
      </c>
      <c r="I47" s="44">
        <f>Displacement_Number!I47*'Temporary Relocation Numbers'!$I$2</f>
        <v>56.656432016163542</v>
      </c>
      <c r="J47" s="44">
        <f>Displacement_Number!J47*'Temporary Relocation Numbers'!$I$2</f>
        <v>37.035139768926612</v>
      </c>
      <c r="K47" s="44">
        <f>Displacement_Number!K47*'Temporary Relocation Numbers'!$I$2</f>
        <v>40.213393758451517</v>
      </c>
      <c r="L47" s="44">
        <f>Displacement_Number!L47*'Temporary Relocation Numbers'!$I$2</f>
        <v>33.067478428142628</v>
      </c>
      <c r="M47" s="44">
        <f>Displacement_Number!M47*'Temporary Relocation Numbers'!$I$2</f>
        <v>13.541362414019163</v>
      </c>
      <c r="N47" s="45">
        <f>Displacement_Number!N47*'Temporary Relocation Numbers'!$O$2</f>
        <v>5438.2579122525221</v>
      </c>
      <c r="O47" s="45">
        <f>Displacement_Number!O47*'Temporary Relocation Numbers'!$O$2</f>
        <v>11139.901766789386</v>
      </c>
      <c r="P47" s="45">
        <f>Displacement_Number!P47*'Temporary Relocation Numbers'!$O$2</f>
        <v>8444.7528288021294</v>
      </c>
      <c r="Q47" s="45">
        <f>Displacement_Number!Q47*'Temporary Relocation Numbers'!$O$2</f>
        <v>4153.6862501006053</v>
      </c>
      <c r="R47" s="45">
        <f>Displacement_Number!R47*'Temporary Relocation Numbers'!$O$2</f>
        <v>2664.1498206306937</v>
      </c>
      <c r="S47" s="45">
        <f>Displacement_Number!S47*'Temporary Relocation Numbers'!$O$2</f>
        <v>1454.6505090512578</v>
      </c>
      <c r="U47">
        <v>2066</v>
      </c>
      <c r="V47" s="43">
        <f>Displacement_Number!V47*'Temporary Relocation Numbers'!$C$2</f>
        <v>0</v>
      </c>
      <c r="W47" s="43">
        <f>Displacement_Number!W47*'Temporary Relocation Numbers'!$C$2</f>
        <v>0</v>
      </c>
      <c r="X47" s="43">
        <f>Displacement_Number!X47*'Temporary Relocation Numbers'!$C$2</f>
        <v>0</v>
      </c>
      <c r="Y47" s="43">
        <f>Displacement_Number!Y47*'Temporary Relocation Numbers'!$C$2</f>
        <v>0</v>
      </c>
      <c r="Z47" s="43">
        <f>Displacement_Number!Z47*'Temporary Relocation Numbers'!$C$2</f>
        <v>0</v>
      </c>
      <c r="AA47" s="43">
        <f>Displacement_Number!AA47*'Temporary Relocation Numbers'!$C$2</f>
        <v>0</v>
      </c>
      <c r="AB47" s="44">
        <f>Displacement_Number!AB47*'Temporary Relocation Numbers'!$I$2</f>
        <v>43.168784267543984</v>
      </c>
      <c r="AC47" s="44">
        <f>Displacement_Number!AC47*'Temporary Relocation Numbers'!$I$2</f>
        <v>51.738199053414924</v>
      </c>
      <c r="AD47" s="44">
        <f>Displacement_Number!AD47*'Temporary Relocation Numbers'!$I$2</f>
        <v>33.465016737822616</v>
      </c>
      <c r="AE47" s="44">
        <f>Displacement_Number!AE47*'Temporary Relocation Numbers'!$I$2</f>
        <v>40.109917351846747</v>
      </c>
      <c r="AF47" s="44">
        <f>Displacement_Number!AF47*'Temporary Relocation Numbers'!$I$2</f>
        <v>32.392009646738046</v>
      </c>
      <c r="AG47" s="44">
        <f>Displacement_Number!AG47*'Temporary Relocation Numbers'!$I$2</f>
        <v>12.385390587380481</v>
      </c>
      <c r="AH47" s="45">
        <f>Displacement_Number!AH47*'Temporary Relocation Numbers'!$O$2</f>
        <v>5062.8858107927599</v>
      </c>
      <c r="AI47" s="45">
        <f>Displacement_Number!AI47*'Temporary Relocation Numbers'!$O$2</f>
        <v>10172.868896530728</v>
      </c>
      <c r="AJ47" s="45">
        <f>Displacement_Number!AJ47*'Temporary Relocation Numbers'!$O$2</f>
        <v>7630.6933503123873</v>
      </c>
      <c r="AK47" s="45">
        <f>Displacement_Number!AK47*'Temporary Relocation Numbers'!$O$2</f>
        <v>4142.9980567611983</v>
      </c>
      <c r="AL47" s="45">
        <f>Displacement_Number!AL47*'Temporary Relocation Numbers'!$O$2</f>
        <v>2609.7292806209325</v>
      </c>
      <c r="AM47" s="45">
        <f>Displacement_Number!AM47*'Temporary Relocation Numbers'!$O$2</f>
        <v>1330.4728262851572</v>
      </c>
    </row>
    <row r="48" spans="1:39" x14ac:dyDescent="0.35">
      <c r="A48">
        <v>2067</v>
      </c>
      <c r="B48" s="43">
        <f>Displacement_Number!B48*'Temporary Relocation Numbers'!$C$2</f>
        <v>0</v>
      </c>
      <c r="C48" s="43">
        <f>Displacement_Number!C48*'Temporary Relocation Numbers'!$C$2</f>
        <v>0</v>
      </c>
      <c r="D48" s="43">
        <f>Displacement_Number!D48*'Temporary Relocation Numbers'!$C$2</f>
        <v>0</v>
      </c>
      <c r="E48" s="43">
        <f>Displacement_Number!E48*'Temporary Relocation Numbers'!$C$2</f>
        <v>0</v>
      </c>
      <c r="F48" s="43">
        <f>Displacement_Number!F48*'Temporary Relocation Numbers'!$C$2</f>
        <v>0</v>
      </c>
      <c r="G48" s="43">
        <f>Displacement_Number!G48*'Temporary Relocation Numbers'!$C$2</f>
        <v>0</v>
      </c>
      <c r="H48" s="44">
        <f>Displacement_Number!H48*'Temporary Relocation Numbers'!$I$2</f>
        <v>47.035413643276954</v>
      </c>
      <c r="I48" s="44">
        <f>Displacement_Number!I48*'Temporary Relocation Numbers'!$I$2</f>
        <v>57.470199212855711</v>
      </c>
      <c r="J48" s="44">
        <f>Displacement_Number!J48*'Temporary Relocation Numbers'!$I$2</f>
        <v>37.567082582767483</v>
      </c>
      <c r="K48" s="44">
        <f>Displacement_Number!K48*'Temporary Relocation Numbers'!$I$2</f>
        <v>40.79098644376139</v>
      </c>
      <c r="L48" s="44">
        <f>Displacement_Number!L48*'Temporary Relocation Numbers'!$I$2</f>
        <v>33.542432961362636</v>
      </c>
      <c r="M48" s="44">
        <f>Displacement_Number!M48*'Temporary Relocation Numbers'!$I$2</f>
        <v>13.735859598873747</v>
      </c>
      <c r="N48" s="45">
        <f>Displacement_Number!N48*'Temporary Relocation Numbers'!$O$2</f>
        <v>5513.8053871203665</v>
      </c>
      <c r="O48" s="45">
        <f>Displacement_Number!O48*'Temporary Relocation Numbers'!$O$2</f>
        <v>11294.655635093546</v>
      </c>
      <c r="P48" s="45">
        <f>Displacement_Number!P48*'Temporary Relocation Numbers'!$O$2</f>
        <v>8562.0660865388982</v>
      </c>
      <c r="Q48" s="45">
        <f>Displacement_Number!Q48*'Temporary Relocation Numbers'!$O$2</f>
        <v>4211.3886453624018</v>
      </c>
      <c r="R48" s="45">
        <f>Displacement_Number!R48*'Temporary Relocation Numbers'!$O$2</f>
        <v>2701.1597960430049</v>
      </c>
      <c r="S48" s="45">
        <f>Displacement_Number!S48*'Temporary Relocation Numbers'!$O$2</f>
        <v>1474.8582988521887</v>
      </c>
      <c r="U48">
        <v>2067</v>
      </c>
      <c r="V48" s="43">
        <f>Displacement_Number!V48*'Temporary Relocation Numbers'!$C$2</f>
        <v>0</v>
      </c>
      <c r="W48" s="43">
        <f>Displacement_Number!W48*'Temporary Relocation Numbers'!$C$2</f>
        <v>0</v>
      </c>
      <c r="X48" s="43">
        <f>Displacement_Number!X48*'Temporary Relocation Numbers'!$C$2</f>
        <v>0</v>
      </c>
      <c r="Y48" s="43">
        <f>Displacement_Number!Y48*'Temporary Relocation Numbers'!$C$2</f>
        <v>0</v>
      </c>
      <c r="Z48" s="43">
        <f>Displacement_Number!Z48*'Temporary Relocation Numbers'!$C$2</f>
        <v>0</v>
      </c>
      <c r="AA48" s="43">
        <f>Displacement_Number!AA48*'Temporary Relocation Numbers'!$C$2</f>
        <v>0</v>
      </c>
      <c r="AB48" s="44">
        <f>Displacement_Number!AB48*'Temporary Relocation Numbers'!$I$2</f>
        <v>43.788825793420258</v>
      </c>
      <c r="AC48" s="44">
        <f>Displacement_Number!AC48*'Temporary Relocation Numbers'!$I$2</f>
        <v>52.481324727011653</v>
      </c>
      <c r="AD48" s="44">
        <f>Displacement_Number!AD48*'Temporary Relocation Numbers'!$I$2</f>
        <v>33.945681190010937</v>
      </c>
      <c r="AE48" s="44">
        <f>Displacement_Number!AE48*'Temporary Relocation Numbers'!$I$2</f>
        <v>40.686023785687375</v>
      </c>
      <c r="AF48" s="44">
        <f>Displacement_Number!AF48*'Temporary Relocation Numbers'!$I$2</f>
        <v>32.857262292332308</v>
      </c>
      <c r="AG48" s="44">
        <f>Displacement_Number!AG48*'Temporary Relocation Numbers'!$I$2</f>
        <v>12.563284327236083</v>
      </c>
      <c r="AH48" s="45">
        <f>Displacement_Number!AH48*'Temporary Relocation Numbers'!$O$2</f>
        <v>5133.2186719260781</v>
      </c>
      <c r="AI48" s="45">
        <f>Displacement_Number!AI48*'Temporary Relocation Numbers'!$O$2</f>
        <v>10314.188887177552</v>
      </c>
      <c r="AJ48" s="45">
        <f>Displacement_Number!AJ48*'Temporary Relocation Numbers'!$O$2</f>
        <v>7736.6978141330783</v>
      </c>
      <c r="AK48" s="45">
        <f>Displacement_Number!AK48*'Temporary Relocation Numbers'!$O$2</f>
        <v>4200.5519732213788</v>
      </c>
      <c r="AL48" s="45">
        <f>Displacement_Number!AL48*'Temporary Relocation Numbers'!$O$2</f>
        <v>2645.9832539375329</v>
      </c>
      <c r="AM48" s="45">
        <f>Displacement_Number!AM48*'Temporary Relocation Numbers'!$O$2</f>
        <v>1348.9555580768342</v>
      </c>
    </row>
    <row r="49" spans="1:39" x14ac:dyDescent="0.35">
      <c r="A49">
        <v>2068</v>
      </c>
      <c r="B49" s="43">
        <f>Displacement_Number!B49*'Temporary Relocation Numbers'!$C$2</f>
        <v>0</v>
      </c>
      <c r="C49" s="43">
        <f>Displacement_Number!C49*'Temporary Relocation Numbers'!$C$2</f>
        <v>0</v>
      </c>
      <c r="D49" s="43">
        <f>Displacement_Number!D49*'Temporary Relocation Numbers'!$C$2</f>
        <v>0</v>
      </c>
      <c r="E49" s="43">
        <f>Displacement_Number!E49*'Temporary Relocation Numbers'!$C$2</f>
        <v>0</v>
      </c>
      <c r="F49" s="43">
        <f>Displacement_Number!F49*'Temporary Relocation Numbers'!$C$2</f>
        <v>0</v>
      </c>
      <c r="G49" s="43">
        <f>Displacement_Number!G49*'Temporary Relocation Numbers'!$C$2</f>
        <v>0</v>
      </c>
      <c r="H49" s="44">
        <f>Displacement_Number!H49*'Temporary Relocation Numbers'!$I$2</f>
        <v>47.71099230828758</v>
      </c>
      <c r="I49" s="44">
        <f>Displacement_Number!I49*'Temporary Relocation Numbers'!$I$2</f>
        <v>58.29565470383055</v>
      </c>
      <c r="J49" s="44">
        <f>Displacement_Number!J49*'Temporary Relocation Numbers'!$I$2</f>
        <v>38.106665793241447</v>
      </c>
      <c r="K49" s="44">
        <f>Displacement_Number!K49*'Temporary Relocation Numbers'!$I$2</f>
        <v>41.376875203561475</v>
      </c>
      <c r="L49" s="44">
        <f>Displacement_Number!L49*'Temporary Relocation Numbers'!$I$2</f>
        <v>34.024209357613913</v>
      </c>
      <c r="M49" s="44">
        <f>Displacement_Number!M49*'Temporary Relocation Numbers'!$I$2</f>
        <v>13.933150384088453</v>
      </c>
      <c r="N49" s="45">
        <f>Displacement_Number!N49*'Temporary Relocation Numbers'!$O$2</f>
        <v>5590.4023563393439</v>
      </c>
      <c r="O49" s="45">
        <f>Displacement_Number!O49*'Temporary Relocation Numbers'!$O$2</f>
        <v>11451.559321255751</v>
      </c>
      <c r="P49" s="45">
        <f>Displacement_Number!P49*'Temporary Relocation Numbers'!$O$2</f>
        <v>8681.0090427073173</v>
      </c>
      <c r="Q49" s="45">
        <f>Displacement_Number!Q49*'Temporary Relocation Numbers'!$O$2</f>
        <v>4269.8926337678486</v>
      </c>
      <c r="R49" s="45">
        <f>Displacement_Number!R49*'Temporary Relocation Numbers'!$O$2</f>
        <v>2738.6839085617999</v>
      </c>
      <c r="S49" s="45">
        <f>Displacement_Number!S49*'Temporary Relocation Numbers'!$O$2</f>
        <v>1495.3468122813022</v>
      </c>
      <c r="U49">
        <v>2068</v>
      </c>
      <c r="V49" s="43">
        <f>Displacement_Number!V49*'Temporary Relocation Numbers'!$C$2</f>
        <v>0</v>
      </c>
      <c r="W49" s="43">
        <f>Displacement_Number!W49*'Temporary Relocation Numbers'!$C$2</f>
        <v>0</v>
      </c>
      <c r="X49" s="43">
        <f>Displacement_Number!X49*'Temporary Relocation Numbers'!$C$2</f>
        <v>0</v>
      </c>
      <c r="Y49" s="43">
        <f>Displacement_Number!Y49*'Temporary Relocation Numbers'!$C$2</f>
        <v>0</v>
      </c>
      <c r="Z49" s="43">
        <f>Displacement_Number!Z49*'Temporary Relocation Numbers'!$C$2</f>
        <v>0</v>
      </c>
      <c r="AA49" s="43">
        <f>Displacement_Number!AA49*'Temporary Relocation Numbers'!$C$2</f>
        <v>0</v>
      </c>
      <c r="AB49" s="44">
        <f>Displacement_Number!AB49*'Temporary Relocation Numbers'!$I$2</f>
        <v>44.417773094623179</v>
      </c>
      <c r="AC49" s="44">
        <f>Displacement_Number!AC49*'Temporary Relocation Numbers'!$I$2</f>
        <v>53.235124057149612</v>
      </c>
      <c r="AD49" s="44">
        <f>Displacement_Number!AD49*'Temporary Relocation Numbers'!$I$2</f>
        <v>34.433249517891525</v>
      </c>
      <c r="AE49" s="44">
        <f>Displacement_Number!AE49*'Temporary Relocation Numbers'!$I$2</f>
        <v>41.270404946703373</v>
      </c>
      <c r="AF49" s="44">
        <f>Displacement_Number!AF49*'Temporary Relocation Numbers'!$I$2</f>
        <v>33.329197450885573</v>
      </c>
      <c r="AG49" s="44">
        <f>Displacement_Number!AG49*'Temporary Relocation Numbers'!$I$2</f>
        <v>12.743733188987644</v>
      </c>
      <c r="AH49" s="45">
        <f>Displacement_Number!AH49*'Temporary Relocation Numbers'!$O$2</f>
        <v>5204.5285867675148</v>
      </c>
      <c r="AI49" s="45">
        <f>Displacement_Number!AI49*'Temporary Relocation Numbers'!$O$2</f>
        <v>10457.47207424021</v>
      </c>
      <c r="AJ49" s="45">
        <f>Displacement_Number!AJ49*'Temporary Relocation Numbers'!$O$2</f>
        <v>7844.1748762923517</v>
      </c>
      <c r="AK49" s="45">
        <f>Displacement_Number!AK49*'Temporary Relocation Numbers'!$O$2</f>
        <v>4258.9054201796489</v>
      </c>
      <c r="AL49" s="45">
        <f>Displacement_Number!AL49*'Temporary Relocation Numbers'!$O$2</f>
        <v>2682.7408620912784</v>
      </c>
      <c r="AM49" s="45">
        <f>Displacement_Number!AM49*'Temporary Relocation Numbers'!$O$2</f>
        <v>1367.69504924588</v>
      </c>
    </row>
    <row r="50" spans="1:39" x14ac:dyDescent="0.35">
      <c r="A50">
        <v>2069</v>
      </c>
      <c r="B50" s="43">
        <f>Displacement_Number!B50*'Temporary Relocation Numbers'!$C$2</f>
        <v>0</v>
      </c>
      <c r="C50" s="43">
        <f>Displacement_Number!C50*'Temporary Relocation Numbers'!$C$2</f>
        <v>0</v>
      </c>
      <c r="D50" s="43">
        <f>Displacement_Number!D50*'Temporary Relocation Numbers'!$C$2</f>
        <v>0</v>
      </c>
      <c r="E50" s="43">
        <f>Displacement_Number!E50*'Temporary Relocation Numbers'!$C$2</f>
        <v>0</v>
      </c>
      <c r="F50" s="43">
        <f>Displacement_Number!F50*'Temporary Relocation Numbers'!$C$2</f>
        <v>0</v>
      </c>
      <c r="G50" s="43">
        <f>Displacement_Number!G50*'Temporary Relocation Numbers'!$C$2</f>
        <v>0</v>
      </c>
      <c r="H50" s="44">
        <f>Displacement_Number!H50*'Temporary Relocation Numbers'!$I$2</f>
        <v>48.396274439203275</v>
      </c>
      <c r="I50" s="44">
        <f>Displacement_Number!I50*'Temporary Relocation Numbers'!$I$2</f>
        <v>59.132966370300068</v>
      </c>
      <c r="J50" s="44">
        <f>Displacement_Number!J50*'Temporary Relocation Numbers'!$I$2</f>
        <v>38.653999140830372</v>
      </c>
      <c r="K50" s="44">
        <f>Displacement_Number!K50*'Temporary Relocation Numbers'!$I$2</f>
        <v>41.971179195960381</v>
      </c>
      <c r="L50" s="44">
        <f>Displacement_Number!L50*'Temporary Relocation Numbers'!$I$2</f>
        <v>34.512905600623242</v>
      </c>
      <c r="M50" s="44">
        <f>Displacement_Number!M50*'Temporary Relocation Numbers'!$I$2</f>
        <v>14.133274894680918</v>
      </c>
      <c r="N50" s="45">
        <f>Displacement_Number!N50*'Temporary Relocation Numbers'!$O$2</f>
        <v>5668.0633993298097</v>
      </c>
      <c r="O50" s="45">
        <f>Displacement_Number!O50*'Temporary Relocation Numbers'!$O$2</f>
        <v>11610.642690227831</v>
      </c>
      <c r="P50" s="45">
        <f>Displacement_Number!P50*'Temporary Relocation Numbers'!$O$2</f>
        <v>8801.6043368370592</v>
      </c>
      <c r="Q50" s="45">
        <f>Displacement_Number!Q50*'Temporary Relocation Numbers'!$O$2</f>
        <v>4329.2093509303768</v>
      </c>
      <c r="R50" s="45">
        <f>Displacement_Number!R50*'Temporary Relocation Numbers'!$O$2</f>
        <v>2776.7293005037482</v>
      </c>
      <c r="S50" s="45">
        <f>Displacement_Number!S50*'Temporary Relocation Numbers'!$O$2</f>
        <v>1516.1199491097359</v>
      </c>
      <c r="U50">
        <v>2069</v>
      </c>
      <c r="V50" s="43">
        <f>Displacement_Number!V50*'Temporary Relocation Numbers'!$C$2</f>
        <v>0</v>
      </c>
      <c r="W50" s="43">
        <f>Displacement_Number!W50*'Temporary Relocation Numbers'!$C$2</f>
        <v>0</v>
      </c>
      <c r="X50" s="43">
        <f>Displacement_Number!X50*'Temporary Relocation Numbers'!$C$2</f>
        <v>0</v>
      </c>
      <c r="Y50" s="43">
        <f>Displacement_Number!Y50*'Temporary Relocation Numbers'!$C$2</f>
        <v>0</v>
      </c>
      <c r="Z50" s="43">
        <f>Displacement_Number!Z50*'Temporary Relocation Numbers'!$C$2</f>
        <v>0</v>
      </c>
      <c r="AA50" s="43">
        <f>Displacement_Number!AA50*'Temporary Relocation Numbers'!$C$2</f>
        <v>0</v>
      </c>
      <c r="AB50" s="44">
        <f>Displacement_Number!AB50*'Temporary Relocation Numbers'!$I$2</f>
        <v>45.055754086511406</v>
      </c>
      <c r="AC50" s="44">
        <f>Displacement_Number!AC50*'Temporary Relocation Numbers'!$I$2</f>
        <v>53.999750351604355</v>
      </c>
      <c r="AD50" s="44">
        <f>Displacement_Number!AD50*'Temporary Relocation Numbers'!$I$2</f>
        <v>34.92782088315473</v>
      </c>
      <c r="AE50" s="44">
        <f>Displacement_Number!AE50*'Temporary Relocation Numbers'!$I$2</f>
        <v>41.863179686387781</v>
      </c>
      <c r="AF50" s="44">
        <f>Displacement_Number!AF50*'Temporary Relocation Numbers'!$I$2</f>
        <v>33.807911104612813</v>
      </c>
      <c r="AG50" s="44">
        <f>Displacement_Number!AG50*'Temporary Relocation Numbers'!$I$2</f>
        <v>12.926773872340894</v>
      </c>
      <c r="AH50" s="45">
        <f>Displacement_Number!AH50*'Temporary Relocation Numbers'!$O$2</f>
        <v>5276.8291284027191</v>
      </c>
      <c r="AI50" s="45">
        <f>Displacement_Number!AI50*'Temporary Relocation Numbers'!$O$2</f>
        <v>10602.745730153048</v>
      </c>
      <c r="AJ50" s="45">
        <f>Displacement_Number!AJ50*'Temporary Relocation Numbers'!$O$2</f>
        <v>7953.1449939086069</v>
      </c>
      <c r="AK50" s="45">
        <f>Displacement_Number!AK50*'Temporary Relocation Numbers'!$O$2</f>
        <v>4318.0695045954753</v>
      </c>
      <c r="AL50" s="45">
        <f>Displacement_Number!AL50*'Temporary Relocation Numbers'!$O$2</f>
        <v>2720.0091015028656</v>
      </c>
      <c r="AM50" s="45">
        <f>Displacement_Number!AM50*'Temporary Relocation Numbers'!$O$2</f>
        <v>1386.6948666556032</v>
      </c>
    </row>
    <row r="51" spans="1:39" x14ac:dyDescent="0.35">
      <c r="A51">
        <v>2070</v>
      </c>
      <c r="B51" s="43">
        <f>Displacement_Number!B51*'Temporary Relocation Numbers'!$C$2</f>
        <v>0</v>
      </c>
      <c r="C51" s="43">
        <f>Displacement_Number!C51*'Temporary Relocation Numbers'!$C$2</f>
        <v>0</v>
      </c>
      <c r="D51" s="43">
        <f>Displacement_Number!D51*'Temporary Relocation Numbers'!$C$2</f>
        <v>0</v>
      </c>
      <c r="E51" s="43">
        <f>Displacement_Number!E51*'Temporary Relocation Numbers'!$C$2</f>
        <v>0</v>
      </c>
      <c r="F51" s="43">
        <f>Displacement_Number!F51*'Temporary Relocation Numbers'!$C$2</f>
        <v>0</v>
      </c>
      <c r="G51" s="43">
        <f>Displacement_Number!G51*'Temporary Relocation Numbers'!$C$2</f>
        <v>0</v>
      </c>
      <c r="H51" s="44">
        <f>Displacement_Number!H51*'Temporary Relocation Numbers'!$I$2</f>
        <v>48.613215233090024</v>
      </c>
      <c r="I51" s="44">
        <f>Displacement_Number!I51*'Temporary Relocation Numbers'!$I$2</f>
        <v>59.398035382696179</v>
      </c>
      <c r="J51" s="44">
        <f>Displacement_Number!J51*'Temporary Relocation Numbers'!$I$2</f>
        <v>38.827269281097948</v>
      </c>
      <c r="K51" s="44">
        <f>Displacement_Number!K51*'Temporary Relocation Numbers'!$I$2</f>
        <v>42.159318903833402</v>
      </c>
      <c r="L51" s="44">
        <f>Displacement_Number!L51*'Temporary Relocation Numbers'!$I$2</f>
        <v>34.667612904586136</v>
      </c>
      <c r="M51" s="44">
        <f>Displacement_Number!M51*'Temporary Relocation Numbers'!$I$2</f>
        <v>14.196628611705629</v>
      </c>
      <c r="N51" s="45">
        <f>Displacement_Number!N51*'Temporary Relocation Numbers'!$O$2</f>
        <v>5690.8254601583303</v>
      </c>
      <c r="O51" s="45">
        <f>Displacement_Number!O51*'Temporary Relocation Numbers'!$O$2</f>
        <v>11657.26922499885</v>
      </c>
      <c r="P51" s="45">
        <f>Displacement_Number!P51*'Temporary Relocation Numbers'!$O$2</f>
        <v>8836.9502105842239</v>
      </c>
      <c r="Q51" s="45">
        <f>Displacement_Number!Q51*'Temporary Relocation Numbers'!$O$2</f>
        <v>4346.5947821866557</v>
      </c>
      <c r="R51" s="45">
        <f>Displacement_Number!R51*'Temporary Relocation Numbers'!$O$2</f>
        <v>2787.8802133975369</v>
      </c>
      <c r="S51" s="45">
        <f>Displacement_Number!S51*'Temporary Relocation Numbers'!$O$2</f>
        <v>1522.208450961894</v>
      </c>
      <c r="U51">
        <v>2070</v>
      </c>
      <c r="V51" s="43">
        <f>Displacement_Number!V51*'Temporary Relocation Numbers'!$C$2</f>
        <v>0</v>
      </c>
      <c r="W51" s="43">
        <f>Displacement_Number!W51*'Temporary Relocation Numbers'!$C$2</f>
        <v>0</v>
      </c>
      <c r="X51" s="43">
        <f>Displacement_Number!X51*'Temporary Relocation Numbers'!$C$2</f>
        <v>0</v>
      </c>
      <c r="Y51" s="43">
        <f>Displacement_Number!Y51*'Temporary Relocation Numbers'!$C$2</f>
        <v>0</v>
      </c>
      <c r="Z51" s="43">
        <f>Displacement_Number!Z51*'Temporary Relocation Numbers'!$C$2</f>
        <v>0</v>
      </c>
      <c r="AA51" s="43">
        <f>Displacement_Number!AA51*'Temporary Relocation Numbers'!$C$2</f>
        <v>0</v>
      </c>
      <c r="AB51" s="44">
        <f>Displacement_Number!AB51*'Temporary Relocation Numbers'!$I$2</f>
        <v>45.257720687741688</v>
      </c>
      <c r="AC51" s="44">
        <f>Displacement_Number!AC51*'Temporary Relocation Numbers'!$I$2</f>
        <v>54.241809246564941</v>
      </c>
      <c r="AD51" s="44">
        <f>Displacement_Number!AD51*'Temporary Relocation Numbers'!$I$2</f>
        <v>35.084388083397471</v>
      </c>
      <c r="AE51" s="44">
        <f>Displacement_Number!AE51*'Temporary Relocation Numbers'!$I$2</f>
        <v>42.050835276431123</v>
      </c>
      <c r="AF51" s="44">
        <f>Displacement_Number!AF51*'Temporary Relocation Numbers'!$I$2</f>
        <v>33.959458205286865</v>
      </c>
      <c r="AG51" s="44">
        <f>Displacement_Number!AG51*'Temporary Relocation Numbers'!$I$2</f>
        <v>12.984719336506378</v>
      </c>
      <c r="AH51" s="45">
        <f>Displacement_Number!AH51*'Temporary Relocation Numbers'!$O$2</f>
        <v>5298.0200532636891</v>
      </c>
      <c r="AI51" s="45">
        <f>Displacement_Number!AI51*'Temporary Relocation Numbers'!$O$2</f>
        <v>10645.324707531392</v>
      </c>
      <c r="AJ51" s="45">
        <f>Displacement_Number!AJ51*'Temporary Relocation Numbers'!$O$2</f>
        <v>7985.0835869297771</v>
      </c>
      <c r="AK51" s="45">
        <f>Displacement_Number!AK51*'Temporary Relocation Numbers'!$O$2</f>
        <v>4335.4101999619052</v>
      </c>
      <c r="AL51" s="45">
        <f>Displacement_Number!AL51*'Temporary Relocation Numbers'!$O$2</f>
        <v>2730.9322349014537</v>
      </c>
      <c r="AM51" s="45">
        <f>Displacement_Number!AM51*'Temporary Relocation Numbers'!$O$2</f>
        <v>1392.2636175113439</v>
      </c>
    </row>
    <row r="52" spans="1:39" x14ac:dyDescent="0.35">
      <c r="A52">
        <v>2071</v>
      </c>
      <c r="B52" s="43">
        <f>Displacement_Number!B52*'Temporary Relocation Numbers'!$C$2</f>
        <v>0</v>
      </c>
      <c r="C52" s="43">
        <f>Displacement_Number!C52*'Temporary Relocation Numbers'!$C$2</f>
        <v>0</v>
      </c>
      <c r="D52" s="43">
        <f>Displacement_Number!D52*'Temporary Relocation Numbers'!$C$2</f>
        <v>0</v>
      </c>
      <c r="E52" s="43">
        <f>Displacement_Number!E52*'Temporary Relocation Numbers'!$C$2</f>
        <v>0</v>
      </c>
      <c r="F52" s="43">
        <f>Displacement_Number!F52*'Temporary Relocation Numbers'!$C$2</f>
        <v>0</v>
      </c>
      <c r="G52" s="43">
        <f>Displacement_Number!G52*'Temporary Relocation Numbers'!$C$2</f>
        <v>0</v>
      </c>
      <c r="H52" s="44">
        <f>Displacement_Number!H52*'Temporary Relocation Numbers'!$I$2</f>
        <v>49.311456164872276</v>
      </c>
      <c r="I52" s="44">
        <f>Displacement_Number!I52*'Temporary Relocation Numbers'!$I$2</f>
        <v>60.251180754233296</v>
      </c>
      <c r="J52" s="44">
        <f>Displacement_Number!J52*'Temporary Relocation Numbers'!$I$2</f>
        <v>39.384952794755776</v>
      </c>
      <c r="K52" s="44">
        <f>Displacement_Number!K52*'Temporary Relocation Numbers'!$I$2</f>
        <v>42.764861285129761</v>
      </c>
      <c r="L52" s="44">
        <f>Displacement_Number!L52*'Temporary Relocation Numbers'!$I$2</f>
        <v>35.165550476110681</v>
      </c>
      <c r="M52" s="44">
        <f>Displacement_Number!M52*'Temporary Relocation Numbers'!$I$2</f>
        <v>14.400537510602252</v>
      </c>
      <c r="N52" s="45">
        <f>Displacement_Number!N52*'Temporary Relocation Numbers'!$O$2</f>
        <v>5769.8815660594455</v>
      </c>
      <c r="O52" s="45">
        <f>Displacement_Number!O52*'Temporary Relocation Numbers'!$O$2</f>
        <v>11819.210285539417</v>
      </c>
      <c r="P52" s="45">
        <f>Displacement_Number!P52*'Temporary Relocation Numbers'!$O$2</f>
        <v>8959.7118163621253</v>
      </c>
      <c r="Q52" s="45">
        <f>Displacement_Number!Q52*'Temporary Relocation Numbers'!$O$2</f>
        <v>4406.977034254568</v>
      </c>
      <c r="R52" s="45">
        <f>Displacement_Number!R52*'Temporary Relocation Numbers'!$O$2</f>
        <v>2826.6090331325636</v>
      </c>
      <c r="S52" s="45">
        <f>Displacement_Number!S52*'Temporary Relocation Numbers'!$O$2</f>
        <v>1543.3547457033719</v>
      </c>
      <c r="U52">
        <v>2071</v>
      </c>
      <c r="V52" s="43">
        <f>Displacement_Number!V52*'Temporary Relocation Numbers'!$C$2</f>
        <v>0</v>
      </c>
      <c r="W52" s="43">
        <f>Displacement_Number!W52*'Temporary Relocation Numbers'!$C$2</f>
        <v>0</v>
      </c>
      <c r="X52" s="43">
        <f>Displacement_Number!X52*'Temporary Relocation Numbers'!$C$2</f>
        <v>0</v>
      </c>
      <c r="Y52" s="43">
        <f>Displacement_Number!Y52*'Temporary Relocation Numbers'!$C$2</f>
        <v>0</v>
      </c>
      <c r="Z52" s="43">
        <f>Displacement_Number!Z52*'Temporary Relocation Numbers'!$C$2</f>
        <v>0</v>
      </c>
      <c r="AA52" s="43">
        <f>Displacement_Number!AA52*'Temporary Relocation Numbers'!$C$2</f>
        <v>0</v>
      </c>
      <c r="AB52" s="44">
        <f>Displacement_Number!AB52*'Temporary Relocation Numbers'!$I$2</f>
        <v>45.907766007966458</v>
      </c>
      <c r="AC52" s="44">
        <f>Displacement_Number!AC52*'Temporary Relocation Numbers'!$I$2</f>
        <v>55.020894753423086</v>
      </c>
      <c r="AD52" s="44">
        <f>Displacement_Number!AD52*'Temporary Relocation Numbers'!$I$2</f>
        <v>35.588311876730252</v>
      </c>
      <c r="AE52" s="44">
        <f>Displacement_Number!AE52*'Temporary Relocation Numbers'!$I$2</f>
        <v>42.654819486585808</v>
      </c>
      <c r="AF52" s="44">
        <f>Displacement_Number!AF52*'Temporary Relocation Numbers'!$I$2</f>
        <v>34.447224415079546</v>
      </c>
      <c r="AG52" s="44">
        <f>Displacement_Number!AG52*'Temporary Relocation Numbers'!$I$2</f>
        <v>13.171221350104565</v>
      </c>
      <c r="AH52" s="45">
        <f>Displacement_Number!AH52*'Temporary Relocation Numbers'!$O$2</f>
        <v>5371.6193645287003</v>
      </c>
      <c r="AI52" s="45">
        <f>Displacement_Number!AI52*'Temporary Relocation Numbers'!$O$2</f>
        <v>10793.207984451807</v>
      </c>
      <c r="AJ52" s="45">
        <f>Displacement_Number!AJ52*'Temporary Relocation Numbers'!$O$2</f>
        <v>8096.0111875207813</v>
      </c>
      <c r="AK52" s="45">
        <f>Displacement_Number!AK52*'Temporary Relocation Numbers'!$O$2</f>
        <v>4395.6370774671977</v>
      </c>
      <c r="AL52" s="45">
        <f>Displacement_Number!AL52*'Temporary Relocation Numbers'!$O$2</f>
        <v>2768.8699417389998</v>
      </c>
      <c r="AM52" s="45">
        <f>Displacement_Number!AM52*'Temporary Relocation Numbers'!$O$2</f>
        <v>1411.6047378389358</v>
      </c>
    </row>
    <row r="53" spans="1:39" x14ac:dyDescent="0.35">
      <c r="A53">
        <v>2072</v>
      </c>
      <c r="B53" s="43">
        <f>Displacement_Number!B53*'Temporary Relocation Numbers'!$C$2</f>
        <v>0</v>
      </c>
      <c r="C53" s="43">
        <f>Displacement_Number!C53*'Temporary Relocation Numbers'!$C$2</f>
        <v>0</v>
      </c>
      <c r="D53" s="43">
        <f>Displacement_Number!D53*'Temporary Relocation Numbers'!$C$2</f>
        <v>0</v>
      </c>
      <c r="E53" s="43">
        <f>Displacement_Number!E53*'Temporary Relocation Numbers'!$C$2</f>
        <v>0</v>
      </c>
      <c r="F53" s="43">
        <f>Displacement_Number!F53*'Temporary Relocation Numbers'!$C$2</f>
        <v>0</v>
      </c>
      <c r="G53" s="43">
        <f>Displacement_Number!G53*'Temporary Relocation Numbers'!$C$2</f>
        <v>0</v>
      </c>
      <c r="H53" s="44">
        <f>Displacement_Number!H53*'Temporary Relocation Numbers'!$I$2</f>
        <v>50.019726065042619</v>
      </c>
      <c r="I53" s="44">
        <f>Displacement_Number!I53*'Temporary Relocation Numbers'!$I$2</f>
        <v>61.116580016329024</v>
      </c>
      <c r="J53" s="44">
        <f>Displacement_Number!J53*'Temporary Relocation Numbers'!$I$2</f>
        <v>39.950646423653865</v>
      </c>
      <c r="K53" s="44">
        <f>Displacement_Number!K53*'Temporary Relocation Numbers'!$I$2</f>
        <v>43.379101187759005</v>
      </c>
      <c r="L53" s="44">
        <f>Displacement_Number!L53*'Temporary Relocation Numbers'!$I$2</f>
        <v>35.670640020452559</v>
      </c>
      <c r="M53" s="44">
        <f>Displacement_Number!M53*'Temporary Relocation Numbers'!$I$2</f>
        <v>14.607375192112444</v>
      </c>
      <c r="N53" s="45">
        <f>Displacement_Number!N53*'Temporary Relocation Numbers'!$O$2</f>
        <v>5850.03590769525</v>
      </c>
      <c r="O53" s="45">
        <f>Displacement_Number!O53*'Temporary Relocation Numbers'!$O$2</f>
        <v>11983.401007349945</v>
      </c>
      <c r="P53" s="45">
        <f>Displacement_Number!P53*'Temporary Relocation Numbers'!$O$2</f>
        <v>9084.1788082171315</v>
      </c>
      <c r="Q53" s="45">
        <f>Displacement_Number!Q53*'Temporary Relocation Numbers'!$O$2</f>
        <v>4468.1981076406619</v>
      </c>
      <c r="R53" s="45">
        <f>Displacement_Number!R53*'Temporary Relocation Numbers'!$O$2</f>
        <v>2865.8758679052744</v>
      </c>
      <c r="S53" s="45">
        <f>Displacement_Number!S53*'Temporary Relocation Numbers'!$O$2</f>
        <v>1564.7948016449077</v>
      </c>
      <c r="U53">
        <v>2072</v>
      </c>
      <c r="V53" s="43">
        <f>Displacement_Number!V53*'Temporary Relocation Numbers'!$C$2</f>
        <v>0</v>
      </c>
      <c r="W53" s="43">
        <f>Displacement_Number!W53*'Temporary Relocation Numbers'!$C$2</f>
        <v>0</v>
      </c>
      <c r="X53" s="43">
        <f>Displacement_Number!X53*'Temporary Relocation Numbers'!$C$2</f>
        <v>0</v>
      </c>
      <c r="Y53" s="43">
        <f>Displacement_Number!Y53*'Temporary Relocation Numbers'!$C$2</f>
        <v>0</v>
      </c>
      <c r="Z53" s="43">
        <f>Displacement_Number!Z53*'Temporary Relocation Numbers'!$C$2</f>
        <v>0</v>
      </c>
      <c r="AA53" s="43">
        <f>Displacement_Number!AA53*'Temporary Relocation Numbers'!$C$2</f>
        <v>0</v>
      </c>
      <c r="AB53" s="44">
        <f>Displacement_Number!AB53*'Temporary Relocation Numbers'!$I$2</f>
        <v>46.567148053769209</v>
      </c>
      <c r="AC53" s="44">
        <f>Displacement_Number!AC53*'Temporary Relocation Numbers'!$I$2</f>
        <v>55.811170414802767</v>
      </c>
      <c r="AD53" s="44">
        <f>Displacement_Number!AD53*'Temporary Relocation Numbers'!$I$2</f>
        <v>36.099473624132045</v>
      </c>
      <c r="AE53" s="44">
        <f>Displacement_Number!AE53*'Temporary Relocation Numbers'!$I$2</f>
        <v>43.267478837762489</v>
      </c>
      <c r="AF53" s="44">
        <f>Displacement_Number!AF53*'Temporary Relocation Numbers'!$I$2</f>
        <v>34.941996504470694</v>
      </c>
      <c r="AG53" s="44">
        <f>Displacement_Number!AG53*'Temporary Relocation Numbers'!$I$2</f>
        <v>13.360402127885077</v>
      </c>
      <c r="AH53" s="45">
        <f>Displacement_Number!AH53*'Temporary Relocation Numbers'!$O$2</f>
        <v>5446.2411065441074</v>
      </c>
      <c r="AI53" s="45">
        <f>Displacement_Number!AI53*'Temporary Relocation Numbers'!$O$2</f>
        <v>10943.145633990582</v>
      </c>
      <c r="AJ53" s="45">
        <f>Displacement_Number!AJ53*'Temporary Relocation Numbers'!$O$2</f>
        <v>8208.4797779384953</v>
      </c>
      <c r="AK53" s="45">
        <f>Displacement_Number!AK53*'Temporary Relocation Numbers'!$O$2</f>
        <v>4456.7006178502188</v>
      </c>
      <c r="AL53" s="45">
        <f>Displacement_Number!AL53*'Temporary Relocation Numbers'!$O$2</f>
        <v>2807.3346735908253</v>
      </c>
      <c r="AM53" s="45">
        <f>Displacement_Number!AM53*'Temporary Relocation Numbers'!$O$2</f>
        <v>1431.2145421505238</v>
      </c>
    </row>
    <row r="54" spans="1:39" x14ac:dyDescent="0.35">
      <c r="A54">
        <v>2073</v>
      </c>
      <c r="B54" s="43">
        <f>Displacement_Number!B54*'Temporary Relocation Numbers'!$C$2</f>
        <v>0</v>
      </c>
      <c r="C54" s="43">
        <f>Displacement_Number!C54*'Temporary Relocation Numbers'!$C$2</f>
        <v>0</v>
      </c>
      <c r="D54" s="43">
        <f>Displacement_Number!D54*'Temporary Relocation Numbers'!$C$2</f>
        <v>0</v>
      </c>
      <c r="E54" s="43">
        <f>Displacement_Number!E54*'Temporary Relocation Numbers'!$C$2</f>
        <v>0</v>
      </c>
      <c r="F54" s="43">
        <f>Displacement_Number!F54*'Temporary Relocation Numbers'!$C$2</f>
        <v>0</v>
      </c>
      <c r="G54" s="43">
        <f>Displacement_Number!G54*'Temporary Relocation Numbers'!$C$2</f>
        <v>0</v>
      </c>
      <c r="H54" s="44">
        <f>Displacement_Number!H54*'Temporary Relocation Numbers'!$I$2</f>
        <v>50.738168981597035</v>
      </c>
      <c r="I54" s="44">
        <f>Displacement_Number!I54*'Temporary Relocation Numbers'!$I$2</f>
        <v>61.994409173963071</v>
      </c>
      <c r="J54" s="44">
        <f>Displacement_Number!J54*'Temporary Relocation Numbers'!$I$2</f>
        <v>40.524465218613294</v>
      </c>
      <c r="K54" s="44">
        <f>Displacement_Number!K54*'Temporary Relocation Numbers'!$I$2</f>
        <v>44.002163535887746</v>
      </c>
      <c r="L54" s="44">
        <f>Displacement_Number!L54*'Temporary Relocation Numbers'!$I$2</f>
        <v>36.182984262768727</v>
      </c>
      <c r="M54" s="44">
        <f>Displacement_Number!M54*'Temporary Relocation Numbers'!$I$2</f>
        <v>14.817183722902461</v>
      </c>
      <c r="N54" s="45">
        <f>Displacement_Number!N54*'Temporary Relocation Numbers'!$O$2</f>
        <v>5931.3037415942026</v>
      </c>
      <c r="O54" s="45">
        <f>Displacement_Number!O54*'Temporary Relocation Numbers'!$O$2</f>
        <v>12149.872642392187</v>
      </c>
      <c r="P54" s="45">
        <f>Displacement_Number!P54*'Temporary Relocation Numbers'!$O$2</f>
        <v>9210.3748771204791</v>
      </c>
      <c r="Q54" s="45">
        <f>Displacement_Number!Q54*'Temporary Relocation Numbers'!$O$2</f>
        <v>4530.2696551266672</v>
      </c>
      <c r="R54" s="45">
        <f>Displacement_Number!R54*'Temporary Relocation Numbers'!$O$2</f>
        <v>2905.6881917410265</v>
      </c>
      <c r="S54" s="45">
        <f>Displacement_Number!S54*'Temporary Relocation Numbers'!$O$2</f>
        <v>1586.5326996736603</v>
      </c>
      <c r="U54">
        <v>2073</v>
      </c>
      <c r="V54" s="43">
        <f>Displacement_Number!V54*'Temporary Relocation Numbers'!$C$2</f>
        <v>0</v>
      </c>
      <c r="W54" s="43">
        <f>Displacement_Number!W54*'Temporary Relocation Numbers'!$C$2</f>
        <v>0</v>
      </c>
      <c r="X54" s="43">
        <f>Displacement_Number!X54*'Temporary Relocation Numbers'!$C$2</f>
        <v>0</v>
      </c>
      <c r="Y54" s="43">
        <f>Displacement_Number!Y54*'Temporary Relocation Numbers'!$C$2</f>
        <v>0</v>
      </c>
      <c r="Z54" s="43">
        <f>Displacement_Number!Z54*'Temporary Relocation Numbers'!$C$2</f>
        <v>0</v>
      </c>
      <c r="AA54" s="43">
        <f>Displacement_Number!AA54*'Temporary Relocation Numbers'!$C$2</f>
        <v>0</v>
      </c>
      <c r="AB54" s="44">
        <f>Displacement_Number!AB54*'Temporary Relocation Numbers'!$I$2</f>
        <v>47.236000930329681</v>
      </c>
      <c r="AC54" s="44">
        <f>Displacement_Number!AC54*'Temporary Relocation Numbers'!$I$2</f>
        <v>56.612796957039045</v>
      </c>
      <c r="AD54" s="44">
        <f>Displacement_Number!AD54*'Temporary Relocation Numbers'!$I$2</f>
        <v>36.617977285724976</v>
      </c>
      <c r="AE54" s="44">
        <f>Displacement_Number!AE54*'Temporary Relocation Numbers'!$I$2</f>
        <v>43.888937932675098</v>
      </c>
      <c r="AF54" s="44">
        <f>Displacement_Number!AF54*'Temporary Relocation Numbers'!$I$2</f>
        <v>35.443875100252328</v>
      </c>
      <c r="AG54" s="44">
        <f>Displacement_Number!AG54*'Temporary Relocation Numbers'!$I$2</f>
        <v>13.552300145451504</v>
      </c>
      <c r="AH54" s="45">
        <f>Displacement_Number!AH54*'Temporary Relocation Numbers'!$O$2</f>
        <v>5521.899482766732</v>
      </c>
      <c r="AI54" s="45">
        <f>Displacement_Number!AI54*'Temporary Relocation Numbers'!$O$2</f>
        <v>11095.166195188394</v>
      </c>
      <c r="AJ54" s="45">
        <f>Displacement_Number!AJ54*'Temporary Relocation Numbers'!$O$2</f>
        <v>8322.5107653857522</v>
      </c>
      <c r="AK54" s="45">
        <f>Displacement_Number!AK54*'Temporary Relocation Numbers'!$O$2</f>
        <v>4518.6124439079667</v>
      </c>
      <c r="AL54" s="45">
        <f>Displacement_Number!AL54*'Temporary Relocation Numbers'!$O$2</f>
        <v>2846.3337518105054</v>
      </c>
      <c r="AM54" s="45">
        <f>Displacement_Number!AM54*'Temporary Relocation Numbers'!$O$2</f>
        <v>1451.0967629642892</v>
      </c>
    </row>
    <row r="55" spans="1:39" x14ac:dyDescent="0.35">
      <c r="A55">
        <v>2074</v>
      </c>
      <c r="B55" s="43">
        <f>Displacement_Number!B55*'Temporary Relocation Numbers'!$C$2</f>
        <v>0</v>
      </c>
      <c r="C55" s="43">
        <f>Displacement_Number!C55*'Temporary Relocation Numbers'!$C$2</f>
        <v>0</v>
      </c>
      <c r="D55" s="43">
        <f>Displacement_Number!D55*'Temporary Relocation Numbers'!$C$2</f>
        <v>0</v>
      </c>
      <c r="E55" s="43">
        <f>Displacement_Number!E55*'Temporary Relocation Numbers'!$C$2</f>
        <v>0</v>
      </c>
      <c r="F55" s="43">
        <f>Displacement_Number!F55*'Temporary Relocation Numbers'!$C$2</f>
        <v>0</v>
      </c>
      <c r="G55" s="43">
        <f>Displacement_Number!G55*'Temporary Relocation Numbers'!$C$2</f>
        <v>0</v>
      </c>
      <c r="H55" s="44">
        <f>Displacement_Number!H55*'Temporary Relocation Numbers'!$I$2</f>
        <v>51.46693103152046</v>
      </c>
      <c r="I55" s="44">
        <f>Displacement_Number!I55*'Temporary Relocation Numbers'!$I$2</f>
        <v>62.884846760108459</v>
      </c>
      <c r="J55" s="44">
        <f>Displacement_Number!J55*'Temporary Relocation Numbers'!$I$2</f>
        <v>41.106525882952198</v>
      </c>
      <c r="K55" s="44">
        <f>Displacement_Number!K55*'Temporary Relocation Numbers'!$I$2</f>
        <v>44.634175047992393</v>
      </c>
      <c r="L55" s="44">
        <f>Displacement_Number!L55*'Temporary Relocation Numbers'!$I$2</f>
        <v>36.702687403677238</v>
      </c>
      <c r="M55" s="44">
        <f>Displacement_Number!M55*'Temporary Relocation Numbers'!$I$2</f>
        <v>15.030005773850164</v>
      </c>
      <c r="N55" s="45">
        <f>Displacement_Number!N55*'Temporary Relocation Numbers'!$O$2</f>
        <v>6013.7005362261898</v>
      </c>
      <c r="O55" s="45">
        <f>Displacement_Number!O55*'Temporary Relocation Numbers'!$O$2</f>
        <v>12318.656876775522</v>
      </c>
      <c r="P55" s="45">
        <f>Displacement_Number!P55*'Temporary Relocation Numbers'!$O$2</f>
        <v>9338.3240431548802</v>
      </c>
      <c r="Q55" s="45">
        <f>Displacement_Number!Q55*'Temporary Relocation Numbers'!$O$2</f>
        <v>4593.2034913730413</v>
      </c>
      <c r="R55" s="45">
        <f>Displacement_Number!R55*'Temporary Relocation Numbers'!$O$2</f>
        <v>2946.0535824932322</v>
      </c>
      <c r="S55" s="45">
        <f>Displacement_Number!S55*'Temporary Relocation Numbers'!$O$2</f>
        <v>1608.5725773678696</v>
      </c>
      <c r="U55">
        <v>2074</v>
      </c>
      <c r="V55" s="43">
        <f>Displacement_Number!V55*'Temporary Relocation Numbers'!$C$2</f>
        <v>0</v>
      </c>
      <c r="W55" s="43">
        <f>Displacement_Number!W55*'Temporary Relocation Numbers'!$C$2</f>
        <v>0</v>
      </c>
      <c r="X55" s="43">
        <f>Displacement_Number!X55*'Temporary Relocation Numbers'!$C$2</f>
        <v>0</v>
      </c>
      <c r="Y55" s="43">
        <f>Displacement_Number!Y55*'Temporary Relocation Numbers'!$C$2</f>
        <v>0</v>
      </c>
      <c r="Z55" s="43">
        <f>Displacement_Number!Z55*'Temporary Relocation Numbers'!$C$2</f>
        <v>0</v>
      </c>
      <c r="AA55" s="43">
        <f>Displacement_Number!AA55*'Temporary Relocation Numbers'!$C$2</f>
        <v>0</v>
      </c>
      <c r="AB55" s="44">
        <f>Displacement_Number!AB55*'Temporary Relocation Numbers'!$I$2</f>
        <v>47.914460669006054</v>
      </c>
      <c r="AC55" s="44">
        <f>Displacement_Number!AC55*'Temporary Relocation Numbers'!$I$2</f>
        <v>57.425937415010154</v>
      </c>
      <c r="AD55" s="44">
        <f>Displacement_Number!AD55*'Temporary Relocation Numbers'!$I$2</f>
        <v>37.143928314830376</v>
      </c>
      <c r="AE55" s="44">
        <f>Displacement_Number!AE55*'Temporary Relocation Numbers'!$I$2</f>
        <v>44.519323163730242</v>
      </c>
      <c r="AF55" s="44">
        <f>Displacement_Number!AF55*'Temporary Relocation Numbers'!$I$2</f>
        <v>35.952962274538393</v>
      </c>
      <c r="AG55" s="44">
        <f>Displacement_Number!AG55*'Temporary Relocation Numbers'!$I$2</f>
        <v>13.746954431039917</v>
      </c>
      <c r="AH55" s="45">
        <f>Displacement_Number!AH55*'Temporary Relocation Numbers'!$O$2</f>
        <v>5598.6088939657129</v>
      </c>
      <c r="AI55" s="45">
        <f>Displacement_Number!AI55*'Temporary Relocation Numbers'!$O$2</f>
        <v>11249.298603546049</v>
      </c>
      <c r="AJ55" s="45">
        <f>Displacement_Number!AJ55*'Temporary Relocation Numbers'!$O$2</f>
        <v>8438.1258544510911</v>
      </c>
      <c r="AK55" s="45">
        <f>Displacement_Number!AK55*'Temporary Relocation Numbers'!$O$2</f>
        <v>4581.3843398996141</v>
      </c>
      <c r="AL55" s="45">
        <f>Displacement_Number!AL55*'Temporary Relocation Numbers'!$O$2</f>
        <v>2885.8745994587798</v>
      </c>
      <c r="AM55" s="45">
        <f>Displacement_Number!AM55*'Temporary Relocation Numbers'!$O$2</f>
        <v>1471.2551846500032</v>
      </c>
    </row>
    <row r="56" spans="1:39" x14ac:dyDescent="0.35">
      <c r="A56">
        <v>2075</v>
      </c>
      <c r="B56" s="43">
        <f>Displacement_Number!B56*'Temporary Relocation Numbers'!$C$2</f>
        <v>0</v>
      </c>
      <c r="C56" s="43">
        <f>Displacement_Number!C56*'Temporary Relocation Numbers'!$C$2</f>
        <v>0</v>
      </c>
      <c r="D56" s="43">
        <f>Displacement_Number!D56*'Temporary Relocation Numbers'!$C$2</f>
        <v>0</v>
      </c>
      <c r="E56" s="43">
        <f>Displacement_Number!E56*'Temporary Relocation Numbers'!$C$2</f>
        <v>0</v>
      </c>
      <c r="F56" s="43">
        <f>Displacement_Number!F56*'Temporary Relocation Numbers'!$C$2</f>
        <v>0</v>
      </c>
      <c r="G56" s="43">
        <f>Displacement_Number!G56*'Temporary Relocation Numbers'!$C$2</f>
        <v>0</v>
      </c>
      <c r="H56" s="44">
        <f>Displacement_Number!H56*'Temporary Relocation Numbers'!$I$2</f>
        <v>52.206160430504156</v>
      </c>
      <c r="I56" s="44">
        <f>Displacement_Number!I56*'Temporary Relocation Numbers'!$I$2</f>
        <v>63.788073872041494</v>
      </c>
      <c r="J56" s="44">
        <f>Displacement_Number!J56*'Temporary Relocation Numbers'!$I$2</f>
        <v>41.6969467962208</v>
      </c>
      <c r="K56" s="44">
        <f>Displacement_Number!K56*'Temporary Relocation Numbers'!$I$2</f>
        <v>45.275264262631069</v>
      </c>
      <c r="L56" s="44">
        <f>Displacement_Number!L56*'Temporary Relocation Numbers'!$I$2</f>
        <v>37.229855140449601</v>
      </c>
      <c r="M56" s="44">
        <f>Displacement_Number!M56*'Temporary Relocation Numbers'!$I$2</f>
        <v>15.245884628723406</v>
      </c>
      <c r="N56" s="45">
        <f>Displacement_Number!N56*'Temporary Relocation Numbers'!$O$2</f>
        <v>6097.2419749467945</v>
      </c>
      <c r="O56" s="45">
        <f>Displacement_Number!O56*'Temporary Relocation Numbers'!$O$2</f>
        <v>12489.785836788073</v>
      </c>
      <c r="P56" s="45">
        <f>Displacement_Number!P56*'Temporary Relocation Numbers'!$O$2</f>
        <v>9468.0506600864828</v>
      </c>
      <c r="Q56" s="45">
        <f>Displacement_Number!Q56*'Temporary Relocation Numbers'!$O$2</f>
        <v>4657.011595167749</v>
      </c>
      <c r="R56" s="45">
        <f>Displacement_Number!R56*'Temporary Relocation Numbers'!$O$2</f>
        <v>2986.9797232857245</v>
      </c>
      <c r="S56" s="45">
        <f>Displacement_Number!S56*'Temporary Relocation Numbers'!$O$2</f>
        <v>1630.9186297843996</v>
      </c>
      <c r="U56">
        <v>2075</v>
      </c>
      <c r="V56" s="43">
        <f>Displacement_Number!V56*'Temporary Relocation Numbers'!$C$2</f>
        <v>0</v>
      </c>
      <c r="W56" s="43">
        <f>Displacement_Number!W56*'Temporary Relocation Numbers'!$C$2</f>
        <v>0</v>
      </c>
      <c r="X56" s="43">
        <f>Displacement_Number!X56*'Temporary Relocation Numbers'!$C$2</f>
        <v>0</v>
      </c>
      <c r="Y56" s="43">
        <f>Displacement_Number!Y56*'Temporary Relocation Numbers'!$C$2</f>
        <v>0</v>
      </c>
      <c r="Z56" s="43">
        <f>Displacement_Number!Z56*'Temporary Relocation Numbers'!$C$2</f>
        <v>0</v>
      </c>
      <c r="AA56" s="43">
        <f>Displacement_Number!AA56*'Temporary Relocation Numbers'!$C$2</f>
        <v>0</v>
      </c>
      <c r="AB56" s="44">
        <f>Displacement_Number!AB56*'Temporary Relocation Numbers'!$I$2</f>
        <v>48.602665255000986</v>
      </c>
      <c r="AC56" s="44">
        <f>Displacement_Number!AC56*'Temporary Relocation Numbers'!$I$2</f>
        <v>58.250757165295518</v>
      </c>
      <c r="AD56" s="44">
        <f>Displacement_Number!AD56*'Temporary Relocation Numbers'!$I$2</f>
        <v>37.677433679415834</v>
      </c>
      <c r="AE56" s="44">
        <f>Displacement_Number!AE56*'Temporary Relocation Numbers'!$I$2</f>
        <v>45.158762738732875</v>
      </c>
      <c r="AF56" s="44">
        <f>Displacement_Number!AF56*'Temporary Relocation Numbers'!$I$2</f>
        <v>36.469361565524153</v>
      </c>
      <c r="AG56" s="44">
        <f>Displacement_Number!AG56*'Temporary Relocation Numbers'!$I$2</f>
        <v>13.944404573456415</v>
      </c>
      <c r="AH56" s="45">
        <f>Displacement_Number!AH56*'Temporary Relocation Numbers'!$O$2</f>
        <v>5676.383940963543</v>
      </c>
      <c r="AI56" s="45">
        <f>Displacement_Number!AI56*'Temporary Relocation Numbers'!$O$2</f>
        <v>11405.572196532055</v>
      </c>
      <c r="AJ56" s="45">
        <f>Displacement_Number!AJ56*'Temporary Relocation Numbers'!$O$2</f>
        <v>8555.3470512399763</v>
      </c>
      <c r="AK56" s="45">
        <f>Displacement_Number!AK56*'Temporary Relocation Numbers'!$O$2</f>
        <v>4645.0282537895218</v>
      </c>
      <c r="AL56" s="45">
        <f>Displacement_Number!AL56*'Temporary Relocation Numbers'!$O$2</f>
        <v>2925.9647427164518</v>
      </c>
      <c r="AM56" s="45">
        <f>Displacement_Number!AM56*'Temporary Relocation Numbers'!$O$2</f>
        <v>1491.6936441493422</v>
      </c>
    </row>
    <row r="57" spans="1:39" x14ac:dyDescent="0.35">
      <c r="A57">
        <v>2076</v>
      </c>
      <c r="B57" s="43">
        <f>Displacement_Number!B57*'Temporary Relocation Numbers'!$C$2</f>
        <v>0</v>
      </c>
      <c r="C57" s="43">
        <f>Displacement_Number!C57*'Temporary Relocation Numbers'!$C$2</f>
        <v>0</v>
      </c>
      <c r="D57" s="43">
        <f>Displacement_Number!D57*'Temporary Relocation Numbers'!$C$2</f>
        <v>0</v>
      </c>
      <c r="E57" s="43">
        <f>Displacement_Number!E57*'Temporary Relocation Numbers'!$C$2</f>
        <v>0</v>
      </c>
      <c r="F57" s="43">
        <f>Displacement_Number!F57*'Temporary Relocation Numbers'!$C$2</f>
        <v>0</v>
      </c>
      <c r="G57" s="43">
        <f>Displacement_Number!G57*'Temporary Relocation Numbers'!$C$2</f>
        <v>0</v>
      </c>
      <c r="H57" s="44">
        <f>Displacement_Number!H57*'Temporary Relocation Numbers'!$I$2</f>
        <v>52.95600752308971</v>
      </c>
      <c r="I57" s="44">
        <f>Displacement_Number!I57*'Temporary Relocation Numbers'!$I$2</f>
        <v>64.704274208173373</v>
      </c>
      <c r="J57" s="44">
        <f>Displacement_Number!J57*'Temporary Relocation Numbers'!$I$2</f>
        <v>42.295848038277512</v>
      </c>
      <c r="K57" s="44">
        <f>Displacement_Number!K57*'Temporary Relocation Numbers'!$I$2</f>
        <v>45.925561564585884</v>
      </c>
      <c r="L57" s="44">
        <f>Displacement_Number!L57*'Temporary Relocation Numbers'!$I$2</f>
        <v>37.764594688507543</v>
      </c>
      <c r="M57" s="44">
        <f>Displacement_Number!M57*'Temporary Relocation Numbers'!$I$2</f>
        <v>15.464864192983095</v>
      </c>
      <c r="N57" s="45">
        <f>Displacement_Number!N57*'Temporary Relocation Numbers'!$O$2</f>
        <v>6181.9439589824633</v>
      </c>
      <c r="O57" s="45">
        <f>Displacement_Number!O57*'Temporary Relocation Numbers'!$O$2</f>
        <v>12663.292095011613</v>
      </c>
      <c r="P57" s="45">
        <f>Displacement_Number!P57*'Temporary Relocation Numbers'!$O$2</f>
        <v>9599.5794200003547</v>
      </c>
      <c r="Q57" s="45">
        <f>Displacement_Number!Q57*'Temporary Relocation Numbers'!$O$2</f>
        <v>4721.706111706314</v>
      </c>
      <c r="R57" s="45">
        <f>Displacement_Number!R57*'Temporary Relocation Numbers'!$O$2</f>
        <v>3028.4744039751554</v>
      </c>
      <c r="S57" s="45">
        <f>Displacement_Number!S57*'Temporary Relocation Numbers'!$O$2</f>
        <v>1653.5751102572249</v>
      </c>
      <c r="U57">
        <v>2076</v>
      </c>
      <c r="V57" s="43">
        <f>Displacement_Number!V57*'Temporary Relocation Numbers'!$C$2</f>
        <v>0</v>
      </c>
      <c r="W57" s="43">
        <f>Displacement_Number!W57*'Temporary Relocation Numbers'!$C$2</f>
        <v>0</v>
      </c>
      <c r="X57" s="43">
        <f>Displacement_Number!X57*'Temporary Relocation Numbers'!$C$2</f>
        <v>0</v>
      </c>
      <c r="Y57" s="43">
        <f>Displacement_Number!Y57*'Temporary Relocation Numbers'!$C$2</f>
        <v>0</v>
      </c>
      <c r="Z57" s="43">
        <f>Displacement_Number!Z57*'Temporary Relocation Numbers'!$C$2</f>
        <v>0</v>
      </c>
      <c r="AA57" s="43">
        <f>Displacement_Number!AA57*'Temporary Relocation Numbers'!$C$2</f>
        <v>0</v>
      </c>
      <c r="AB57" s="44">
        <f>Displacement_Number!AB57*'Temporary Relocation Numbers'!$I$2</f>
        <v>49.300754655425024</v>
      </c>
      <c r="AC57" s="44">
        <f>Displacement_Number!AC57*'Temporary Relocation Numbers'!$I$2</f>
        <v>59.087423959810124</v>
      </c>
      <c r="AD57" s="44">
        <f>Displacement_Number!AD57*'Temporary Relocation Numbers'!$I$2</f>
        <v>38.218601883850333</v>
      </c>
      <c r="AE57" s="44">
        <f>Displacement_Number!AE57*'Temporary Relocation Numbers'!$I$2</f>
        <v>45.807386706961246</v>
      </c>
      <c r="AF57" s="44">
        <f>Displacement_Number!AF57*'Temporary Relocation Numbers'!$I$2</f>
        <v>36.993177998543842</v>
      </c>
      <c r="AG57" s="44">
        <f>Displacement_Number!AG57*'Temporary Relocation Numbers'!$I$2</f>
        <v>14.144690730128717</v>
      </c>
      <c r="AH57" s="45">
        <f>Displacement_Number!AH57*'Temporary Relocation Numbers'!$O$2</f>
        <v>5755.2394274151884</v>
      </c>
      <c r="AI57" s="45">
        <f>Displacement_Number!AI57*'Temporary Relocation Numbers'!$O$2</f>
        <v>11564.016719166695</v>
      </c>
      <c r="AJ57" s="45">
        <f>Displacement_Number!AJ57*'Temporary Relocation Numbers'!$O$2</f>
        <v>8674.1966675634394</v>
      </c>
      <c r="AK57" s="45">
        <f>Displacement_Number!AK57*'Temporary Relocation Numbers'!$O$2</f>
        <v>4709.5562995214032</v>
      </c>
      <c r="AL57" s="45">
        <f>Displacement_Number!AL57*'Temporary Relocation Numbers'!$O$2</f>
        <v>2966.6118123169094</v>
      </c>
      <c r="AM57" s="45">
        <f>Displacement_Number!AM57*'Temporary Relocation Numbers'!$O$2</f>
        <v>1512.4160317062094</v>
      </c>
    </row>
    <row r="58" spans="1:39" x14ac:dyDescent="0.35">
      <c r="A58">
        <v>2077</v>
      </c>
      <c r="B58" s="43">
        <f>Displacement_Number!B58*'Temporary Relocation Numbers'!$C$2</f>
        <v>0</v>
      </c>
      <c r="C58" s="43">
        <f>Displacement_Number!C58*'Temporary Relocation Numbers'!$C$2</f>
        <v>0</v>
      </c>
      <c r="D58" s="43">
        <f>Displacement_Number!D58*'Temporary Relocation Numbers'!$C$2</f>
        <v>0</v>
      </c>
      <c r="E58" s="43">
        <f>Displacement_Number!E58*'Temporary Relocation Numbers'!$C$2</f>
        <v>0</v>
      </c>
      <c r="F58" s="43">
        <f>Displacement_Number!F58*'Temporary Relocation Numbers'!$C$2</f>
        <v>0</v>
      </c>
      <c r="G58" s="43">
        <f>Displacement_Number!G58*'Temporary Relocation Numbers'!$C$2</f>
        <v>0</v>
      </c>
      <c r="H58" s="44">
        <f>Displacement_Number!H58*'Temporary Relocation Numbers'!$I$2</f>
        <v>53.71662481324627</v>
      </c>
      <c r="I58" s="44">
        <f>Displacement_Number!I58*'Temporary Relocation Numbers'!$I$2</f>
        <v>65.633634105410891</v>
      </c>
      <c r="J58" s="44">
        <f>Displacement_Number!J58*'Temporary Relocation Numbers'!$I$2</f>
        <v>42.903351413710809</v>
      </c>
      <c r="K58" s="44">
        <f>Displacement_Number!K58*'Temporary Relocation Numbers'!$I$2</f>
        <v>46.585199211380576</v>
      </c>
      <c r="L58" s="44">
        <f>Displacement_Number!L58*'Temporary Relocation Numbers'!$I$2</f>
        <v>38.307014803228398</v>
      </c>
      <c r="M58" s="44">
        <f>Displacement_Number!M58*'Temporary Relocation Numbers'!$I$2</f>
        <v>15.6869890027127</v>
      </c>
      <c r="N58" s="45">
        <f>Displacement_Number!N58*'Temporary Relocation Numbers'!$O$2</f>
        <v>6267.8226104571249</v>
      </c>
      <c r="O58" s="45">
        <f>Displacement_Number!O58*'Temporary Relocation Numbers'!$O$2</f>
        <v>12839.208676521412</v>
      </c>
      <c r="P58" s="45">
        <f>Displacement_Number!P58*'Temporary Relocation Numbers'!$O$2</f>
        <v>9732.9353580003535</v>
      </c>
      <c r="Q58" s="45">
        <f>Displacement_Number!Q58*'Temporary Relocation Numbers'!$O$2</f>
        <v>4787.2993549035145</v>
      </c>
      <c r="R58" s="45">
        <f>Displacement_Number!R58*'Temporary Relocation Numbers'!$O$2</f>
        <v>3070.5455226337144</v>
      </c>
      <c r="S58" s="45">
        <f>Displacement_Number!S58*'Temporary Relocation Numbers'!$O$2</f>
        <v>1676.5463312070069</v>
      </c>
      <c r="U58">
        <v>2077</v>
      </c>
      <c r="V58" s="43">
        <f>Displacement_Number!V58*'Temporary Relocation Numbers'!$C$2</f>
        <v>0</v>
      </c>
      <c r="W58" s="43">
        <f>Displacement_Number!W58*'Temporary Relocation Numbers'!$C$2</f>
        <v>0</v>
      </c>
      <c r="X58" s="43">
        <f>Displacement_Number!X58*'Temporary Relocation Numbers'!$C$2</f>
        <v>0</v>
      </c>
      <c r="Y58" s="43">
        <f>Displacement_Number!Y58*'Temporary Relocation Numbers'!$C$2</f>
        <v>0</v>
      </c>
      <c r="Z58" s="43">
        <f>Displacement_Number!Z58*'Temporary Relocation Numbers'!$C$2</f>
        <v>0</v>
      </c>
      <c r="AA58" s="43">
        <f>Displacement_Number!AA58*'Temporary Relocation Numbers'!$C$2</f>
        <v>0</v>
      </c>
      <c r="AB58" s="44">
        <f>Displacement_Number!AB58*'Temporary Relocation Numbers'!$I$2</f>
        <v>50.008870847763212</v>
      </c>
      <c r="AC58" s="44">
        <f>Displacement_Number!AC58*'Temporary Relocation Numbers'!$I$2</f>
        <v>59.936107959921848</v>
      </c>
      <c r="AD58" s="44">
        <f>Displacement_Number!AD58*'Temporary Relocation Numbers'!$I$2</f>
        <v>38.767542990971968</v>
      </c>
      <c r="AE58" s="44">
        <f>Displacement_Number!AE58*'Temporary Relocation Numbers'!$I$2</f>
        <v>46.465326985616322</v>
      </c>
      <c r="AF58" s="44">
        <f>Displacement_Number!AF58*'Temporary Relocation Numbers'!$I$2</f>
        <v>37.524518107430687</v>
      </c>
      <c r="AG58" s="44">
        <f>Displacement_Number!AG58*'Temporary Relocation Numbers'!$I$2</f>
        <v>14.347853635273367</v>
      </c>
      <c r="AH58" s="45">
        <f>Displacement_Number!AH58*'Temporary Relocation Numbers'!$O$2</f>
        <v>5835.1903626257972</v>
      </c>
      <c r="AI58" s="45">
        <f>Displacement_Number!AI58*'Temporary Relocation Numbers'!$O$2</f>
        <v>11724.662329683673</v>
      </c>
      <c r="AJ58" s="45">
        <f>Displacement_Number!AJ58*'Temporary Relocation Numbers'!$O$2</f>
        <v>8794.6973251848904</v>
      </c>
      <c r="AK58" s="45">
        <f>Displacement_Number!AK58*'Temporary Relocation Numbers'!$O$2</f>
        <v>4774.9807593240876</v>
      </c>
      <c r="AL58" s="45">
        <f>Displacement_Number!AL58*'Temporary Relocation Numbers'!$O$2</f>
        <v>3007.8235449985677</v>
      </c>
      <c r="AM58" s="45">
        <f>Displacement_Number!AM58*'Temporary Relocation Numbers'!$O$2</f>
        <v>1533.4262916072009</v>
      </c>
    </row>
    <row r="59" spans="1:39" x14ac:dyDescent="0.35">
      <c r="A59">
        <v>2078</v>
      </c>
      <c r="B59" s="43">
        <f>Displacement_Number!B59*'Temporary Relocation Numbers'!$C$2</f>
        <v>0</v>
      </c>
      <c r="C59" s="43">
        <f>Displacement_Number!C59*'Temporary Relocation Numbers'!$C$2</f>
        <v>0</v>
      </c>
      <c r="D59" s="43">
        <f>Displacement_Number!D59*'Temporary Relocation Numbers'!$C$2</f>
        <v>0</v>
      </c>
      <c r="E59" s="43">
        <f>Displacement_Number!E59*'Temporary Relocation Numbers'!$C$2</f>
        <v>0</v>
      </c>
      <c r="F59" s="43">
        <f>Displacement_Number!F59*'Temporary Relocation Numbers'!$C$2</f>
        <v>0</v>
      </c>
      <c r="G59" s="43">
        <f>Displacement_Number!G59*'Temporary Relocation Numbers'!$C$2</f>
        <v>0</v>
      </c>
      <c r="H59" s="44">
        <f>Displacement_Number!H59*'Temporary Relocation Numbers'!$I$2</f>
        <v>54.488166995386656</v>
      </c>
      <c r="I59" s="44">
        <f>Displacement_Number!I59*'Temporary Relocation Numbers'!$I$2</f>
        <v>66.576342577053467</v>
      </c>
      <c r="J59" s="44">
        <f>Displacement_Number!J59*'Temporary Relocation Numbers'!$I$2</f>
        <v>43.519580476611793</v>
      </c>
      <c r="K59" s="44">
        <f>Displacement_Number!K59*'Temporary Relocation Numbers'!$I$2</f>
        <v>47.254311360179067</v>
      </c>
      <c r="L59" s="44">
        <f>Displacement_Number!L59*'Temporary Relocation Numbers'!$I$2</f>
        <v>38.857225802063887</v>
      </c>
      <c r="M59" s="44">
        <f>Displacement_Number!M59*'Temporary Relocation Numbers'!$I$2</f>
        <v>15.912304233675997</v>
      </c>
      <c r="N59" s="45">
        <f>Displacement_Number!N59*'Temporary Relocation Numbers'!$O$2</f>
        <v>6354.8942754608688</v>
      </c>
      <c r="O59" s="45">
        <f>Displacement_Number!O59*'Temporary Relocation Numbers'!$O$2</f>
        <v>13017.569065172191</v>
      </c>
      <c r="P59" s="45">
        <f>Displacement_Number!P59*'Temporary Relocation Numbers'!$O$2</f>
        <v>9868.1438569743095</v>
      </c>
      <c r="Q59" s="45">
        <f>Displacement_Number!Q59*'Temporary Relocation Numbers'!$O$2</f>
        <v>4853.8038097372173</v>
      </c>
      <c r="R59" s="45">
        <f>Displacement_Number!R59*'Temporary Relocation Numbers'!$O$2</f>
        <v>3113.2010870524427</v>
      </c>
      <c r="S59" s="45">
        <f>Displacement_Number!S59*'Temporary Relocation Numbers'!$O$2</f>
        <v>1699.8366649619165</v>
      </c>
      <c r="U59">
        <v>2078</v>
      </c>
      <c r="V59" s="43">
        <f>Displacement_Number!V59*'Temporary Relocation Numbers'!$C$2</f>
        <v>0</v>
      </c>
      <c r="W59" s="43">
        <f>Displacement_Number!W59*'Temporary Relocation Numbers'!$C$2</f>
        <v>0</v>
      </c>
      <c r="X59" s="43">
        <f>Displacement_Number!X59*'Temporary Relocation Numbers'!$C$2</f>
        <v>0</v>
      </c>
      <c r="Y59" s="43">
        <f>Displacement_Number!Y59*'Temporary Relocation Numbers'!$C$2</f>
        <v>0</v>
      </c>
      <c r="Z59" s="43">
        <f>Displacement_Number!Z59*'Temporary Relocation Numbers'!$C$2</f>
        <v>0</v>
      </c>
      <c r="AA59" s="43">
        <f>Displacement_Number!AA59*'Temporary Relocation Numbers'!$C$2</f>
        <v>0</v>
      </c>
      <c r="AB59" s="44">
        <f>Displacement_Number!AB59*'Temporary Relocation Numbers'!$I$2</f>
        <v>50.727157848750373</v>
      </c>
      <c r="AC59" s="44">
        <f>Displacement_Number!AC59*'Temporary Relocation Numbers'!$I$2</f>
        <v>60.796981771058931</v>
      </c>
      <c r="AD59" s="44">
        <f>Displacement_Number!AD59*'Temporary Relocation Numbers'!$I$2</f>
        <v>39.324368644472443</v>
      </c>
      <c r="AE59" s="44">
        <f>Displacement_Number!AE59*'Temporary Relocation Numbers'!$I$2</f>
        <v>47.132717386651144</v>
      </c>
      <c r="AF59" s="44">
        <f>Displacement_Number!AF59*'Temporary Relocation Numbers'!$I$2</f>
        <v>38.06348995618383</v>
      </c>
      <c r="AG59" s="44">
        <f>Displacement_Number!AG59*'Temporary Relocation Numbers'!$I$2</f>
        <v>14.55393460818029</v>
      </c>
      <c r="AH59" s="45">
        <f>Displacement_Number!AH59*'Temporary Relocation Numbers'!$O$2</f>
        <v>5916.2519644075637</v>
      </c>
      <c r="AI59" s="45">
        <f>Displacement_Number!AI59*'Temporary Relocation Numbers'!$O$2</f>
        <v>11887.539605270418</v>
      </c>
      <c r="AJ59" s="45">
        <f>Displacement_Number!AJ59*'Temporary Relocation Numbers'!$O$2</f>
        <v>8916.8719601259381</v>
      </c>
      <c r="AK59" s="45">
        <f>Displacement_Number!AK59*'Temporary Relocation Numbers'!$O$2</f>
        <v>4841.3140860493113</v>
      </c>
      <c r="AL59" s="45">
        <f>Displacement_Number!AL59*'Temporary Relocation Numbers'!$O$2</f>
        <v>3049.6077849774647</v>
      </c>
      <c r="AM59" s="45">
        <f>Displacement_Number!AM59*'Temporary Relocation Numbers'!$O$2</f>
        <v>1554.72842293236</v>
      </c>
    </row>
    <row r="60" spans="1:39" x14ac:dyDescent="0.35">
      <c r="A60">
        <v>2079</v>
      </c>
      <c r="B60" s="43">
        <f>Displacement_Number!B60*'Temporary Relocation Numbers'!$C$2</f>
        <v>0</v>
      </c>
      <c r="C60" s="43">
        <f>Displacement_Number!C60*'Temporary Relocation Numbers'!$C$2</f>
        <v>0</v>
      </c>
      <c r="D60" s="43">
        <f>Displacement_Number!D60*'Temporary Relocation Numbers'!$C$2</f>
        <v>0</v>
      </c>
      <c r="E60" s="43">
        <f>Displacement_Number!E60*'Temporary Relocation Numbers'!$C$2</f>
        <v>0</v>
      </c>
      <c r="F60" s="43">
        <f>Displacement_Number!F60*'Temporary Relocation Numbers'!$C$2</f>
        <v>0</v>
      </c>
      <c r="G60" s="43">
        <f>Displacement_Number!G60*'Temporary Relocation Numbers'!$C$2</f>
        <v>0</v>
      </c>
      <c r="H60" s="44">
        <f>Displacement_Number!H60*'Temporary Relocation Numbers'!$I$2</f>
        <v>55.270790985829265</v>
      </c>
      <c r="I60" s="44">
        <f>Displacement_Number!I60*'Temporary Relocation Numbers'!$I$2</f>
        <v>67.532591351234814</v>
      </c>
      <c r="J60" s="44">
        <f>Displacement_Number!J60*'Temporary Relocation Numbers'!$I$2</f>
        <v>44.144660555702679</v>
      </c>
      <c r="K60" s="44">
        <f>Displacement_Number!K60*'Temporary Relocation Numbers'!$I$2</f>
        <v>47.933034095070319</v>
      </c>
      <c r="L60" s="44">
        <f>Displacement_Number!L60*'Temporary Relocation Numbers'!$I$2</f>
        <v>39.415339586976401</v>
      </c>
      <c r="M60" s="44">
        <f>Displacement_Number!M60*'Temporary Relocation Numbers'!$I$2</f>
        <v>16.140855710504912</v>
      </c>
      <c r="N60" s="45">
        <f>Displacement_Number!N60*'Temporary Relocation Numbers'!$O$2</f>
        <v>6443.1755271612565</v>
      </c>
      <c r="O60" s="45">
        <f>Displacement_Number!O60*'Temporary Relocation Numbers'!$O$2</f>
        <v>13198.40720997143</v>
      </c>
      <c r="P60" s="45">
        <f>Displacement_Number!P60*'Temporary Relocation Numbers'!$O$2</f>
        <v>10005.230652425364</v>
      </c>
      <c r="Q60" s="45">
        <f>Displacement_Number!Q60*'Temporary Relocation Numbers'!$O$2</f>
        <v>4921.2321346247527</v>
      </c>
      <c r="R60" s="45">
        <f>Displacement_Number!R60*'Temporary Relocation Numbers'!$O$2</f>
        <v>3156.4492162654292</v>
      </c>
      <c r="S60" s="45">
        <f>Displacement_Number!S60*'Temporary Relocation Numbers'!$O$2</f>
        <v>1723.4505445898617</v>
      </c>
      <c r="U60">
        <v>2079</v>
      </c>
      <c r="V60" s="43">
        <f>Displacement_Number!V60*'Temporary Relocation Numbers'!$C$2</f>
        <v>0</v>
      </c>
      <c r="W60" s="43">
        <f>Displacement_Number!W60*'Temporary Relocation Numbers'!$C$2</f>
        <v>0</v>
      </c>
      <c r="X60" s="43">
        <f>Displacement_Number!X60*'Temporary Relocation Numbers'!$C$2</f>
        <v>0</v>
      </c>
      <c r="Y60" s="43">
        <f>Displacement_Number!Y60*'Temporary Relocation Numbers'!$C$2</f>
        <v>0</v>
      </c>
      <c r="Z60" s="43">
        <f>Displacement_Number!Z60*'Temporary Relocation Numbers'!$C$2</f>
        <v>0</v>
      </c>
      <c r="AA60" s="43">
        <f>Displacement_Number!AA60*'Temporary Relocation Numbers'!$C$2</f>
        <v>0</v>
      </c>
      <c r="AB60" s="44">
        <f>Displacement_Number!AB60*'Temporary Relocation Numbers'!$I$2</f>
        <v>51.455761743661405</v>
      </c>
      <c r="AC60" s="44">
        <f>Displacement_Number!AC60*'Temporary Relocation Numbers'!$I$2</f>
        <v>61.670220477814489</v>
      </c>
      <c r="AD60" s="44">
        <f>Displacement_Number!AD60*'Temporary Relocation Numbers'!$I$2</f>
        <v>39.889192091603242</v>
      </c>
      <c r="AE60" s="44">
        <f>Displacement_Number!AE60*'Temporary Relocation Numbers'!$I$2</f>
        <v>47.809693643985455</v>
      </c>
      <c r="AF60" s="44">
        <f>Displacement_Number!AF60*'Temporary Relocation Numbers'!$I$2</f>
        <v>38.610203160946291</v>
      </c>
      <c r="AG60" s="44">
        <f>Displacement_Number!AG60*'Temporary Relocation Numbers'!$I$2</f>
        <v>14.762975561616274</v>
      </c>
      <c r="AH60" s="45">
        <f>Displacement_Number!AH60*'Temporary Relocation Numbers'!$O$2</f>
        <v>5998.4396619762865</v>
      </c>
      <c r="AI60" s="45">
        <f>Displacement_Number!AI60*'Temporary Relocation Numbers'!$O$2</f>
        <v>12052.679547888129</v>
      </c>
      <c r="AJ60" s="45">
        <f>Displacement_Number!AJ60*'Temporary Relocation Numbers'!$O$2</f>
        <v>9040.7438270320054</v>
      </c>
      <c r="AK60" s="45">
        <f>Displacement_Number!AK60*'Temporary Relocation Numbers'!$O$2</f>
        <v>4908.5689055419862</v>
      </c>
      <c r="AL60" s="45">
        <f>Displacement_Number!AL60*'Temporary Relocation Numbers'!$O$2</f>
        <v>3091.9724854403266</v>
      </c>
      <c r="AM60" s="45">
        <f>Displacement_Number!AM60*'Temporary Relocation Numbers'!$O$2</f>
        <v>1576.3264803163574</v>
      </c>
    </row>
    <row r="61" spans="1:39" x14ac:dyDescent="0.35">
      <c r="A61">
        <v>2080</v>
      </c>
      <c r="B61" s="43">
        <f>Displacement_Number!B61*'Temporary Relocation Numbers'!$C$2</f>
        <v>0</v>
      </c>
      <c r="C61" s="43">
        <f>Displacement_Number!C61*'Temporary Relocation Numbers'!$C$2</f>
        <v>0</v>
      </c>
      <c r="D61" s="43">
        <f>Displacement_Number!D61*'Temporary Relocation Numbers'!$C$2</f>
        <v>0</v>
      </c>
      <c r="E61" s="43">
        <f>Displacement_Number!E61*'Temporary Relocation Numbers'!$C$2</f>
        <v>0</v>
      </c>
      <c r="F61" s="43">
        <f>Displacement_Number!F61*'Temporary Relocation Numbers'!$C$2</f>
        <v>0</v>
      </c>
      <c r="G61" s="43">
        <f>Displacement_Number!G61*'Temporary Relocation Numbers'!$C$2</f>
        <v>0</v>
      </c>
      <c r="H61" s="44">
        <f>Displacement_Number!H61*'Temporary Relocation Numbers'!$I$2</f>
        <v>54.426409374605761</v>
      </c>
      <c r="I61" s="44">
        <f>Displacement_Number!I61*'Temporary Relocation Numbers'!$I$2</f>
        <v>66.500884055606051</v>
      </c>
      <c r="J61" s="44">
        <f>Displacement_Number!J61*'Temporary Relocation Numbers'!$I$2</f>
        <v>43.470254799206543</v>
      </c>
      <c r="K61" s="44">
        <f>Displacement_Number!K61*'Temporary Relocation Numbers'!$I$2</f>
        <v>47.200752688596459</v>
      </c>
      <c r="L61" s="44">
        <f>Displacement_Number!L61*'Temporary Relocation Numbers'!$I$2</f>
        <v>38.813184500107738</v>
      </c>
      <c r="M61" s="44">
        <f>Displacement_Number!M61*'Temporary Relocation Numbers'!$I$2</f>
        <v>15.894269014199875</v>
      </c>
      <c r="N61" s="45">
        <f>Displacement_Number!N61*'Temporary Relocation Numbers'!$O$2</f>
        <v>6341.7938166873973</v>
      </c>
      <c r="O61" s="45">
        <f>Displacement_Number!O61*'Temporary Relocation Numbers'!$O$2</f>
        <v>12990.73366563964</v>
      </c>
      <c r="P61" s="45">
        <f>Displacement_Number!P61*'Temporary Relocation Numbers'!$O$2</f>
        <v>9847.8009203076526</v>
      </c>
      <c r="Q61" s="45">
        <f>Displacement_Number!Q61*'Temporary Relocation Numbers'!$O$2</f>
        <v>4843.7978121631086</v>
      </c>
      <c r="R61" s="45">
        <f>Displacement_Number!R61*'Temporary Relocation Numbers'!$O$2</f>
        <v>3106.7832993243373</v>
      </c>
      <c r="S61" s="45">
        <f>Displacement_Number!S61*'Temporary Relocation Numbers'!$O$2</f>
        <v>1696.3324933446229</v>
      </c>
      <c r="U61">
        <v>2080</v>
      </c>
      <c r="V61" s="43">
        <f>Displacement_Number!V61*'Temporary Relocation Numbers'!$C$2</f>
        <v>0</v>
      </c>
      <c r="W61" s="43">
        <f>Displacement_Number!W61*'Temporary Relocation Numbers'!$C$2</f>
        <v>0</v>
      </c>
      <c r="X61" s="43">
        <f>Displacement_Number!X61*'Temporary Relocation Numbers'!$C$2</f>
        <v>0</v>
      </c>
      <c r="Y61" s="43">
        <f>Displacement_Number!Y61*'Temporary Relocation Numbers'!$C$2</f>
        <v>0</v>
      </c>
      <c r="Z61" s="43">
        <f>Displacement_Number!Z61*'Temporary Relocation Numbers'!$C$2</f>
        <v>0</v>
      </c>
      <c r="AA61" s="43">
        <f>Displacement_Number!AA61*'Temporary Relocation Numbers'!$C$2</f>
        <v>0</v>
      </c>
      <c r="AB61" s="44">
        <f>Displacement_Number!AB61*'Temporary Relocation Numbers'!$I$2</f>
        <v>50.669663006283379</v>
      </c>
      <c r="AC61" s="44">
        <f>Displacement_Number!AC61*'Temporary Relocation Numbers'!$I$2</f>
        <v>60.728073654822289</v>
      </c>
      <c r="AD61" s="44">
        <f>Displacement_Number!AD61*'Temporary Relocation Numbers'!$I$2</f>
        <v>39.279797876540421</v>
      </c>
      <c r="AE61" s="44">
        <f>Displacement_Number!AE61*'Temporary Relocation Numbers'!$I$2</f>
        <v>47.079296531312316</v>
      </c>
      <c r="AF61" s="44">
        <f>Displacement_Number!AF61*'Temporary Relocation Numbers'!$I$2</f>
        <v>38.020348285103019</v>
      </c>
      <c r="AG61" s="44">
        <f>Displacement_Number!AG61*'Temporary Relocation Numbers'!$I$2</f>
        <v>14.537438983093878</v>
      </c>
      <c r="AH61" s="45">
        <f>Displacement_Number!AH61*'Temporary Relocation Numbers'!$O$2</f>
        <v>5904.055756006037</v>
      </c>
      <c r="AI61" s="45">
        <f>Displacement_Number!AI61*'Temporary Relocation Numbers'!$O$2</f>
        <v>11863.033733769424</v>
      </c>
      <c r="AJ61" s="45">
        <f>Displacement_Number!AJ61*'Temporary Relocation Numbers'!$O$2</f>
        <v>8898.490047156427</v>
      </c>
      <c r="AK61" s="45">
        <f>Displacement_Number!AK61*'Temporary Relocation Numbers'!$O$2</f>
        <v>4831.3338357344273</v>
      </c>
      <c r="AL61" s="45">
        <f>Displacement_Number!AL61*'Temporary Relocation Numbers'!$O$2</f>
        <v>3043.3210932827456</v>
      </c>
      <c r="AM61" s="45">
        <f>Displacement_Number!AM61*'Temporary Relocation Numbers'!$O$2</f>
        <v>1551.5233883990213</v>
      </c>
    </row>
    <row r="62" spans="1:39" x14ac:dyDescent="0.35">
      <c r="A62">
        <v>2081</v>
      </c>
      <c r="B62" s="43">
        <f>Displacement_Number!B62*'Temporary Relocation Numbers'!$C$2</f>
        <v>0</v>
      </c>
      <c r="C62" s="43">
        <f>Displacement_Number!C62*'Temporary Relocation Numbers'!$C$2</f>
        <v>0</v>
      </c>
      <c r="D62" s="43">
        <f>Displacement_Number!D62*'Temporary Relocation Numbers'!$C$2</f>
        <v>0</v>
      </c>
      <c r="E62" s="43">
        <f>Displacement_Number!E62*'Temporary Relocation Numbers'!$C$2</f>
        <v>0</v>
      </c>
      <c r="F62" s="43">
        <f>Displacement_Number!F62*'Temporary Relocation Numbers'!$C$2</f>
        <v>0</v>
      </c>
      <c r="G62" s="43">
        <f>Displacement_Number!G62*'Temporary Relocation Numbers'!$C$2</f>
        <v>0</v>
      </c>
      <c r="H62" s="44">
        <f>Displacement_Number!H62*'Temporary Relocation Numbers'!$I$2</f>
        <v>55.208146328499318</v>
      </c>
      <c r="I62" s="44">
        <f>Displacement_Number!I62*'Temporary Relocation Numbers'!$I$2</f>
        <v>67.456049004574979</v>
      </c>
      <c r="J62" s="44">
        <f>Displacement_Number!J62*'Temporary Relocation Numbers'!$I$2</f>
        <v>44.094626404134864</v>
      </c>
      <c r="K62" s="44">
        <f>Displacement_Number!K62*'Temporary Relocation Numbers'!$I$2</f>
        <v>47.878706150018111</v>
      </c>
      <c r="L62" s="44">
        <f>Displacement_Number!L62*'Temporary Relocation Numbers'!$I$2</f>
        <v>39.370665711355514</v>
      </c>
      <c r="M62" s="44">
        <f>Displacement_Number!M62*'Temporary Relocation Numbers'!$I$2</f>
        <v>16.12256144771327</v>
      </c>
      <c r="N62" s="45">
        <f>Displacement_Number!N62*'Temporary Relocation Numbers'!$O$2</f>
        <v>6429.8930787514146</v>
      </c>
      <c r="O62" s="45">
        <f>Displacement_Number!O62*'Temporary Relocation Numbers'!$O$2</f>
        <v>13171.199017036201</v>
      </c>
      <c r="P62" s="45">
        <f>Displacement_Number!P62*'Temporary Relocation Numbers'!$O$2</f>
        <v>9984.6051146902464</v>
      </c>
      <c r="Q62" s="45">
        <f>Displacement_Number!Q62*'Temporary Relocation Numbers'!$O$2</f>
        <v>4911.0871352117356</v>
      </c>
      <c r="R62" s="45">
        <f>Displacement_Number!R62*'Temporary Relocation Numbers'!$O$2</f>
        <v>3149.9422735790786</v>
      </c>
      <c r="S62" s="45">
        <f>Displacement_Number!S62*'Temporary Relocation Numbers'!$O$2</f>
        <v>1719.8976935385544</v>
      </c>
      <c r="U62">
        <v>2081</v>
      </c>
      <c r="V62" s="43">
        <f>Displacement_Number!V62*'Temporary Relocation Numbers'!$C$2</f>
        <v>0</v>
      </c>
      <c r="W62" s="43">
        <f>Displacement_Number!W62*'Temporary Relocation Numbers'!$C$2</f>
        <v>0</v>
      </c>
      <c r="X62" s="43">
        <f>Displacement_Number!X62*'Temporary Relocation Numbers'!$C$2</f>
        <v>0</v>
      </c>
      <c r="Y62" s="43">
        <f>Displacement_Number!Y62*'Temporary Relocation Numbers'!$C$2</f>
        <v>0</v>
      </c>
      <c r="Z62" s="43">
        <f>Displacement_Number!Z62*'Temporary Relocation Numbers'!$C$2</f>
        <v>0</v>
      </c>
      <c r="AA62" s="43">
        <f>Displacement_Number!AA62*'Temporary Relocation Numbers'!$C$2</f>
        <v>0</v>
      </c>
      <c r="AB62" s="44">
        <f>Displacement_Number!AB62*'Temporary Relocation Numbers'!$I$2</f>
        <v>51.397441091747645</v>
      </c>
      <c r="AC62" s="44">
        <f>Displacement_Number!AC62*'Temporary Relocation Numbers'!$I$2</f>
        <v>61.600322621091479</v>
      </c>
      <c r="AD62" s="44">
        <f>Displacement_Number!AD62*'Temporary Relocation Numbers'!$I$2</f>
        <v>39.84398114518514</v>
      </c>
      <c r="AE62" s="44">
        <f>Displacement_Number!AE62*'Temporary Relocation Numbers'!$I$2</f>
        <v>47.755505494658181</v>
      </c>
      <c r="AF62" s="44">
        <f>Displacement_Number!AF62*'Temporary Relocation Numbers'!$I$2</f>
        <v>38.566441837771514</v>
      </c>
      <c r="AG62" s="44">
        <f>Displacement_Number!AG62*'Temporary Relocation Numbers'!$I$2</f>
        <v>14.746243006703773</v>
      </c>
      <c r="AH62" s="45">
        <f>Displacement_Number!AH62*'Temporary Relocation Numbers'!$O$2</f>
        <v>5986.0740256508616</v>
      </c>
      <c r="AI62" s="45">
        <f>Displacement_Number!AI62*'Temporary Relocation Numbers'!$O$2</f>
        <v>12027.833244443442</v>
      </c>
      <c r="AJ62" s="45">
        <f>Displacement_Number!AJ62*'Temporary Relocation Numbers'!$O$2</f>
        <v>9022.1065552452947</v>
      </c>
      <c r="AK62" s="45">
        <f>Displacement_Number!AK62*'Temporary Relocation Numbers'!$O$2</f>
        <v>4898.4500110653134</v>
      </c>
      <c r="AL62" s="45">
        <f>Displacement_Number!AL62*'Temporary Relocation Numbers'!$O$2</f>
        <v>3085.5984599540752</v>
      </c>
      <c r="AM62" s="45">
        <f>Displacement_Number!AM62*'Temporary Relocation Numbers'!$O$2</f>
        <v>1573.076921917147</v>
      </c>
    </row>
    <row r="63" spans="1:39" x14ac:dyDescent="0.35">
      <c r="A63">
        <v>2082</v>
      </c>
      <c r="B63" s="43">
        <f>Displacement_Number!B63*'Temporary Relocation Numbers'!$C$2</f>
        <v>0</v>
      </c>
      <c r="C63" s="43">
        <f>Displacement_Number!C63*'Temporary Relocation Numbers'!$C$2</f>
        <v>0</v>
      </c>
      <c r="D63" s="43">
        <f>Displacement_Number!D63*'Temporary Relocation Numbers'!$C$2</f>
        <v>0</v>
      </c>
      <c r="E63" s="43">
        <f>Displacement_Number!E63*'Temporary Relocation Numbers'!$C$2</f>
        <v>0</v>
      </c>
      <c r="F63" s="43">
        <f>Displacement_Number!F63*'Temporary Relocation Numbers'!$C$2</f>
        <v>0</v>
      </c>
      <c r="G63" s="43">
        <f>Displacement_Number!G63*'Temporary Relocation Numbers'!$C$2</f>
        <v>0</v>
      </c>
      <c r="H63" s="44">
        <f>Displacement_Number!H63*'Temporary Relocation Numbers'!$I$2</f>
        <v>56.001111520156577</v>
      </c>
      <c r="I63" s="44">
        <f>Displacement_Number!I63*'Temporary Relocation Numbers'!$I$2</f>
        <v>68.424933170855013</v>
      </c>
      <c r="J63" s="44">
        <f>Displacement_Number!J63*'Temporary Relocation Numbers'!$I$2</f>
        <v>44.727965978145519</v>
      </c>
      <c r="K63" s="44">
        <f>Displacement_Number!K63*'Temporary Relocation Numbers'!$I$2</f>
        <v>48.56639718700103</v>
      </c>
      <c r="L63" s="44">
        <f>Displacement_Number!L63*'Temporary Relocation Numbers'!$I$2</f>
        <v>39.936154132135222</v>
      </c>
      <c r="M63" s="44">
        <f>Displacement_Number!M63*'Temporary Relocation Numbers'!$I$2</f>
        <v>16.354132889223386</v>
      </c>
      <c r="N63" s="45">
        <f>Displacement_Number!N63*'Temporary Relocation Numbers'!$O$2</f>
        <v>6519.2162027385039</v>
      </c>
      <c r="O63" s="45">
        <f>Displacement_Number!O63*'Temporary Relocation Numbers'!$O$2</f>
        <v>13354.171366412473</v>
      </c>
      <c r="P63" s="45">
        <f>Displacement_Number!P63*'Temporary Relocation Numbers'!$O$2</f>
        <v>10123.309772714641</v>
      </c>
      <c r="Q63" s="45">
        <f>Displacement_Number!Q63*'Temporary Relocation Numbers'!$O$2</f>
        <v>4979.3112315873941</v>
      </c>
      <c r="R63" s="45">
        <f>Displacement_Number!R63*'Temporary Relocation Numbers'!$O$2</f>
        <v>3193.7008059230902</v>
      </c>
      <c r="S63" s="45">
        <f>Displacement_Number!S63*'Temporary Relocation Numbers'!$O$2</f>
        <v>1743.7902580094533</v>
      </c>
      <c r="U63">
        <v>2082</v>
      </c>
      <c r="V63" s="43">
        <f>Displacement_Number!V63*'Temporary Relocation Numbers'!$C$2</f>
        <v>0</v>
      </c>
      <c r="W63" s="43">
        <f>Displacement_Number!W63*'Temporary Relocation Numbers'!$C$2</f>
        <v>0</v>
      </c>
      <c r="X63" s="43">
        <f>Displacement_Number!X63*'Temporary Relocation Numbers'!$C$2</f>
        <v>0</v>
      </c>
      <c r="Y63" s="43">
        <f>Displacement_Number!Y63*'Temporary Relocation Numbers'!$C$2</f>
        <v>0</v>
      </c>
      <c r="Z63" s="43">
        <f>Displacement_Number!Z63*'Temporary Relocation Numbers'!$C$2</f>
        <v>0</v>
      </c>
      <c r="AA63" s="43">
        <f>Displacement_Number!AA63*'Temporary Relocation Numbers'!$C$2</f>
        <v>0</v>
      </c>
      <c r="AB63" s="44">
        <f>Displacement_Number!AB63*'Temporary Relocation Numbers'!$I$2</f>
        <v>52.135672393401968</v>
      </c>
      <c r="AC63" s="44">
        <f>Displacement_Number!AC63*'Temporary Relocation Numbers'!$I$2</f>
        <v>62.485099866513444</v>
      </c>
      <c r="AD63" s="44">
        <f>Displacement_Number!AD63*'Temporary Relocation Numbers'!$I$2</f>
        <v>40.416267886297291</v>
      </c>
      <c r="AE63" s="44">
        <f>Displacement_Number!AE63*'Temporary Relocation Numbers'!$I$2</f>
        <v>48.44142697700493</v>
      </c>
      <c r="AF63" s="44">
        <f>Displacement_Number!AF63*'Temporary Relocation Numbers'!$I$2</f>
        <v>39.120379036848227</v>
      </c>
      <c r="AG63" s="44">
        <f>Displacement_Number!AG63*'Temporary Relocation Numbers'!$I$2</f>
        <v>14.95804612254212</v>
      </c>
      <c r="AH63" s="45">
        <f>Displacement_Number!AH63*'Temporary Relocation Numbers'!$O$2</f>
        <v>6069.2316809711483</v>
      </c>
      <c r="AI63" s="45">
        <f>Displacement_Number!AI63*'Temporary Relocation Numbers'!$O$2</f>
        <v>12194.92212555406</v>
      </c>
      <c r="AJ63" s="45">
        <f>Displacement_Number!AJ63*'Temporary Relocation Numbers'!$O$2</f>
        <v>9147.4403255877733</v>
      </c>
      <c r="AK63" s="45">
        <f>Displacement_Number!AK63*'Temporary Relocation Numbers'!$O$2</f>
        <v>4966.4985543807361</v>
      </c>
      <c r="AL63" s="45">
        <f>Displacement_Number!AL63*'Temporary Relocation Numbers'!$O$2</f>
        <v>3128.4631375524727</v>
      </c>
      <c r="AM63" s="45">
        <f>Displacement_Number!AM63*'Temporary Relocation Numbers'!$O$2</f>
        <v>1594.9298739362061</v>
      </c>
    </row>
    <row r="64" spans="1:39" x14ac:dyDescent="0.35">
      <c r="A64">
        <v>2083</v>
      </c>
      <c r="B64" s="43">
        <f>Displacement_Number!B64*'Temporary Relocation Numbers'!$C$2</f>
        <v>0</v>
      </c>
      <c r="C64" s="43">
        <f>Displacement_Number!C64*'Temporary Relocation Numbers'!$C$2</f>
        <v>0</v>
      </c>
      <c r="D64" s="43">
        <f>Displacement_Number!D64*'Temporary Relocation Numbers'!$C$2</f>
        <v>0</v>
      </c>
      <c r="E64" s="43">
        <f>Displacement_Number!E64*'Temporary Relocation Numbers'!$C$2</f>
        <v>0</v>
      </c>
      <c r="F64" s="43">
        <f>Displacement_Number!F64*'Temporary Relocation Numbers'!$C$2</f>
        <v>0</v>
      </c>
      <c r="G64" s="43">
        <f>Displacement_Number!G64*'Temporary Relocation Numbers'!$C$2</f>
        <v>0</v>
      </c>
      <c r="H64" s="44">
        <f>Displacement_Number!H64*'Temporary Relocation Numbers'!$I$2</f>
        <v>56.805466222909487</v>
      </c>
      <c r="I64" s="44">
        <f>Displacement_Number!I64*'Temporary Relocation Numbers'!$I$2</f>
        <v>69.407733606194952</v>
      </c>
      <c r="J64" s="44">
        <f>Displacement_Number!J64*'Temporary Relocation Numbers'!$I$2</f>
        <v>45.370402329898006</v>
      </c>
      <c r="K64" s="44">
        <f>Displacement_Number!K64*'Temporary Relocation Numbers'!$I$2</f>
        <v>49.263965662210133</v>
      </c>
      <c r="L64" s="44">
        <f>Displacement_Number!L64*'Temporary Relocation Numbers'!$I$2</f>
        <v>40.509764771532737</v>
      </c>
      <c r="M64" s="44">
        <f>Displacement_Number!M64*'Temporary Relocation Numbers'!$I$2</f>
        <v>16.5890304357508</v>
      </c>
      <c r="N64" s="45">
        <f>Displacement_Number!N64*'Temporary Relocation Numbers'!$O$2</f>
        <v>6609.7801903575528</v>
      </c>
      <c r="O64" s="45">
        <f>Displacement_Number!O64*'Temporary Relocation Numbers'!$O$2</f>
        <v>13539.685540613718</v>
      </c>
      <c r="P64" s="45">
        <f>Displacement_Number!P64*'Temporary Relocation Numbers'!$O$2</f>
        <v>10263.94129534075</v>
      </c>
      <c r="Q64" s="45">
        <f>Displacement_Number!Q64*'Temporary Relocation Numbers'!$O$2</f>
        <v>5048.4830870229362</v>
      </c>
      <c r="R64" s="45">
        <f>Displacement_Number!R64*'Temporary Relocation Numbers'!$O$2</f>
        <v>3238.067225328703</v>
      </c>
      <c r="S64" s="45">
        <f>Displacement_Number!S64*'Temporary Relocation Numbers'!$O$2</f>
        <v>1768.0147344534537</v>
      </c>
      <c r="U64">
        <v>2083</v>
      </c>
      <c r="V64" s="43">
        <f>Displacement_Number!V64*'Temporary Relocation Numbers'!$C$2</f>
        <v>0</v>
      </c>
      <c r="W64" s="43">
        <f>Displacement_Number!W64*'Temporary Relocation Numbers'!$C$2</f>
        <v>0</v>
      </c>
      <c r="X64" s="43">
        <f>Displacement_Number!X64*'Temporary Relocation Numbers'!$C$2</f>
        <v>0</v>
      </c>
      <c r="Y64" s="43">
        <f>Displacement_Number!Y64*'Temporary Relocation Numbers'!$C$2</f>
        <v>0</v>
      </c>
      <c r="Z64" s="43">
        <f>Displacement_Number!Z64*'Temporary Relocation Numbers'!$C$2</f>
        <v>0</v>
      </c>
      <c r="AA64" s="43">
        <f>Displacement_Number!AA64*'Temporary Relocation Numbers'!$C$2</f>
        <v>0</v>
      </c>
      <c r="AB64" s="44">
        <f>Displacement_Number!AB64*'Temporary Relocation Numbers'!$I$2</f>
        <v>52.884507052794831</v>
      </c>
      <c r="AC64" s="44">
        <f>Displacement_Number!AC64*'Temporary Relocation Numbers'!$I$2</f>
        <v>63.382585337163881</v>
      </c>
      <c r="AD64" s="44">
        <f>Displacement_Number!AD64*'Temporary Relocation Numbers'!$I$2</f>
        <v>40.99677449160572</v>
      </c>
      <c r="AE64" s="44">
        <f>Displacement_Number!AE64*'Temporary Relocation Numbers'!$I$2</f>
        <v>49.137200481125312</v>
      </c>
      <c r="AF64" s="44">
        <f>Displacement_Number!AF64*'Temporary Relocation Numbers'!$I$2</f>
        <v>39.682272542130526</v>
      </c>
      <c r="AG64" s="44">
        <f>Displacement_Number!AG64*'Temporary Relocation Numbers'!$I$2</f>
        <v>15.172891407145643</v>
      </c>
      <c r="AH64" s="45">
        <f>Displacement_Number!AH64*'Temporary Relocation Numbers'!$O$2</f>
        <v>6153.5445501442437</v>
      </c>
      <c r="AI64" s="45">
        <f>Displacement_Number!AI64*'Temporary Relocation Numbers'!$O$2</f>
        <v>12364.332180696885</v>
      </c>
      <c r="AJ64" s="45">
        <f>Displacement_Number!AJ64*'Temporary Relocation Numbers'!$O$2</f>
        <v>9274.5152141371836</v>
      </c>
      <c r="AK64" s="45">
        <f>Displacement_Number!AK64*'Temporary Relocation Numbers'!$O$2</f>
        <v>5035.492417998883</v>
      </c>
      <c r="AL64" s="45">
        <f>Displacement_Number!AL64*'Temporary Relocation Numbers'!$O$2</f>
        <v>3171.9232849145037</v>
      </c>
      <c r="AM64" s="45">
        <f>Displacement_Number!AM64*'Temporary Relocation Numbers'!$O$2</f>
        <v>1617.0864039337439</v>
      </c>
    </row>
    <row r="65" spans="1:39" x14ac:dyDescent="0.35">
      <c r="A65">
        <v>2084</v>
      </c>
      <c r="B65" s="43">
        <f>Displacement_Number!B65*'Temporary Relocation Numbers'!$C$2</f>
        <v>0</v>
      </c>
      <c r="C65" s="43">
        <f>Displacement_Number!C65*'Temporary Relocation Numbers'!$C$2</f>
        <v>0</v>
      </c>
      <c r="D65" s="43">
        <f>Displacement_Number!D65*'Temporary Relocation Numbers'!$C$2</f>
        <v>0</v>
      </c>
      <c r="E65" s="43">
        <f>Displacement_Number!E65*'Temporary Relocation Numbers'!$C$2</f>
        <v>0</v>
      </c>
      <c r="F65" s="43">
        <f>Displacement_Number!F65*'Temporary Relocation Numbers'!$C$2</f>
        <v>0</v>
      </c>
      <c r="G65" s="43">
        <f>Displacement_Number!G65*'Temporary Relocation Numbers'!$C$2</f>
        <v>0</v>
      </c>
      <c r="H65" s="44">
        <f>Displacement_Number!H65*'Temporary Relocation Numbers'!$I$2</f>
        <v>57.621374026489846</v>
      </c>
      <c r="I65" s="44">
        <f>Displacement_Number!I65*'Temporary Relocation Numbers'!$I$2</f>
        <v>70.404650192635756</v>
      </c>
      <c r="J65" s="44">
        <f>Displacement_Number!J65*'Temporary Relocation Numbers'!$I$2</f>
        <v>46.022066118155323</v>
      </c>
      <c r="K65" s="44">
        <f>Displacement_Number!K65*'Temporary Relocation Numbers'!$I$2</f>
        <v>49.971553447184633</v>
      </c>
      <c r="L65" s="44">
        <f>Displacement_Number!L65*'Temporary Relocation Numbers'!$I$2</f>
        <v>41.091614290531467</v>
      </c>
      <c r="M65" s="44">
        <f>Displacement_Number!M65*'Temporary Relocation Numbers'!$I$2</f>
        <v>16.827301860779656</v>
      </c>
      <c r="N65" s="45">
        <f>Displacement_Number!N65*'Temporary Relocation Numbers'!$O$2</f>
        <v>6701.6022795026747</v>
      </c>
      <c r="O65" s="45">
        <f>Displacement_Number!O65*'Temporary Relocation Numbers'!$O$2</f>
        <v>13727.776850294609</v>
      </c>
      <c r="P65" s="45">
        <f>Displacement_Number!P65*'Temporary Relocation Numbers'!$O$2</f>
        <v>10406.526450286739</v>
      </c>
      <c r="Q65" s="45">
        <f>Displacement_Number!Q65*'Temporary Relocation Numbers'!$O$2</f>
        <v>5118.6158676470959</v>
      </c>
      <c r="R65" s="45">
        <f>Displacement_Number!R65*'Temporary Relocation Numbers'!$O$2</f>
        <v>3283.0499764731012</v>
      </c>
      <c r="S65" s="45">
        <f>Displacement_Number!S65*'Temporary Relocation Numbers'!$O$2</f>
        <v>1792.5757337426137</v>
      </c>
      <c r="U65">
        <v>2084</v>
      </c>
      <c r="V65" s="43">
        <f>Displacement_Number!V65*'Temporary Relocation Numbers'!$C$2</f>
        <v>0</v>
      </c>
      <c r="W65" s="43">
        <f>Displacement_Number!W65*'Temporary Relocation Numbers'!$C$2</f>
        <v>0</v>
      </c>
      <c r="X65" s="43">
        <f>Displacement_Number!X65*'Temporary Relocation Numbers'!$C$2</f>
        <v>0</v>
      </c>
      <c r="Y65" s="43">
        <f>Displacement_Number!Y65*'Temporary Relocation Numbers'!$C$2</f>
        <v>0</v>
      </c>
      <c r="Z65" s="43">
        <f>Displacement_Number!Z65*'Temporary Relocation Numbers'!$C$2</f>
        <v>0</v>
      </c>
      <c r="AA65" s="43">
        <f>Displacement_Number!AA65*'Temporary Relocation Numbers'!$C$2</f>
        <v>0</v>
      </c>
      <c r="AB65" s="44">
        <f>Displacement_Number!AB65*'Temporary Relocation Numbers'!$I$2</f>
        <v>53.644097367986603</v>
      </c>
      <c r="AC65" s="44">
        <f>Displacement_Number!AC65*'Temporary Relocation Numbers'!$I$2</f>
        <v>64.292961563718535</v>
      </c>
      <c r="AD65" s="44">
        <f>Displacement_Number!AD65*'Temporary Relocation Numbers'!$I$2</f>
        <v>41.585619024596014</v>
      </c>
      <c r="AE65" s="44">
        <f>Displacement_Number!AE65*'Temporary Relocation Numbers'!$I$2</f>
        <v>49.842967513497165</v>
      </c>
      <c r="AF65" s="44">
        <f>Displacement_Number!AF65*'Temporary Relocation Numbers'!$I$2</f>
        <v>40.252236631570035</v>
      </c>
      <c r="AG65" s="44">
        <f>Displacement_Number!AG65*'Temporary Relocation Numbers'!$I$2</f>
        <v>15.390822555767654</v>
      </c>
      <c r="AH65" s="45">
        <f>Displacement_Number!AH65*'Temporary Relocation Numbers'!$O$2</f>
        <v>6239.0286812301911</v>
      </c>
      <c r="AI65" s="45">
        <f>Displacement_Number!AI65*'Temporary Relocation Numbers'!$O$2</f>
        <v>12536.095655278394</v>
      </c>
      <c r="AJ65" s="45">
        <f>Displacement_Number!AJ65*'Temporary Relocation Numbers'!$O$2</f>
        <v>9403.3554082502396</v>
      </c>
      <c r="AK65" s="45">
        <f>Displacement_Number!AK65*'Temporary Relocation Numbers'!$O$2</f>
        <v>5105.4447341696368</v>
      </c>
      <c r="AL65" s="45">
        <f>Displacement_Number!AL65*'Temporary Relocation Numbers'!$O$2</f>
        <v>3215.9871742180831</v>
      </c>
      <c r="AM65" s="45">
        <f>Displacement_Number!AM65*'Temporary Relocation Numbers'!$O$2</f>
        <v>1639.5507291701538</v>
      </c>
    </row>
    <row r="66" spans="1:39" x14ac:dyDescent="0.35">
      <c r="A66">
        <v>2085</v>
      </c>
      <c r="B66" s="43">
        <f>Displacement_Number!B66*'Temporary Relocation Numbers'!$C$2</f>
        <v>0</v>
      </c>
      <c r="C66" s="43">
        <f>Displacement_Number!C66*'Temporary Relocation Numbers'!$C$2</f>
        <v>0</v>
      </c>
      <c r="D66" s="43">
        <f>Displacement_Number!D66*'Temporary Relocation Numbers'!$C$2</f>
        <v>0</v>
      </c>
      <c r="E66" s="43">
        <f>Displacement_Number!E66*'Temporary Relocation Numbers'!$C$2</f>
        <v>0</v>
      </c>
      <c r="F66" s="43">
        <f>Displacement_Number!F66*'Temporary Relocation Numbers'!$C$2</f>
        <v>0</v>
      </c>
      <c r="G66" s="43">
        <f>Displacement_Number!G66*'Temporary Relocation Numbers'!$C$2</f>
        <v>0</v>
      </c>
      <c r="H66" s="44">
        <f>Displacement_Number!H66*'Temporary Relocation Numbers'!$I$2</f>
        <v>58.449000870300075</v>
      </c>
      <c r="I66" s="44">
        <f>Displacement_Number!I66*'Temporary Relocation Numbers'!$I$2</f>
        <v>71.415885683162358</v>
      </c>
      <c r="J66" s="44">
        <f>Displacement_Number!J66*'Temporary Relocation Numbers'!$I$2</f>
        <v>46.683089878357293</v>
      </c>
      <c r="K66" s="44">
        <f>Displacement_Number!K66*'Temporary Relocation Numbers'!$I$2</f>
        <v>50.68930445119183</v>
      </c>
      <c r="L66" s="44">
        <f>Displacement_Number!L66*'Temporary Relocation Numbers'!$I$2</f>
        <v>41.681821025738884</v>
      </c>
      <c r="M66" s="44">
        <f>Displacement_Number!M66*'Temporary Relocation Numbers'!$I$2</f>
        <v>17.068995623973787</v>
      </c>
      <c r="N66" s="45">
        <f>Displacement_Number!N66*'Temporary Relocation Numbers'!$O$2</f>
        <v>6794.6999475342591</v>
      </c>
      <c r="O66" s="45">
        <f>Displacement_Number!O66*'Temporary Relocation Numbers'!$O$2</f>
        <v>13918.481096640191</v>
      </c>
      <c r="P66" s="45">
        <f>Displacement_Number!P66*'Temporary Relocation Numbers'!$O$2</f>
        <v>10551.092377123958</v>
      </c>
      <c r="Q66" s="45">
        <f>Displacement_Number!Q66*'Temporary Relocation Numbers'!$O$2</f>
        <v>5189.7229224905204</v>
      </c>
      <c r="R66" s="45">
        <f>Displacement_Number!R66*'Temporary Relocation Numbers'!$O$2</f>
        <v>3328.6576213456765</v>
      </c>
      <c r="S66" s="45">
        <f>Displacement_Number!S66*'Temporary Relocation Numbers'!$O$2</f>
        <v>1817.4779308025422</v>
      </c>
      <c r="U66">
        <v>2085</v>
      </c>
      <c r="V66" s="43">
        <f>Displacement_Number!V66*'Temporary Relocation Numbers'!$C$2</f>
        <v>0</v>
      </c>
      <c r="W66" s="43">
        <f>Displacement_Number!W66*'Temporary Relocation Numbers'!$C$2</f>
        <v>0</v>
      </c>
      <c r="X66" s="43">
        <f>Displacement_Number!X66*'Temporary Relocation Numbers'!$C$2</f>
        <v>0</v>
      </c>
      <c r="Y66" s="43">
        <f>Displacement_Number!Y66*'Temporary Relocation Numbers'!$C$2</f>
        <v>0</v>
      </c>
      <c r="Z66" s="43">
        <f>Displacement_Number!Z66*'Temporary Relocation Numbers'!$C$2</f>
        <v>0</v>
      </c>
      <c r="AA66" s="43">
        <f>Displacement_Number!AA66*'Temporary Relocation Numbers'!$C$2</f>
        <v>0</v>
      </c>
      <c r="AB66" s="44">
        <f>Displacement_Number!AB66*'Temporary Relocation Numbers'!$I$2</f>
        <v>54.414597824523881</v>
      </c>
      <c r="AC66" s="44">
        <f>Displacement_Number!AC66*'Temporary Relocation Numbers'!$I$2</f>
        <v>65.216413698576176</v>
      </c>
      <c r="AD66" s="44">
        <f>Displacement_Number!AD66*'Temporary Relocation Numbers'!$I$2</f>
        <v>42.182921244522227</v>
      </c>
      <c r="AE66" s="44">
        <f>Displacement_Number!AE66*'Temporary Relocation Numbers'!$I$2</f>
        <v>50.558871613082971</v>
      </c>
      <c r="AF66" s="44">
        <f>Displacement_Number!AF66*'Temporary Relocation Numbers'!$I$2</f>
        <v>40.830387224514482</v>
      </c>
      <c r="AG66" s="44">
        <f>Displacement_Number!AG66*'Temporary Relocation Numbers'!$I$2</f>
        <v>15.611883891264746</v>
      </c>
      <c r="AH66" s="45">
        <f>Displacement_Number!AH66*'Temporary Relocation Numbers'!$O$2</f>
        <v>6325.7003452263125</v>
      </c>
      <c r="AI66" s="45">
        <f>Displacement_Number!AI66*'Temporary Relocation Numbers'!$O$2</f>
        <v>12710.24524265348</v>
      </c>
      <c r="AJ66" s="45">
        <f>Displacement_Number!AJ66*'Temporary Relocation Numbers'!$O$2</f>
        <v>9533.9854312908283</v>
      </c>
      <c r="AK66" s="45">
        <f>Displacement_Number!AK66*'Temporary Relocation Numbers'!$O$2</f>
        <v>5176.3688175741509</v>
      </c>
      <c r="AL66" s="45">
        <f>Displacement_Number!AL66*'Temporary Relocation Numbers'!$O$2</f>
        <v>3260.6631925570009</v>
      </c>
      <c r="AM66" s="45">
        <f>Displacement_Number!AM66*'Temporary Relocation Numbers'!$O$2</f>
        <v>1662.3271254913861</v>
      </c>
    </row>
    <row r="67" spans="1:39" x14ac:dyDescent="0.35">
      <c r="A67">
        <v>2086</v>
      </c>
      <c r="B67" s="43">
        <f>Displacement_Number!B67*'Temporary Relocation Numbers'!$C$2</f>
        <v>0</v>
      </c>
      <c r="C67" s="43">
        <f>Displacement_Number!C67*'Temporary Relocation Numbers'!$C$2</f>
        <v>0</v>
      </c>
      <c r="D67" s="43">
        <f>Displacement_Number!D67*'Temporary Relocation Numbers'!$C$2</f>
        <v>0</v>
      </c>
      <c r="E67" s="43">
        <f>Displacement_Number!E67*'Temporary Relocation Numbers'!$C$2</f>
        <v>0</v>
      </c>
      <c r="F67" s="43">
        <f>Displacement_Number!F67*'Temporary Relocation Numbers'!$C$2</f>
        <v>0</v>
      </c>
      <c r="G67" s="43">
        <f>Displacement_Number!G67*'Temporary Relocation Numbers'!$C$2</f>
        <v>0</v>
      </c>
      <c r="H67" s="44">
        <f>Displacement_Number!H67*'Temporary Relocation Numbers'!$I$2</f>
        <v>59.288515077162081</v>
      </c>
      <c r="I67" s="44">
        <f>Displacement_Number!I67*'Temporary Relocation Numbers'!$I$2</f>
        <v>72.44164574293977</v>
      </c>
      <c r="J67" s="44">
        <f>Displacement_Number!J67*'Temporary Relocation Numbers'!$I$2</f>
        <v>47.353608049575719</v>
      </c>
      <c r="K67" s="44">
        <f>Displacement_Number!K67*'Temporary Relocation Numbers'!$I$2</f>
        <v>51.417364650495479</v>
      </c>
      <c r="L67" s="44">
        <f>Displacement_Number!L67*'Temporary Relocation Numbers'!$I$2</f>
        <v>42.280505013453862</v>
      </c>
      <c r="M67" s="44">
        <f>Displacement_Number!M67*'Temporary Relocation Numbers'!$I$2</f>
        <v>17.314160881032493</v>
      </c>
      <c r="N67" s="45">
        <f>Displacement_Number!N67*'Temporary Relocation Numbers'!$O$2</f>
        <v>6889.0909146056019</v>
      </c>
      <c r="O67" s="45">
        <f>Displacement_Number!O67*'Temporary Relocation Numbers'!$O$2</f>
        <v>14111.834578180289</v>
      </c>
      <c r="P67" s="45">
        <f>Displacement_Number!P67*'Temporary Relocation Numbers'!$O$2</f>
        <v>10697.666592442651</v>
      </c>
      <c r="Q67" s="45">
        <f>Displacement_Number!Q67*'Temporary Relocation Numbers'!$O$2</f>
        <v>5261.8177860266151</v>
      </c>
      <c r="R67" s="45">
        <f>Displacement_Number!R67*'Temporary Relocation Numbers'!$O$2</f>
        <v>3374.8988408777077</v>
      </c>
      <c r="S67" s="45">
        <f>Displacement_Number!S67*'Temporary Relocation Numbers'!$O$2</f>
        <v>1842.7260655022253</v>
      </c>
      <c r="U67">
        <v>2086</v>
      </c>
      <c r="V67" s="43">
        <f>Displacement_Number!V67*'Temporary Relocation Numbers'!$C$2</f>
        <v>0</v>
      </c>
      <c r="W67" s="43">
        <f>Displacement_Number!W67*'Temporary Relocation Numbers'!$C$2</f>
        <v>0</v>
      </c>
      <c r="X67" s="43">
        <f>Displacement_Number!X67*'Temporary Relocation Numbers'!$C$2</f>
        <v>0</v>
      </c>
      <c r="Y67" s="43">
        <f>Displacement_Number!Y67*'Temporary Relocation Numbers'!$C$2</f>
        <v>0</v>
      </c>
      <c r="Z67" s="43">
        <f>Displacement_Number!Z67*'Temporary Relocation Numbers'!$C$2</f>
        <v>0</v>
      </c>
      <c r="AA67" s="43">
        <f>Displacement_Number!AA67*'Temporary Relocation Numbers'!$C$2</f>
        <v>0</v>
      </c>
      <c r="AB67" s="44">
        <f>Displacement_Number!AB67*'Temporary Relocation Numbers'!$I$2</f>
        <v>55.196165126858773</v>
      </c>
      <c r="AC67" s="44">
        <f>Displacement_Number!AC67*'Temporary Relocation Numbers'!$I$2</f>
        <v>66.153129553515043</v>
      </c>
      <c r="AD67" s="44">
        <f>Displacement_Number!AD67*'Temporary Relocation Numbers'!$I$2</f>
        <v>42.788802630763556</v>
      </c>
      <c r="AE67" s="44">
        <f>Displacement_Number!AE67*'Temporary Relocation Numbers'!$I$2</f>
        <v>51.285058380522884</v>
      </c>
      <c r="AF67" s="44">
        <f>Displacement_Number!AF67*'Temporary Relocation Numbers'!$I$2</f>
        <v>41.416841905283455</v>
      </c>
      <c r="AG67" s="44">
        <f>Displacement_Number!AG67*'Temporary Relocation Numbers'!$I$2</f>
        <v>15.836120373111211</v>
      </c>
      <c r="AH67" s="45">
        <f>Displacement_Number!AH67*'Temporary Relocation Numbers'!$O$2</f>
        <v>6413.5760391642198</v>
      </c>
      <c r="AI67" s="45">
        <f>Displacement_Number!AI67*'Temporary Relocation Numbers'!$O$2</f>
        <v>12886.814090348271</v>
      </c>
      <c r="AJ67" s="45">
        <f>Displacement_Number!AJ67*'Temporary Relocation Numbers'!$O$2</f>
        <v>9666.4301472977786</v>
      </c>
      <c r="AK67" s="45">
        <f>Displacement_Number!AK67*'Temporary Relocation Numbers'!$O$2</f>
        <v>5248.2781678591582</v>
      </c>
      <c r="AL67" s="45">
        <f>Displacement_Number!AL67*'Temporary Relocation Numbers'!$O$2</f>
        <v>3305.9598435373109</v>
      </c>
      <c r="AM67" s="45">
        <f>Displacement_Number!AM67*'Temporary Relocation Numbers'!$O$2</f>
        <v>1685.4199281428109</v>
      </c>
    </row>
    <row r="68" spans="1:39" x14ac:dyDescent="0.35">
      <c r="A68">
        <v>2087</v>
      </c>
      <c r="B68" s="43">
        <f>Displacement_Number!B68*'Temporary Relocation Numbers'!$C$2</f>
        <v>0</v>
      </c>
      <c r="C68" s="43">
        <f>Displacement_Number!C68*'Temporary Relocation Numbers'!$C$2</f>
        <v>0</v>
      </c>
      <c r="D68" s="43">
        <f>Displacement_Number!D68*'Temporary Relocation Numbers'!$C$2</f>
        <v>0</v>
      </c>
      <c r="E68" s="43">
        <f>Displacement_Number!E68*'Temporary Relocation Numbers'!$C$2</f>
        <v>0</v>
      </c>
      <c r="F68" s="43">
        <f>Displacement_Number!F68*'Temporary Relocation Numbers'!$C$2</f>
        <v>0</v>
      </c>
      <c r="G68" s="43">
        <f>Displacement_Number!G68*'Temporary Relocation Numbers'!$C$2</f>
        <v>0</v>
      </c>
      <c r="H68" s="44">
        <f>Displacement_Number!H68*'Temporary Relocation Numbers'!$I$2</f>
        <v>60.140087387550771</v>
      </c>
      <c r="I68" s="44">
        <f>Displacement_Number!I68*'Temporary Relocation Numbers'!$I$2</f>
        <v>73.482138991141142</v>
      </c>
      <c r="J68" s="44">
        <f>Displacement_Number!J68*'Temporary Relocation Numbers'!$I$2</f>
        <v>48.033757001856515</v>
      </c>
      <c r="K68" s="44">
        <f>Displacement_Number!K68*'Temporary Relocation Numbers'!$I$2</f>
        <v>52.155882118044346</v>
      </c>
      <c r="L68" s="44">
        <f>Displacement_Number!L68*'Temporary Relocation Numbers'!$I$2</f>
        <v>42.887788014079653</v>
      </c>
      <c r="M68" s="44">
        <f>Displacement_Number!M68*'Temporary Relocation Numbers'!$I$2</f>
        <v>17.562847493687791</v>
      </c>
      <c r="N68" s="45">
        <f>Displacement_Number!N68*'Temporary Relocation Numbers'!$O$2</f>
        <v>6984.7931470357471</v>
      </c>
      <c r="O68" s="45">
        <f>Displacement_Number!O68*'Temporary Relocation Numbers'!$O$2</f>
        <v>14307.874097698534</v>
      </c>
      <c r="P68" s="45">
        <f>Displacement_Number!P68*'Temporary Relocation Numbers'!$O$2</f>
        <v>10846.276995089478</v>
      </c>
      <c r="Q68" s="45">
        <f>Displacement_Number!Q68*'Temporary Relocation Numbers'!$O$2</f>
        <v>5334.9141807476917</v>
      </c>
      <c r="R68" s="45">
        <f>Displacement_Number!R68*'Temporary Relocation Numbers'!$O$2</f>
        <v>3421.7824365946899</v>
      </c>
      <c r="S68" s="45">
        <f>Displacement_Number!S68*'Temporary Relocation Numbers'!$O$2</f>
        <v>1868.324943556207</v>
      </c>
      <c r="U68">
        <v>2087</v>
      </c>
      <c r="V68" s="43">
        <f>Displacement_Number!V68*'Temporary Relocation Numbers'!$C$2</f>
        <v>0</v>
      </c>
      <c r="W68" s="43">
        <f>Displacement_Number!W68*'Temporary Relocation Numbers'!$C$2</f>
        <v>0</v>
      </c>
      <c r="X68" s="43">
        <f>Displacement_Number!X68*'Temporary Relocation Numbers'!$C$2</f>
        <v>0</v>
      </c>
      <c r="Y68" s="43">
        <f>Displacement_Number!Y68*'Temporary Relocation Numbers'!$C$2</f>
        <v>0</v>
      </c>
      <c r="Z68" s="43">
        <f>Displacement_Number!Z68*'Temporary Relocation Numbers'!$C$2</f>
        <v>0</v>
      </c>
      <c r="AA68" s="43">
        <f>Displacement_Number!AA68*'Temporary Relocation Numbers'!$C$2</f>
        <v>0</v>
      </c>
      <c r="AB68" s="44">
        <f>Displacement_Number!AB68*'Temporary Relocation Numbers'!$I$2</f>
        <v>55.988958230219531</v>
      </c>
      <c r="AC68" s="44">
        <f>Displacement_Number!AC68*'Temporary Relocation Numbers'!$I$2</f>
        <v>67.103299637889904</v>
      </c>
      <c r="AD68" s="44">
        <f>Displacement_Number!AD68*'Temporary Relocation Numbers'!$I$2</f>
        <v>43.403386407530796</v>
      </c>
      <c r="AE68" s="44">
        <f>Displacement_Number!AE68*'Temporary Relocation Numbers'!$I$2</f>
        <v>52.021675507746941</v>
      </c>
      <c r="AF68" s="44">
        <f>Displacement_Number!AF68*'Temporary Relocation Numbers'!$I$2</f>
        <v>42.011719947082653</v>
      </c>
      <c r="AG68" s="44">
        <f>Displacement_Number!AG68*'Temporary Relocation Numbers'!$I$2</f>
        <v>16.063577606542886</v>
      </c>
      <c r="AH68" s="45">
        <f>Displacement_Number!AH68*'Temporary Relocation Numbers'!$O$2</f>
        <v>6502.6724892498478</v>
      </c>
      <c r="AI68" s="45">
        <f>Displacement_Number!AI68*'Temporary Relocation Numbers'!$O$2</f>
        <v>13065.835806369447</v>
      </c>
      <c r="AJ68" s="45">
        <f>Displacement_Number!AJ68*'Temporary Relocation Numbers'!$O$2</f>
        <v>9800.714765717481</v>
      </c>
      <c r="AK68" s="45">
        <f>Displacement_Number!AK68*'Temporary Relocation Numbers'!$O$2</f>
        <v>5321.186472206492</v>
      </c>
      <c r="AL68" s="45">
        <f>Displacement_Number!AL68*'Temporary Relocation Numbers'!$O$2</f>
        <v>3351.8857488959056</v>
      </c>
      <c r="AM68" s="45">
        <f>Displacement_Number!AM68*'Temporary Relocation Numbers'!$O$2</f>
        <v>1708.8335325943872</v>
      </c>
    </row>
    <row r="69" spans="1:39" x14ac:dyDescent="0.35">
      <c r="A69">
        <v>2088</v>
      </c>
      <c r="B69" s="43">
        <f>Displacement_Number!B69*'Temporary Relocation Numbers'!$C$2</f>
        <v>0</v>
      </c>
      <c r="C69" s="43">
        <f>Displacement_Number!C69*'Temporary Relocation Numbers'!$C$2</f>
        <v>0</v>
      </c>
      <c r="D69" s="43">
        <f>Displacement_Number!D69*'Temporary Relocation Numbers'!$C$2</f>
        <v>0</v>
      </c>
      <c r="E69" s="43">
        <f>Displacement_Number!E69*'Temporary Relocation Numbers'!$C$2</f>
        <v>0</v>
      </c>
      <c r="F69" s="43">
        <f>Displacement_Number!F69*'Temporary Relocation Numbers'!$C$2</f>
        <v>0</v>
      </c>
      <c r="G69" s="43">
        <f>Displacement_Number!G69*'Temporary Relocation Numbers'!$C$2</f>
        <v>0</v>
      </c>
      <c r="H69" s="44">
        <f>Displacement_Number!H69*'Temporary Relocation Numbers'!$I$2</f>
        <v>61.003890994319129</v>
      </c>
      <c r="I69" s="44">
        <f>Displacement_Number!I69*'Temporary Relocation Numbers'!$I$2</f>
        <v>74.537577043376842</v>
      </c>
      <c r="J69" s="44">
        <f>Displacement_Number!J69*'Temporary Relocation Numbers'!$I$2</f>
        <v>48.723675063954779</v>
      </c>
      <c r="K69" s="44">
        <f>Displacement_Number!K69*'Temporary Relocation Numbers'!$I$2</f>
        <v>52.905007053587404</v>
      </c>
      <c r="L69" s="44">
        <f>Displacement_Number!L69*'Temporary Relocation Numbers'!$I$2</f>
        <v>43.503793536887514</v>
      </c>
      <c r="M69" s="44">
        <f>Displacement_Number!M69*'Temporary Relocation Numbers'!$I$2</f>
        <v>17.815106039845318</v>
      </c>
      <c r="N69" s="45">
        <f>Displacement_Number!N69*'Temporary Relocation Numbers'!$O$2</f>
        <v>7081.8248607291898</v>
      </c>
      <c r="O69" s="45">
        <f>Displacement_Number!O69*'Temporary Relocation Numbers'!$O$2</f>
        <v>14506.636969237381</v>
      </c>
      <c r="P69" s="45">
        <f>Displacement_Number!P69*'Temporary Relocation Numbers'!$O$2</f>
        <v>10996.951871477753</v>
      </c>
      <c r="Q69" s="45">
        <f>Displacement_Number!Q69*'Temporary Relocation Numbers'!$O$2</f>
        <v>5409.0260197768948</v>
      </c>
      <c r="R69" s="45">
        <f>Displacement_Number!R69*'Temporary Relocation Numbers'!$O$2</f>
        <v>3469.3173322916095</v>
      </c>
      <c r="S69" s="45">
        <f>Displacement_Number!S69*'Temporary Relocation Numbers'!$O$2</f>
        <v>1894.2794374393075</v>
      </c>
      <c r="U69">
        <v>2088</v>
      </c>
      <c r="V69" s="43">
        <f>Displacement_Number!V69*'Temporary Relocation Numbers'!$C$2</f>
        <v>0</v>
      </c>
      <c r="W69" s="43">
        <f>Displacement_Number!W69*'Temporary Relocation Numbers'!$C$2</f>
        <v>0</v>
      </c>
      <c r="X69" s="43">
        <f>Displacement_Number!X69*'Temporary Relocation Numbers'!$C$2</f>
        <v>0</v>
      </c>
      <c r="Y69" s="43">
        <f>Displacement_Number!Y69*'Temporary Relocation Numbers'!$C$2</f>
        <v>0</v>
      </c>
      <c r="Z69" s="43">
        <f>Displacement_Number!Z69*'Temporary Relocation Numbers'!$C$2</f>
        <v>0</v>
      </c>
      <c r="AA69" s="43">
        <f>Displacement_Number!AA69*'Temporary Relocation Numbers'!$C$2</f>
        <v>0</v>
      </c>
      <c r="AB69" s="44">
        <f>Displacement_Number!AB69*'Temporary Relocation Numbers'!$I$2</f>
        <v>56.793138372938756</v>
      </c>
      <c r="AC69" s="44">
        <f>Displacement_Number!AC69*'Temporary Relocation Numbers'!$I$2</f>
        <v>68.067117197377954</v>
      </c>
      <c r="AD69" s="44">
        <f>Displacement_Number!AD69*'Temporary Relocation Numbers'!$I$2</f>
        <v>44.026797568927734</v>
      </c>
      <c r="AE69" s="44">
        <f>Displacement_Number!AE69*'Temporary Relocation Numbers'!$I$2</f>
        <v>52.768872808012709</v>
      </c>
      <c r="AF69" s="44">
        <f>Displacement_Number!AF69*'Temporary Relocation Numbers'!$I$2</f>
        <v>42.615142336261691</v>
      </c>
      <c r="AG69" s="44">
        <f>Displacement_Number!AG69*'Temporary Relocation Numbers'!$I$2</f>
        <v>16.294301851832355</v>
      </c>
      <c r="AH69" s="45">
        <f>Displacement_Number!AH69*'Temporary Relocation Numbers'!$O$2</f>
        <v>6593.0066540471098</v>
      </c>
      <c r="AI69" s="45">
        <f>Displacement_Number!AI69*'Temporary Relocation Numbers'!$O$2</f>
        <v>13247.344465601136</v>
      </c>
      <c r="AJ69" s="45">
        <f>Displacement_Number!AJ69*'Temporary Relocation Numbers'!$O$2</f>
        <v>9936.8648462022211</v>
      </c>
      <c r="AK69" s="45">
        <f>Displacement_Number!AK69*'Temporary Relocation Numbers'!$O$2</f>
        <v>5395.1076079382874</v>
      </c>
      <c r="AL69" s="45">
        <f>Displacement_Number!AL69*'Temporary Relocation Numbers'!$O$2</f>
        <v>3398.4496501415742</v>
      </c>
      <c r="AM69" s="45">
        <f>Displacement_Number!AM69*'Temporary Relocation Numbers'!$O$2</f>
        <v>1732.5723953772917</v>
      </c>
    </row>
    <row r="70" spans="1:39" x14ac:dyDescent="0.35">
      <c r="A70">
        <v>2089</v>
      </c>
      <c r="B70" s="43">
        <f>Displacement_Number!B70*'Temporary Relocation Numbers'!$C$2</f>
        <v>0</v>
      </c>
      <c r="C70" s="43">
        <f>Displacement_Number!C70*'Temporary Relocation Numbers'!$C$2</f>
        <v>0</v>
      </c>
      <c r="D70" s="43">
        <f>Displacement_Number!D70*'Temporary Relocation Numbers'!$C$2</f>
        <v>0</v>
      </c>
      <c r="E70" s="43">
        <f>Displacement_Number!E70*'Temporary Relocation Numbers'!$C$2</f>
        <v>0</v>
      </c>
      <c r="F70" s="43">
        <f>Displacement_Number!F70*'Temporary Relocation Numbers'!$C$2</f>
        <v>0</v>
      </c>
      <c r="G70" s="43">
        <f>Displacement_Number!G70*'Temporary Relocation Numbers'!$C$2</f>
        <v>0</v>
      </c>
      <c r="H70" s="44">
        <f>Displacement_Number!H70*'Temporary Relocation Numbers'!$I$2</f>
        <v>61.880101577922375</v>
      </c>
      <c r="I70" s="44">
        <f>Displacement_Number!I70*'Temporary Relocation Numbers'!$I$2</f>
        <v>75.608174554732827</v>
      </c>
      <c r="J70" s="44">
        <f>Displacement_Number!J70*'Temporary Relocation Numbers'!$I$2</f>
        <v>49.423502551467962</v>
      </c>
      <c r="K70" s="44">
        <f>Displacement_Number!K70*'Temporary Relocation Numbers'!$I$2</f>
        <v>53.664891814221363</v>
      </c>
      <c r="L70" s="44">
        <f>Displacement_Number!L70*'Temporary Relocation Numbers'!$I$2</f>
        <v>44.128646865136062</v>
      </c>
      <c r="M70" s="44">
        <f>Displacement_Number!M70*'Temporary Relocation Numbers'!$I$2</f>
        <v>18.070987823870869</v>
      </c>
      <c r="N70" s="45">
        <f>Displacement_Number!N70*'Temporary Relocation Numbers'!$O$2</f>
        <v>7180.2045246430716</v>
      </c>
      <c r="O70" s="45">
        <f>Displacement_Number!O70*'Temporary Relocation Numbers'!$O$2</f>
        <v>14708.161025200458</v>
      </c>
      <c r="P70" s="45">
        <f>Displacement_Number!P70*'Temporary Relocation Numbers'!$O$2</f>
        <v>11149.719900971457</v>
      </c>
      <c r="Q70" s="45">
        <f>Displacement_Number!Q70*'Temporary Relocation Numbers'!$O$2</f>
        <v>5484.167409516418</v>
      </c>
      <c r="R70" s="45">
        <f>Displacement_Number!R70*'Temporary Relocation Numbers'!$O$2</f>
        <v>3517.5125757314922</v>
      </c>
      <c r="S70" s="45">
        <f>Displacement_Number!S70*'Temporary Relocation Numbers'!$O$2</f>
        <v>1920.594487314047</v>
      </c>
      <c r="U70">
        <v>2089</v>
      </c>
      <c r="V70" s="43">
        <f>Displacement_Number!V70*'Temporary Relocation Numbers'!$C$2</f>
        <v>0</v>
      </c>
      <c r="W70" s="43">
        <f>Displacement_Number!W70*'Temporary Relocation Numbers'!$C$2</f>
        <v>0</v>
      </c>
      <c r="X70" s="43">
        <f>Displacement_Number!X70*'Temporary Relocation Numbers'!$C$2</f>
        <v>0</v>
      </c>
      <c r="Y70" s="43">
        <f>Displacement_Number!Y70*'Temporary Relocation Numbers'!$C$2</f>
        <v>0</v>
      </c>
      <c r="Z70" s="43">
        <f>Displacement_Number!Z70*'Temporary Relocation Numbers'!$C$2</f>
        <v>0</v>
      </c>
      <c r="AA70" s="43">
        <f>Displacement_Number!AA70*'Temporary Relocation Numbers'!$C$2</f>
        <v>0</v>
      </c>
      <c r="AB70" s="44">
        <f>Displacement_Number!AB70*'Temporary Relocation Numbers'!$I$2</f>
        <v>57.608869109246164</v>
      </c>
      <c r="AC70" s="44">
        <f>Displacement_Number!AC70*'Temporary Relocation Numbers'!$I$2</f>
        <v>69.044778253281095</v>
      </c>
      <c r="AD70" s="44">
        <f>Displacement_Number!AD70*'Temporary Relocation Numbers'!$I$2</f>
        <v>44.659162904372387</v>
      </c>
      <c r="AE70" s="44">
        <f>Displacement_Number!AE70*'Temporary Relocation Numbers'!$I$2</f>
        <v>53.526802246374274</v>
      </c>
      <c r="AF70" s="44">
        <f>Displacement_Number!AF70*'Temporary Relocation Numbers'!$I$2</f>
        <v>43.227231796920336</v>
      </c>
      <c r="AG70" s="44">
        <f>Displacement_Number!AG70*'Temporary Relocation Numbers'!$I$2</f>
        <v>16.528340033697361</v>
      </c>
      <c r="AH70" s="45">
        <f>Displacement_Number!AH70*'Temporary Relocation Numbers'!$O$2</f>
        <v>6684.5957277057823</v>
      </c>
      <c r="AI70" s="45">
        <f>Displacement_Number!AI70*'Temporary Relocation Numbers'!$O$2</f>
        <v>13431.374616290726</v>
      </c>
      <c r="AJ70" s="45">
        <f>Displacement_Number!AJ70*'Temporary Relocation Numbers'!$O$2</f>
        <v>10074.906303475198</v>
      </c>
      <c r="AK70" s="45">
        <f>Displacement_Number!AK70*'Temporary Relocation Numbers'!$O$2</f>
        <v>5470.0556451583925</v>
      </c>
      <c r="AL70" s="45">
        <f>Displacement_Number!AL70*'Temporary Relocation Numbers'!$O$2</f>
        <v>3445.6604102188503</v>
      </c>
      <c r="AM70" s="45">
        <f>Displacement_Number!AM70*'Temporary Relocation Numbers'!$O$2</f>
        <v>1756.6410349321729</v>
      </c>
    </row>
    <row r="71" spans="1:39" x14ac:dyDescent="0.35">
      <c r="A71">
        <v>2090</v>
      </c>
      <c r="B71" s="43">
        <f>Displacement_Number!B71*'Temporary Relocation Numbers'!$C$2</f>
        <v>0</v>
      </c>
      <c r="C71" s="43">
        <f>Displacement_Number!C71*'Temporary Relocation Numbers'!$C$2</f>
        <v>0</v>
      </c>
      <c r="D71" s="43">
        <f>Displacement_Number!D71*'Temporary Relocation Numbers'!$C$2</f>
        <v>0</v>
      </c>
      <c r="E71" s="43">
        <f>Displacement_Number!E71*'Temporary Relocation Numbers'!$C$2</f>
        <v>0</v>
      </c>
      <c r="F71" s="43">
        <f>Displacement_Number!F71*'Temporary Relocation Numbers'!$C$2</f>
        <v>0</v>
      </c>
      <c r="G71" s="43">
        <f>Displacement_Number!G71*'Temporary Relocation Numbers'!$C$2</f>
        <v>0</v>
      </c>
      <c r="H71" s="44">
        <f>Displacement_Number!H71*'Temporary Relocation Numbers'!$I$2</f>
        <v>59.82525785967789</v>
      </c>
      <c r="I71" s="44">
        <f>Displacement_Number!I71*'Temporary Relocation Numbers'!$I$2</f>
        <v>73.097464672718743</v>
      </c>
      <c r="J71" s="44">
        <f>Displacement_Number!J71*'Temporary Relocation Numbers'!$I$2</f>
        <v>47.782303342645747</v>
      </c>
      <c r="K71" s="44">
        <f>Displacement_Number!K71*'Temporary Relocation Numbers'!$I$2</f>
        <v>51.882849396339054</v>
      </c>
      <c r="L71" s="44">
        <f>Displacement_Number!L71*'Temporary Relocation Numbers'!$I$2</f>
        <v>42.663273174834849</v>
      </c>
      <c r="M71" s="44">
        <f>Displacement_Number!M71*'Temporary Relocation Numbers'!$I$2</f>
        <v>17.470907105425471</v>
      </c>
      <c r="N71" s="45">
        <f>Displacement_Number!N71*'Temporary Relocation Numbers'!$O$2</f>
        <v>6938.5468935144308</v>
      </c>
      <c r="O71" s="45">
        <f>Displacement_Number!O71*'Temporary Relocation Numbers'!$O$2</f>
        <v>14213.14179010628</v>
      </c>
      <c r="P71" s="45">
        <f>Displacement_Number!P71*'Temporary Relocation Numbers'!$O$2</f>
        <v>10774.463891233967</v>
      </c>
      <c r="Q71" s="45">
        <f>Displacement_Number!Q71*'Temporary Relocation Numbers'!$O$2</f>
        <v>5299.5917612395297</v>
      </c>
      <c r="R71" s="45">
        <f>Displacement_Number!R71*'Temporary Relocation Numbers'!$O$2</f>
        <v>3399.1268454087563</v>
      </c>
      <c r="S71" s="45">
        <f>Displacement_Number!S71*'Temporary Relocation Numbers'!$O$2</f>
        <v>1855.9547806636135</v>
      </c>
      <c r="U71">
        <v>2090</v>
      </c>
      <c r="V71" s="43">
        <f>Displacement_Number!V71*'Temporary Relocation Numbers'!$C$2</f>
        <v>0</v>
      </c>
      <c r="W71" s="43">
        <f>Displacement_Number!W71*'Temporary Relocation Numbers'!$C$2</f>
        <v>0</v>
      </c>
      <c r="X71" s="43">
        <f>Displacement_Number!X71*'Temporary Relocation Numbers'!$C$2</f>
        <v>0</v>
      </c>
      <c r="Y71" s="43">
        <f>Displacement_Number!Y71*'Temporary Relocation Numbers'!$C$2</f>
        <v>0</v>
      </c>
      <c r="Z71" s="43">
        <f>Displacement_Number!Z71*'Temporary Relocation Numbers'!$C$2</f>
        <v>0</v>
      </c>
      <c r="AA71" s="43">
        <f>Displacement_Number!AA71*'Temporary Relocation Numbers'!$C$2</f>
        <v>0</v>
      </c>
      <c r="AB71" s="44">
        <f>Displacement_Number!AB71*'Temporary Relocation Numbers'!$I$2</f>
        <v>55.695859599149649</v>
      </c>
      <c r="AC71" s="44">
        <f>Displacement_Number!AC71*'Temporary Relocation Numbers'!$I$2</f>
        <v>66.752018137289994</v>
      </c>
      <c r="AD71" s="44">
        <f>Displacement_Number!AD71*'Temporary Relocation Numbers'!$I$2</f>
        <v>43.17617244352855</v>
      </c>
      <c r="AE71" s="44">
        <f>Displacement_Number!AE71*'Temporary Relocation Numbers'!$I$2</f>
        <v>51.74934534910053</v>
      </c>
      <c r="AF71" s="44">
        <f>Displacement_Number!AF71*'Temporary Relocation Numbers'!$I$2</f>
        <v>41.791791268382305</v>
      </c>
      <c r="AG71" s="44">
        <f>Displacement_Number!AG71*'Temporary Relocation Numbers'!$I$2</f>
        <v>15.979485800669254</v>
      </c>
      <c r="AH71" s="45">
        <f>Displacement_Number!AH71*'Temporary Relocation Numbers'!$O$2</f>
        <v>6459.6183523307654</v>
      </c>
      <c r="AI71" s="45">
        <f>Displacement_Number!AI71*'Temporary Relocation Numbers'!$O$2</f>
        <v>12979.327023296075</v>
      </c>
      <c r="AJ71" s="45">
        <f>Displacement_Number!AJ71*'Temporary Relocation Numbers'!$O$2</f>
        <v>9735.8243201159767</v>
      </c>
      <c r="AK71" s="45">
        <f>Displacement_Number!AK71*'Temporary Relocation Numbers'!$O$2</f>
        <v>5285.9549437349124</v>
      </c>
      <c r="AL71" s="45">
        <f>Displacement_Number!AL71*'Temporary Relocation Numbers'!$O$2</f>
        <v>3329.6929430597415</v>
      </c>
      <c r="AM71" s="45">
        <f>Displacement_Number!AM71*'Temporary Relocation Numbers'!$O$2</f>
        <v>1697.5193609202233</v>
      </c>
    </row>
    <row r="72" spans="1:39" x14ac:dyDescent="0.35">
      <c r="A72">
        <v>2091</v>
      </c>
      <c r="B72" s="43">
        <f>Displacement_Number!B72*'Temporary Relocation Numbers'!$C$2</f>
        <v>0</v>
      </c>
      <c r="C72" s="43">
        <f>Displacement_Number!C72*'Temporary Relocation Numbers'!$C$2</f>
        <v>0</v>
      </c>
      <c r="D72" s="43">
        <f>Displacement_Number!D72*'Temporary Relocation Numbers'!$C$2</f>
        <v>0</v>
      </c>
      <c r="E72" s="43">
        <f>Displacement_Number!E72*'Temporary Relocation Numbers'!$C$2</f>
        <v>0</v>
      </c>
      <c r="F72" s="43">
        <f>Displacement_Number!F72*'Temporary Relocation Numbers'!$C$2</f>
        <v>0</v>
      </c>
      <c r="G72" s="43">
        <f>Displacement_Number!G72*'Temporary Relocation Numbers'!$C$2</f>
        <v>0</v>
      </c>
      <c r="H72" s="44">
        <f>Displacement_Number!H72*'Temporary Relocation Numbers'!$I$2</f>
        <v>60.684539509570108</v>
      </c>
      <c r="I72" s="44">
        <f>Displacement_Number!I72*'Temporary Relocation Numbers'!$I$2</f>
        <v>74.14737757395919</v>
      </c>
      <c r="J72" s="44">
        <f>Displacement_Number!J72*'Temporary Relocation Numbers'!$I$2</f>
        <v>48.468609727621519</v>
      </c>
      <c r="K72" s="44">
        <f>Displacement_Number!K72*'Temporary Relocation Numbers'!$I$2</f>
        <v>52.628052710547315</v>
      </c>
      <c r="L72" s="44">
        <f>Displacement_Number!L72*'Temporary Relocation Numbers'!$I$2</f>
        <v>43.276053947956825</v>
      </c>
      <c r="M72" s="44">
        <f>Displacement_Number!M72*'Temporary Relocation Numbers'!$I$2</f>
        <v>17.721845094157185</v>
      </c>
      <c r="N72" s="45">
        <f>Displacement_Number!N72*'Temporary Relocation Numbers'!$O$2</f>
        <v>7034.9361610914857</v>
      </c>
      <c r="O72" s="45">
        <f>Displacement_Number!O72*'Temporary Relocation Numbers'!$O$2</f>
        <v>14410.588654434272</v>
      </c>
      <c r="P72" s="45">
        <f>Displacement_Number!P72*'Temporary Relocation Numbers'!$O$2</f>
        <v>10924.141150601085</v>
      </c>
      <c r="Q72" s="45">
        <f>Displacement_Number!Q72*'Temporary Relocation Numbers'!$O$2</f>
        <v>5373.2129064393621</v>
      </c>
      <c r="R72" s="45">
        <f>Displacement_Number!R72*'Temporary Relocation Numbers'!$O$2</f>
        <v>3446.3470129825628</v>
      </c>
      <c r="S72" s="45">
        <f>Displacement_Number!S72*'Temporary Relocation Numbers'!$O$2</f>
        <v>1881.7374300727447</v>
      </c>
      <c r="U72">
        <v>2091</v>
      </c>
      <c r="V72" s="43">
        <f>Displacement_Number!V72*'Temporary Relocation Numbers'!$C$2</f>
        <v>0</v>
      </c>
      <c r="W72" s="43">
        <f>Displacement_Number!W72*'Temporary Relocation Numbers'!$C$2</f>
        <v>0</v>
      </c>
      <c r="X72" s="43">
        <f>Displacement_Number!X72*'Temporary Relocation Numbers'!$C$2</f>
        <v>0</v>
      </c>
      <c r="Y72" s="43">
        <f>Displacement_Number!Y72*'Temporary Relocation Numbers'!$C$2</f>
        <v>0</v>
      </c>
      <c r="Z72" s="43">
        <f>Displacement_Number!Z72*'Temporary Relocation Numbers'!$C$2</f>
        <v>0</v>
      </c>
      <c r="AA72" s="43">
        <f>Displacement_Number!AA72*'Temporary Relocation Numbers'!$C$2</f>
        <v>0</v>
      </c>
      <c r="AB72" s="44">
        <f>Displacement_Number!AB72*'Temporary Relocation Numbers'!$I$2</f>
        <v>56.495829910030317</v>
      </c>
      <c r="AC72" s="44">
        <f>Displacement_Number!AC72*'Temporary Relocation Numbers'!$I$2</f>
        <v>67.710790173228091</v>
      </c>
      <c r="AD72" s="44">
        <f>Displacement_Number!AD72*'Temporary Relocation Numbers'!$I$2</f>
        <v>43.796320087193138</v>
      </c>
      <c r="AE72" s="44">
        <f>Displacement_Number!AE72*'Temporary Relocation Numbers'!$I$2</f>
        <v>52.492631119079441</v>
      </c>
      <c r="AF72" s="44">
        <f>Displacement_Number!AF72*'Temporary Relocation Numbers'!$I$2</f>
        <v>42.392054779778732</v>
      </c>
      <c r="AG72" s="44">
        <f>Displacement_Number!AG72*'Temporary Relocation Numbers'!$I$2</f>
        <v>16.20900221922669</v>
      </c>
      <c r="AH72" s="45">
        <f>Displacement_Number!AH72*'Temporary Relocation Numbers'!$O$2</f>
        <v>6549.3544154235224</v>
      </c>
      <c r="AI72" s="45">
        <f>Displacement_Number!AI72*'Temporary Relocation Numbers'!$O$2</f>
        <v>13159.633915303675</v>
      </c>
      <c r="AJ72" s="45">
        <f>Displacement_Number!AJ72*'Temporary Relocation Numbers'!$O$2</f>
        <v>9871.0729521245048</v>
      </c>
      <c r="AK72" s="45">
        <f>Displacement_Number!AK72*'Temporary Relocation Numbers'!$O$2</f>
        <v>5359.3866482821813</v>
      </c>
      <c r="AL72" s="45">
        <f>Displacement_Number!AL72*'Temporary Relocation Numbers'!$O$2</f>
        <v>3375.948545127952</v>
      </c>
      <c r="AM72" s="45">
        <f>Displacement_Number!AM72*'Temporary Relocation Numbers'!$O$2</f>
        <v>1721.1010489030357</v>
      </c>
    </row>
    <row r="73" spans="1:39" x14ac:dyDescent="0.35">
      <c r="A73">
        <v>2092</v>
      </c>
      <c r="B73" s="43">
        <f>Displacement_Number!B73*'Temporary Relocation Numbers'!$C$2</f>
        <v>0</v>
      </c>
      <c r="C73" s="43">
        <f>Displacement_Number!C73*'Temporary Relocation Numbers'!$C$2</f>
        <v>0</v>
      </c>
      <c r="D73" s="43">
        <f>Displacement_Number!D73*'Temporary Relocation Numbers'!$C$2</f>
        <v>0</v>
      </c>
      <c r="E73" s="43">
        <f>Displacement_Number!E73*'Temporary Relocation Numbers'!$C$2</f>
        <v>0</v>
      </c>
      <c r="F73" s="43">
        <f>Displacement_Number!F73*'Temporary Relocation Numbers'!$C$2</f>
        <v>0</v>
      </c>
      <c r="G73" s="43">
        <f>Displacement_Number!G73*'Temporary Relocation Numbers'!$C$2</f>
        <v>0</v>
      </c>
      <c r="H73" s="44">
        <f>Displacement_Number!H73*'Temporary Relocation Numbers'!$I$2</f>
        <v>61.556163186563545</v>
      </c>
      <c r="I73" s="44">
        <f>Displacement_Number!I73*'Temporary Relocation Numbers'!$I$2</f>
        <v>75.212370575516729</v>
      </c>
      <c r="J73" s="44">
        <f>Displacement_Number!J73*'Temporary Relocation Numbers'!$I$2</f>
        <v>49.16477366280121</v>
      </c>
      <c r="K73" s="44">
        <f>Displacement_Number!K73*'Temporary Relocation Numbers'!$I$2</f>
        <v>53.383959522847299</v>
      </c>
      <c r="L73" s="44">
        <f>Displacement_Number!L73*'Temporary Relocation Numbers'!$I$2</f>
        <v>43.897636208821403</v>
      </c>
      <c r="M73" s="44">
        <f>Displacement_Number!M73*'Temporary Relocation Numbers'!$I$2</f>
        <v>17.976387353337408</v>
      </c>
      <c r="N73" s="45">
        <f>Displacement_Number!N73*'Temporary Relocation Numbers'!$O$2</f>
        <v>7132.6644541225187</v>
      </c>
      <c r="O73" s="45">
        <f>Displacement_Number!O73*'Temporary Relocation Numbers'!$O$2</f>
        <v>14610.778421408897</v>
      </c>
      <c r="P73" s="45">
        <f>Displacement_Number!P73*'Temporary Relocation Numbers'!$O$2</f>
        <v>11075.897704325471</v>
      </c>
      <c r="Q73" s="45">
        <f>Displacement_Number!Q73*'Temporary Relocation Numbers'!$O$2</f>
        <v>5447.8567857033877</v>
      </c>
      <c r="R73" s="45">
        <f>Displacement_Number!R73*'Temporary Relocation Numbers'!$O$2</f>
        <v>3494.223156142777</v>
      </c>
      <c r="S73" s="45">
        <f>Displacement_Number!S73*'Temporary Relocation Numbers'!$O$2</f>
        <v>1907.87824823549</v>
      </c>
      <c r="U73">
        <v>2092</v>
      </c>
      <c r="V73" s="43">
        <f>Displacement_Number!V73*'Temporary Relocation Numbers'!$C$2</f>
        <v>0</v>
      </c>
      <c r="W73" s="43">
        <f>Displacement_Number!W73*'Temporary Relocation Numbers'!$C$2</f>
        <v>0</v>
      </c>
      <c r="X73" s="43">
        <f>Displacement_Number!X73*'Temporary Relocation Numbers'!$C$2</f>
        <v>0</v>
      </c>
      <c r="Y73" s="43">
        <f>Displacement_Number!Y73*'Temporary Relocation Numbers'!$C$2</f>
        <v>0</v>
      </c>
      <c r="Z73" s="43">
        <f>Displacement_Number!Z73*'Temporary Relocation Numbers'!$C$2</f>
        <v>0</v>
      </c>
      <c r="AA73" s="43">
        <f>Displacement_Number!AA73*'Temporary Relocation Numbers'!$C$2</f>
        <v>0</v>
      </c>
      <c r="AB73" s="44">
        <f>Displacement_Number!AB73*'Temporary Relocation Numbers'!$I$2</f>
        <v>57.30729034787727</v>
      </c>
      <c r="AC73" s="44">
        <f>Displacement_Number!AC73*'Temporary Relocation Numbers'!$I$2</f>
        <v>68.683333235759079</v>
      </c>
      <c r="AD73" s="44">
        <f>Displacement_Number!AD73*'Temporary Relocation Numbers'!$I$2</f>
        <v>44.425375030374525</v>
      </c>
      <c r="AE73" s="44">
        <f>Displacement_Number!AE73*'Temporary Relocation Numbers'!$I$2</f>
        <v>53.246592845094625</v>
      </c>
      <c r="AF73" s="44">
        <f>Displacement_Number!AF73*'Temporary Relocation Numbers'!$I$2</f>
        <v>43.000939991087471</v>
      </c>
      <c r="AG73" s="44">
        <f>Displacement_Number!AG73*'Temporary Relocation Numbers'!$I$2</f>
        <v>16.44181522611272</v>
      </c>
      <c r="AH73" s="45">
        <f>Displacement_Number!AH73*'Temporary Relocation Numbers'!$O$2</f>
        <v>6640.3370786372434</v>
      </c>
      <c r="AI73" s="45">
        <f>Displacement_Number!AI73*'Temporary Relocation Numbers'!$O$2</f>
        <v>13342.445603996586</v>
      </c>
      <c r="AJ73" s="45">
        <f>Displacement_Number!AJ73*'Temporary Relocation Numbers'!$O$2</f>
        <v>10008.200438132317</v>
      </c>
      <c r="AK73" s="45">
        <f>Displacement_Number!AK73*'Temporary Relocation Numbers'!$O$2</f>
        <v>5433.8384552121061</v>
      </c>
      <c r="AL73" s="45">
        <f>Displacement_Number!AL73*'Temporary Relocation Numbers'!$O$2</f>
        <v>3422.8467231811787</v>
      </c>
      <c r="AM73" s="45">
        <f>Displacement_Number!AM73*'Temporary Relocation Numbers'!$O$2</f>
        <v>1745.0103302087409</v>
      </c>
    </row>
    <row r="74" spans="1:39" x14ac:dyDescent="0.35">
      <c r="A74">
        <v>2093</v>
      </c>
      <c r="B74" s="43">
        <f>Displacement_Number!B74*'Temporary Relocation Numbers'!$C$2</f>
        <v>0</v>
      </c>
      <c r="C74" s="43">
        <f>Displacement_Number!C74*'Temporary Relocation Numbers'!$C$2</f>
        <v>0</v>
      </c>
      <c r="D74" s="43">
        <f>Displacement_Number!D74*'Temporary Relocation Numbers'!$C$2</f>
        <v>0</v>
      </c>
      <c r="E74" s="43">
        <f>Displacement_Number!E74*'Temporary Relocation Numbers'!$C$2</f>
        <v>0</v>
      </c>
      <c r="F74" s="43">
        <f>Displacement_Number!F74*'Temporary Relocation Numbers'!$C$2</f>
        <v>0</v>
      </c>
      <c r="G74" s="43">
        <f>Displacement_Number!G74*'Temporary Relocation Numbers'!$C$2</f>
        <v>0</v>
      </c>
      <c r="H74" s="44">
        <f>Displacement_Number!H74*'Temporary Relocation Numbers'!$I$2</f>
        <v>62.440306161559981</v>
      </c>
      <c r="I74" s="44">
        <f>Displacement_Number!I74*'Temporary Relocation Numbers'!$I$2</f>
        <v>76.29266027576378</v>
      </c>
      <c r="J74" s="44">
        <f>Displacement_Number!J74*'Temporary Relocation Numbers'!$I$2</f>
        <v>49.870936734068522</v>
      </c>
      <c r="K74" s="44">
        <f>Displacement_Number!K74*'Temporary Relocation Numbers'!$I$2</f>
        <v>54.150723569634458</v>
      </c>
      <c r="L74" s="44">
        <f>Displacement_Number!L74*'Temporary Relocation Numbers'!$I$2</f>
        <v>44.528146374884678</v>
      </c>
      <c r="M74" s="44">
        <f>Displacement_Number!M74*'Temporary Relocation Numbers'!$I$2</f>
        <v>18.23458565179369</v>
      </c>
      <c r="N74" s="45">
        <f>Displacement_Number!N74*'Temporary Relocation Numbers'!$O$2</f>
        <v>7231.7503741511637</v>
      </c>
      <c r="O74" s="45">
        <f>Displacement_Number!O74*'Temporary Relocation Numbers'!$O$2</f>
        <v>14813.749195028176</v>
      </c>
      <c r="P74" s="45">
        <f>Displacement_Number!P74*'Temporary Relocation Numbers'!$O$2</f>
        <v>11229.762437656918</v>
      </c>
      <c r="Q74" s="45">
        <f>Displacement_Number!Q74*'Temporary Relocation Numbers'!$O$2</f>
        <v>5523.5376067020152</v>
      </c>
      <c r="R74" s="45">
        <f>Displacement_Number!R74*'Temporary Relocation Numbers'!$O$2</f>
        <v>3542.7643876052621</v>
      </c>
      <c r="S74" s="45">
        <f>Displacement_Number!S74*'Temporary Relocation Numbers'!$O$2</f>
        <v>1934.3822107792198</v>
      </c>
      <c r="U74">
        <v>2093</v>
      </c>
      <c r="V74" s="43">
        <f>Displacement_Number!V74*'Temporary Relocation Numbers'!$C$2</f>
        <v>0</v>
      </c>
      <c r="W74" s="43">
        <f>Displacement_Number!W74*'Temporary Relocation Numbers'!$C$2</f>
        <v>0</v>
      </c>
      <c r="X74" s="43">
        <f>Displacement_Number!X74*'Temporary Relocation Numbers'!$C$2</f>
        <v>0</v>
      </c>
      <c r="Y74" s="43">
        <f>Displacement_Number!Y74*'Temporary Relocation Numbers'!$C$2</f>
        <v>0</v>
      </c>
      <c r="Z74" s="43">
        <f>Displacement_Number!Z74*'Temporary Relocation Numbers'!$C$2</f>
        <v>0</v>
      </c>
      <c r="AA74" s="43">
        <f>Displacement_Number!AA74*'Temporary Relocation Numbers'!$C$2</f>
        <v>0</v>
      </c>
      <c r="AB74" s="44">
        <f>Displacement_Number!AB74*'Temporary Relocation Numbers'!$I$2</f>
        <v>58.130405947587292</v>
      </c>
      <c r="AC74" s="44">
        <f>Displacement_Number!AC74*'Temporary Relocation Numbers'!$I$2</f>
        <v>69.669845120778433</v>
      </c>
      <c r="AD74" s="44">
        <f>Displacement_Number!AD74*'Temporary Relocation Numbers'!$I$2</f>
        <v>45.063465210323585</v>
      </c>
      <c r="AE74" s="44">
        <f>Displacement_Number!AE74*'Temporary Relocation Numbers'!$I$2</f>
        <v>54.011383867949704</v>
      </c>
      <c r="AF74" s="44">
        <f>Displacement_Number!AF74*'Temporary Relocation Numbers'!$I$2</f>
        <v>43.61857073743753</v>
      </c>
      <c r="AG74" s="44">
        <f>Displacement_Number!AG74*'Temporary Relocation Numbers'!$I$2</f>
        <v>16.677972170857611</v>
      </c>
      <c r="AH74" s="45">
        <f>Displacement_Number!AH74*'Temporary Relocation Numbers'!$O$2</f>
        <v>6732.5836595564942</v>
      </c>
      <c r="AI74" s="45">
        <f>Displacement_Number!AI74*'Temporary Relocation Numbers'!$O$2</f>
        <v>13527.796885640015</v>
      </c>
      <c r="AJ74" s="45">
        <f>Displacement_Number!AJ74*'Temporary Relocation Numbers'!$O$2</f>
        <v>10147.232878901388</v>
      </c>
      <c r="AK74" s="45">
        <f>Displacement_Number!AK74*'Temporary Relocation Numbers'!$O$2</f>
        <v>5509.3245356361667</v>
      </c>
      <c r="AL74" s="45">
        <f>Displacement_Number!AL74*'Temporary Relocation Numbers'!$O$2</f>
        <v>3470.3964037900032</v>
      </c>
      <c r="AM74" s="45">
        <f>Displacement_Number!AM74*'Temporary Relocation Numbers'!$O$2</f>
        <v>1769.2517557153465</v>
      </c>
    </row>
    <row r="75" spans="1:39" x14ac:dyDescent="0.35">
      <c r="A75">
        <v>2094</v>
      </c>
      <c r="B75" s="43">
        <f>Displacement_Number!B75*'Temporary Relocation Numbers'!$C$2</f>
        <v>0</v>
      </c>
      <c r="C75" s="43">
        <f>Displacement_Number!C75*'Temporary Relocation Numbers'!$C$2</f>
        <v>0</v>
      </c>
      <c r="D75" s="43">
        <f>Displacement_Number!D75*'Temporary Relocation Numbers'!$C$2</f>
        <v>0</v>
      </c>
      <c r="E75" s="43">
        <f>Displacement_Number!E75*'Temporary Relocation Numbers'!$C$2</f>
        <v>0</v>
      </c>
      <c r="F75" s="43">
        <f>Displacement_Number!F75*'Temporary Relocation Numbers'!$C$2</f>
        <v>0</v>
      </c>
      <c r="G75" s="43">
        <f>Displacement_Number!G75*'Temporary Relocation Numbers'!$C$2</f>
        <v>0</v>
      </c>
      <c r="H75" s="44">
        <f>Displacement_Number!H75*'Temporary Relocation Numbers'!$I$2</f>
        <v>63.337148251637181</v>
      </c>
      <c r="I75" s="44">
        <f>Displacement_Number!I75*'Temporary Relocation Numbers'!$I$2</f>
        <v>77.38846638411674</v>
      </c>
      <c r="J75" s="44">
        <f>Displacement_Number!J75*'Temporary Relocation Numbers'!$I$2</f>
        <v>50.587242560932395</v>
      </c>
      <c r="K75" s="44">
        <f>Displacement_Number!K75*'Temporary Relocation Numbers'!$I$2</f>
        <v>54.928500795449551</v>
      </c>
      <c r="L75" s="44">
        <f>Displacement_Number!L75*'Temporary Relocation Numbers'!$I$2</f>
        <v>45.167712679360932</v>
      </c>
      <c r="M75" s="44">
        <f>Displacement_Number!M75*'Temporary Relocation Numbers'!$I$2</f>
        <v>18.496492501919196</v>
      </c>
      <c r="N75" s="45">
        <f>Displacement_Number!N75*'Temporary Relocation Numbers'!$O$2</f>
        <v>7332.2127811309419</v>
      </c>
      <c r="O75" s="45">
        <f>Displacement_Number!O75*'Temporary Relocation Numbers'!$O$2</f>
        <v>15019.539608625239</v>
      </c>
      <c r="P75" s="45">
        <f>Displacement_Number!P75*'Temporary Relocation Numbers'!$O$2</f>
        <v>11385.764637114826</v>
      </c>
      <c r="Q75" s="45">
        <f>Displacement_Number!Q75*'Temporary Relocation Numbers'!$O$2</f>
        <v>5600.2697744765064</v>
      </c>
      <c r="R75" s="45">
        <f>Displacement_Number!R75*'Temporary Relocation Numbers'!$O$2</f>
        <v>3591.9799466783788</v>
      </c>
      <c r="S75" s="45">
        <f>Displacement_Number!S75*'Temporary Relocation Numbers'!$O$2</f>
        <v>1961.2543624519817</v>
      </c>
      <c r="U75">
        <v>2094</v>
      </c>
      <c r="V75" s="43">
        <f>Displacement_Number!V75*'Temporary Relocation Numbers'!$C$2</f>
        <v>0</v>
      </c>
      <c r="W75" s="43">
        <f>Displacement_Number!W75*'Temporary Relocation Numbers'!$C$2</f>
        <v>0</v>
      </c>
      <c r="X75" s="43">
        <f>Displacement_Number!X75*'Temporary Relocation Numbers'!$C$2</f>
        <v>0</v>
      </c>
      <c r="Y75" s="43">
        <f>Displacement_Number!Y75*'Temporary Relocation Numbers'!$C$2</f>
        <v>0</v>
      </c>
      <c r="Z75" s="43">
        <f>Displacement_Number!Z75*'Temporary Relocation Numbers'!$C$2</f>
        <v>0</v>
      </c>
      <c r="AA75" s="43">
        <f>Displacement_Number!AA75*'Temporary Relocation Numbers'!$C$2</f>
        <v>0</v>
      </c>
      <c r="AB75" s="44">
        <f>Displacement_Number!AB75*'Temporary Relocation Numbers'!$I$2</f>
        <v>58.965344114485099</v>
      </c>
      <c r="AC75" s="44">
        <f>Displacement_Number!AC75*'Temporary Relocation Numbers'!$I$2</f>
        <v>70.670526465162041</v>
      </c>
      <c r="AD75" s="44">
        <f>Displacement_Number!AD75*'Temporary Relocation Numbers'!$I$2</f>
        <v>45.710720401878497</v>
      </c>
      <c r="AE75" s="44">
        <f>Displacement_Number!AE75*'Temporary Relocation Numbers'!$I$2</f>
        <v>54.787159730911668</v>
      </c>
      <c r="AF75" s="44">
        <f>Displacement_Number!AF75*'Temporary Relocation Numbers'!$I$2</f>
        <v>44.245072632625643</v>
      </c>
      <c r="AG75" s="44">
        <f>Displacement_Number!AG75*'Temporary Relocation Numbers'!$I$2</f>
        <v>16.917521083082033</v>
      </c>
      <c r="AH75" s="45">
        <f>Displacement_Number!AH75*'Temporary Relocation Numbers'!$O$2</f>
        <v>6826.1117163391746</v>
      </c>
      <c r="AI75" s="45">
        <f>Displacement_Number!AI75*'Temporary Relocation Numbers'!$O$2</f>
        <v>13715.723039883753</v>
      </c>
      <c r="AJ75" s="45">
        <f>Displacement_Number!AJ75*'Temporary Relocation Numbers'!$O$2</f>
        <v>10288.196737781604</v>
      </c>
      <c r="AK75" s="45">
        <f>Displacement_Number!AK75*'Temporary Relocation Numbers'!$O$2</f>
        <v>5585.8592575288203</v>
      </c>
      <c r="AL75" s="45">
        <f>Displacement_Number!AL75*'Temporary Relocation Numbers'!$O$2</f>
        <v>3518.6066375316013</v>
      </c>
      <c r="AM75" s="45">
        <f>Displacement_Number!AM75*'Temporary Relocation Numbers'!$O$2</f>
        <v>1793.829939520982</v>
      </c>
    </row>
    <row r="76" spans="1:39" x14ac:dyDescent="0.35">
      <c r="A76">
        <v>2095</v>
      </c>
      <c r="B76" s="43">
        <f>Displacement_Number!B76*'Temporary Relocation Numbers'!$C$2</f>
        <v>0</v>
      </c>
      <c r="C76" s="43">
        <f>Displacement_Number!C76*'Temporary Relocation Numbers'!$C$2</f>
        <v>0</v>
      </c>
      <c r="D76" s="43">
        <f>Displacement_Number!D76*'Temporary Relocation Numbers'!$C$2</f>
        <v>0</v>
      </c>
      <c r="E76" s="43">
        <f>Displacement_Number!E76*'Temporary Relocation Numbers'!$C$2</f>
        <v>0</v>
      </c>
      <c r="F76" s="43">
        <f>Displacement_Number!F76*'Temporary Relocation Numbers'!$C$2</f>
        <v>0</v>
      </c>
      <c r="G76" s="43">
        <f>Displacement_Number!G76*'Temporary Relocation Numbers'!$C$2</f>
        <v>0</v>
      </c>
      <c r="H76" s="44">
        <f>Displacement_Number!H76*'Temporary Relocation Numbers'!$I$2</f>
        <v>64.246871856620018</v>
      </c>
      <c r="I76" s="44">
        <f>Displacement_Number!I76*'Temporary Relocation Numbers'!$I$2</f>
        <v>78.500011765720387</v>
      </c>
      <c r="J76" s="44">
        <f>Displacement_Number!J76*'Temporary Relocation Numbers'!$I$2</f>
        <v>51.313836825736281</v>
      </c>
      <c r="K76" s="44">
        <f>Displacement_Number!K76*'Temporary Relocation Numbers'!$I$2</f>
        <v>55.717449384694696</v>
      </c>
      <c r="L76" s="44">
        <f>Displacement_Number!L76*'Temporary Relocation Numbers'!$I$2</f>
        <v>45.816465197302662</v>
      </c>
      <c r="M76" s="44">
        <f>Displacement_Number!M76*'Temporary Relocation Numbers'!$I$2</f>
        <v>18.762161170352641</v>
      </c>
      <c r="N76" s="45">
        <f>Displacement_Number!N76*'Temporary Relocation Numbers'!$O$2</f>
        <v>7434.0707970150652</v>
      </c>
      <c r="O76" s="45">
        <f>Displacement_Number!O76*'Temporary Relocation Numbers'!$O$2</f>
        <v>15228.188832221775</v>
      </c>
      <c r="P76" s="45">
        <f>Displacement_Number!P76*'Temporary Relocation Numbers'!$O$2</f>
        <v>11543.933996062595</v>
      </c>
      <c r="Q76" s="45">
        <f>Displacement_Number!Q76*'Temporary Relocation Numbers'!$O$2</f>
        <v>5678.0678941808328</v>
      </c>
      <c r="R76" s="45">
        <f>Displacement_Number!R76*'Temporary Relocation Numbers'!$O$2</f>
        <v>3641.8792010215939</v>
      </c>
      <c r="S76" s="45">
        <f>Displacement_Number!S76*'Temporary Relocation Numbers'!$O$2</f>
        <v>1988.499818082721</v>
      </c>
      <c r="U76">
        <v>2095</v>
      </c>
      <c r="V76" s="43">
        <f>Displacement_Number!V76*'Temporary Relocation Numbers'!$C$2</f>
        <v>0</v>
      </c>
      <c r="W76" s="43">
        <f>Displacement_Number!W76*'Temporary Relocation Numbers'!$C$2</f>
        <v>0</v>
      </c>
      <c r="X76" s="43">
        <f>Displacement_Number!X76*'Temporary Relocation Numbers'!$C$2</f>
        <v>0</v>
      </c>
      <c r="Y76" s="43">
        <f>Displacement_Number!Y76*'Temporary Relocation Numbers'!$C$2</f>
        <v>0</v>
      </c>
      <c r="Z76" s="43">
        <f>Displacement_Number!Z76*'Temporary Relocation Numbers'!$C$2</f>
        <v>0</v>
      </c>
      <c r="AA76" s="43">
        <f>Displacement_Number!AA76*'Temporary Relocation Numbers'!$C$2</f>
        <v>0</v>
      </c>
      <c r="AB76" s="44">
        <f>Displacement_Number!AB76*'Temporary Relocation Numbers'!$I$2</f>
        <v>59.812274658370079</v>
      </c>
      <c r="AC76" s="44">
        <f>Displacement_Number!AC76*'Temporary Relocation Numbers'!$I$2</f>
        <v>71.685580787571652</v>
      </c>
      <c r="AD76" s="44">
        <f>Displacement_Number!AD76*'Temporary Relocation Numbers'!$I$2</f>
        <v>46.367272243858288</v>
      </c>
      <c r="AE76" s="44">
        <f>Displacement_Number!AE76*'Temporary Relocation Numbers'!$I$2</f>
        <v>55.574078211345274</v>
      </c>
      <c r="AF76" s="44">
        <f>Displacement_Number!AF76*'Temporary Relocation Numbers'!$I$2</f>
        <v>44.880573094663575</v>
      </c>
      <c r="AG76" s="44">
        <f>Displacement_Number!AG76*'Temporary Relocation Numbers'!$I$2</f>
        <v>17.160510682265272</v>
      </c>
      <c r="AH76" s="45">
        <f>Displacement_Number!AH76*'Temporary Relocation Numbers'!$O$2</f>
        <v>6920.9390510585072</v>
      </c>
      <c r="AI76" s="45">
        <f>Displacement_Number!AI76*'Temporary Relocation Numbers'!$O$2</f>
        <v>13906.259836477268</v>
      </c>
      <c r="AJ76" s="45">
        <f>Displacement_Number!AJ76*'Temporary Relocation Numbers'!$O$2</f>
        <v>10431.118845747802</v>
      </c>
      <c r="AK76" s="45">
        <f>Displacement_Number!AK76*'Temporary Relocation Numbers'!$O$2</f>
        <v>5663.4571884623119</v>
      </c>
      <c r="AL76" s="45">
        <f>Displacement_Number!AL76*'Temporary Relocation Numbers'!$O$2</f>
        <v>3567.4866007124297</v>
      </c>
      <c r="AM76" s="45">
        <f>Displacement_Number!AM76*'Temporary Relocation Numbers'!$O$2</f>
        <v>1818.749559822149</v>
      </c>
    </row>
    <row r="77" spans="1:39" x14ac:dyDescent="0.35">
      <c r="A77">
        <v>2096</v>
      </c>
      <c r="B77" s="43">
        <f>Displacement_Number!B77*'Temporary Relocation Numbers'!$C$2</f>
        <v>0</v>
      </c>
      <c r="C77" s="43">
        <f>Displacement_Number!C77*'Temporary Relocation Numbers'!$C$2</f>
        <v>0</v>
      </c>
      <c r="D77" s="43">
        <f>Displacement_Number!D77*'Temporary Relocation Numbers'!$C$2</f>
        <v>0</v>
      </c>
      <c r="E77" s="43">
        <f>Displacement_Number!E77*'Temporary Relocation Numbers'!$C$2</f>
        <v>0</v>
      </c>
      <c r="F77" s="43">
        <f>Displacement_Number!F77*'Temporary Relocation Numbers'!$C$2</f>
        <v>0</v>
      </c>
      <c r="G77" s="43">
        <f>Displacement_Number!G77*'Temporary Relocation Numbers'!$C$2</f>
        <v>0</v>
      </c>
      <c r="H77" s="44">
        <f>Displacement_Number!H77*'Temporary Relocation Numbers'!$I$2</f>
        <v>65.169661996177084</v>
      </c>
      <c r="I77" s="44">
        <f>Displacement_Number!I77*'Temporary Relocation Numbers'!$I$2</f>
        <v>79.627522486774396</v>
      </c>
      <c r="J77" s="44">
        <f>Displacement_Number!J77*'Temporary Relocation Numbers'!$I$2</f>
        <v>52.050867303287092</v>
      </c>
      <c r="K77" s="44">
        <f>Displacement_Number!K77*'Temporary Relocation Numbers'!$I$2</f>
        <v>56.517729793804897</v>
      </c>
      <c r="L77" s="44">
        <f>Displacement_Number!L77*'Temporary Relocation Numbers'!$I$2</f>
        <v>46.47453587205527</v>
      </c>
      <c r="M77" s="44">
        <f>Displacement_Number!M77*'Temporary Relocation Numbers'!$I$2</f>
        <v>19.0316456888117</v>
      </c>
      <c r="N77" s="45">
        <f>Displacement_Number!N77*'Temporary Relocation Numbers'!$O$2</f>
        <v>7537.3438093960931</v>
      </c>
      <c r="O77" s="45">
        <f>Displacement_Number!O77*'Temporary Relocation Numbers'!$O$2</f>
        <v>15439.736579983626</v>
      </c>
      <c r="P77" s="45">
        <f>Displacement_Number!P77*'Temporary Relocation Numbers'!$O$2</f>
        <v>11704.300620359452</v>
      </c>
      <c r="Q77" s="45">
        <f>Displacement_Number!Q77*'Temporary Relocation Numbers'!$O$2</f>
        <v>5756.9467738615995</v>
      </c>
      <c r="R77" s="45">
        <f>Displacement_Number!R77*'Temporary Relocation Numbers'!$O$2</f>
        <v>3692.4716484285145</v>
      </c>
      <c r="S77" s="45">
        <f>Displacement_Number!S77*'Temporary Relocation Numbers'!$O$2</f>
        <v>2016.1237635548282</v>
      </c>
      <c r="U77">
        <v>2096</v>
      </c>
      <c r="V77" s="43">
        <f>Displacement_Number!V77*'Temporary Relocation Numbers'!$C$2</f>
        <v>0</v>
      </c>
      <c r="W77" s="43">
        <f>Displacement_Number!W77*'Temporary Relocation Numbers'!$C$2</f>
        <v>0</v>
      </c>
      <c r="X77" s="43">
        <f>Displacement_Number!X77*'Temporary Relocation Numbers'!$C$2</f>
        <v>0</v>
      </c>
      <c r="Y77" s="43">
        <f>Displacement_Number!Y77*'Temporary Relocation Numbers'!$C$2</f>
        <v>0</v>
      </c>
      <c r="Z77" s="43">
        <f>Displacement_Number!Z77*'Temporary Relocation Numbers'!$C$2</f>
        <v>0</v>
      </c>
      <c r="AA77" s="43">
        <f>Displacement_Number!AA77*'Temporary Relocation Numbers'!$C$2</f>
        <v>0</v>
      </c>
      <c r="AB77" s="44">
        <f>Displacement_Number!AB77*'Temporary Relocation Numbers'!$I$2</f>
        <v>60.671369828052441</v>
      </c>
      <c r="AC77" s="44">
        <f>Displacement_Number!AC77*'Temporary Relocation Numbers'!$I$2</f>
        <v>72.715214529846648</v>
      </c>
      <c r="AD77" s="44">
        <f>Displacement_Number!AD77*'Temporary Relocation Numbers'!$I$2</f>
        <v>47.033254265835637</v>
      </c>
      <c r="AE77" s="44">
        <f>Displacement_Number!AE77*'Temporary Relocation Numbers'!$I$2</f>
        <v>56.372299352801804</v>
      </c>
      <c r="AF77" s="44">
        <f>Displacement_Number!AF77*'Temporary Relocation Numbers'!$I$2</f>
        <v>45.525201371692418</v>
      </c>
      <c r="AG77" s="44">
        <f>Displacement_Number!AG77*'Temporary Relocation Numbers'!$I$2</f>
        <v>17.406990387653863</v>
      </c>
      <c r="AH77" s="45">
        <f>Displacement_Number!AH77*'Temporary Relocation Numbers'!$O$2</f>
        <v>7017.0837130914952</v>
      </c>
      <c r="AI77" s="45">
        <f>Displacement_Number!AI77*'Temporary Relocation Numbers'!$O$2</f>
        <v>14099.443542078105</v>
      </c>
      <c r="AJ77" s="45">
        <f>Displacement_Number!AJ77*'Temporary Relocation Numbers'!$O$2</f>
        <v>10576.026406506768</v>
      </c>
      <c r="AK77" s="45">
        <f>Displacement_Number!AK77*'Temporary Relocation Numbers'!$O$2</f>
        <v>5742.133098379436</v>
      </c>
      <c r="AL77" s="45">
        <f>Displacement_Number!AL77*'Temporary Relocation Numbers'!$O$2</f>
        <v>3617.0455971148394</v>
      </c>
      <c r="AM77" s="45">
        <f>Displacement_Number!AM77*'Temporary Relocation Numbers'!$O$2</f>
        <v>1844.0153598041613</v>
      </c>
    </row>
    <row r="78" spans="1:39" x14ac:dyDescent="0.35">
      <c r="A78">
        <v>2097</v>
      </c>
      <c r="B78" s="43">
        <f>Displacement_Number!B78*'Temporary Relocation Numbers'!$C$2</f>
        <v>0</v>
      </c>
      <c r="C78" s="43">
        <f>Displacement_Number!C78*'Temporary Relocation Numbers'!$C$2</f>
        <v>0</v>
      </c>
      <c r="D78" s="43">
        <f>Displacement_Number!D78*'Temporary Relocation Numbers'!$C$2</f>
        <v>0</v>
      </c>
      <c r="E78" s="43">
        <f>Displacement_Number!E78*'Temporary Relocation Numbers'!$C$2</f>
        <v>0</v>
      </c>
      <c r="F78" s="43">
        <f>Displacement_Number!F78*'Temporary Relocation Numbers'!$C$2</f>
        <v>0</v>
      </c>
      <c r="G78" s="43">
        <f>Displacement_Number!G78*'Temporary Relocation Numbers'!$C$2</f>
        <v>0</v>
      </c>
      <c r="H78" s="44">
        <f>Displacement_Number!H78*'Temporary Relocation Numbers'!$I$2</f>
        <v>66.105706347449939</v>
      </c>
      <c r="I78" s="44">
        <f>Displacement_Number!I78*'Temporary Relocation Numbers'!$I$2</f>
        <v>80.771227860510535</v>
      </c>
      <c r="J78" s="44">
        <f>Displacement_Number!J78*'Temporary Relocation Numbers'!$I$2</f>
        <v>52.798483890909601</v>
      </c>
      <c r="K78" s="44">
        <f>Displacement_Number!K78*'Temporary Relocation Numbers'!$I$2</f>
        <v>57.32950478388171</v>
      </c>
      <c r="L78" s="44">
        <f>Displacement_Number!L78*'Temporary Relocation Numbers'!$I$2</f>
        <v>47.142058542091782</v>
      </c>
      <c r="M78" s="44">
        <f>Displacement_Number!M78*'Temporary Relocation Numbers'!$I$2</f>
        <v>19.305000865081965</v>
      </c>
      <c r="N78" s="45">
        <f>Displacement_Number!N78*'Temporary Relocation Numbers'!$O$2</f>
        <v>7642.0514751961528</v>
      </c>
      <c r="O78" s="45">
        <f>Displacement_Number!O78*'Temporary Relocation Numbers'!$O$2</f>
        <v>15654.22311777994</v>
      </c>
      <c r="P78" s="45">
        <f>Displacement_Number!P78*'Temporary Relocation Numbers'!$O$2</f>
        <v>11866.895034090756</v>
      </c>
      <c r="Q78" s="45">
        <f>Displacement_Number!Q78*'Temporary Relocation Numbers'!$O$2</f>
        <v>5836.9214272766085</v>
      </c>
      <c r="R78" s="45">
        <f>Displacement_Number!R78*'Temporary Relocation Numbers'!$O$2</f>
        <v>3743.7669186346939</v>
      </c>
      <c r="S78" s="45">
        <f>Displacement_Number!S78*'Temporary Relocation Numbers'!$O$2</f>
        <v>2044.1314567932202</v>
      </c>
      <c r="U78">
        <v>2097</v>
      </c>
      <c r="V78" s="43">
        <f>Displacement_Number!V78*'Temporary Relocation Numbers'!$C$2</f>
        <v>0</v>
      </c>
      <c r="W78" s="43">
        <f>Displacement_Number!W78*'Temporary Relocation Numbers'!$C$2</f>
        <v>0</v>
      </c>
      <c r="X78" s="43">
        <f>Displacement_Number!X78*'Temporary Relocation Numbers'!$C$2</f>
        <v>0</v>
      </c>
      <c r="Y78" s="43">
        <f>Displacement_Number!Y78*'Temporary Relocation Numbers'!$C$2</f>
        <v>0</v>
      </c>
      <c r="Z78" s="43">
        <f>Displacement_Number!Z78*'Temporary Relocation Numbers'!$C$2</f>
        <v>0</v>
      </c>
      <c r="AA78" s="43">
        <f>Displacement_Number!AA78*'Temporary Relocation Numbers'!$C$2</f>
        <v>0</v>
      </c>
      <c r="AB78" s="44">
        <f>Displacement_Number!AB78*'Temporary Relocation Numbers'!$I$2</f>
        <v>61.542804346385005</v>
      </c>
      <c r="AC78" s="44">
        <f>Displacement_Number!AC78*'Temporary Relocation Numbers'!$I$2</f>
        <v>73.759637098990055</v>
      </c>
      <c r="AD78" s="44">
        <f>Displacement_Number!AD78*'Temporary Relocation Numbers'!$I$2</f>
        <v>47.708801915294025</v>
      </c>
      <c r="AE78" s="44">
        <f>Displacement_Number!AE78*'Temporary Relocation Numbers'!$I$2</f>
        <v>57.181985497568789</v>
      </c>
      <c r="AF78" s="44">
        <f>Displacement_Number!AF78*'Temporary Relocation Numbers'!$I$2</f>
        <v>46.17908856826913</v>
      </c>
      <c r="AG78" s="44">
        <f>Displacement_Number!AG78*'Temporary Relocation Numbers'!$I$2</f>
        <v>17.657010328312449</v>
      </c>
      <c r="AH78" s="45">
        <f>Displacement_Number!AH78*'Temporary Relocation Numbers'!$O$2</f>
        <v>7114.5640025544071</v>
      </c>
      <c r="AI78" s="45">
        <f>Displacement_Number!AI78*'Temporary Relocation Numbers'!$O$2</f>
        <v>14295.310927154835</v>
      </c>
      <c r="AJ78" s="45">
        <f>Displacement_Number!AJ78*'Temporary Relocation Numbers'!$O$2</f>
        <v>10722.947001675137</v>
      </c>
      <c r="AK78" s="45">
        <f>Displacement_Number!AK78*'Temporary Relocation Numbers'!$O$2</f>
        <v>5821.9019624048569</v>
      </c>
      <c r="AL78" s="45">
        <f>Displacement_Number!AL78*'Temporary Relocation Numbers'!$O$2</f>
        <v>3667.2930597679479</v>
      </c>
      <c r="AM78" s="45">
        <f>Displacement_Number!AM78*'Temporary Relocation Numbers'!$O$2</f>
        <v>1869.632148543963</v>
      </c>
    </row>
    <row r="79" spans="1:39" x14ac:dyDescent="0.35">
      <c r="A79">
        <v>2098</v>
      </c>
      <c r="B79" s="43">
        <f>Displacement_Number!B79*'Temporary Relocation Numbers'!$C$2</f>
        <v>0</v>
      </c>
      <c r="C79" s="43">
        <f>Displacement_Number!C79*'Temporary Relocation Numbers'!$C$2</f>
        <v>0</v>
      </c>
      <c r="D79" s="43">
        <f>Displacement_Number!D79*'Temporary Relocation Numbers'!$C$2</f>
        <v>0</v>
      </c>
      <c r="E79" s="43">
        <f>Displacement_Number!E79*'Temporary Relocation Numbers'!$C$2</f>
        <v>0</v>
      </c>
      <c r="F79" s="43">
        <f>Displacement_Number!F79*'Temporary Relocation Numbers'!$C$2</f>
        <v>0</v>
      </c>
      <c r="G79" s="43">
        <f>Displacement_Number!G79*'Temporary Relocation Numbers'!$C$2</f>
        <v>0</v>
      </c>
      <c r="H79" s="44">
        <f>Displacement_Number!H79*'Temporary Relocation Numbers'!$I$2</f>
        <v>67.055195283222886</v>
      </c>
      <c r="I79" s="44">
        <f>Displacement_Number!I79*'Temporary Relocation Numbers'!$I$2</f>
        <v>81.931360493830596</v>
      </c>
      <c r="J79" s="44">
        <f>Displacement_Number!J79*'Temporary Relocation Numbers'!$I$2</f>
        <v>53.556838638932632</v>
      </c>
      <c r="K79" s="44">
        <f>Displacement_Number!K79*'Temporary Relocation Numbers'!$I$2</f>
        <v>58.152939453795618</v>
      </c>
      <c r="L79" s="44">
        <f>Displacement_Number!L79*'Temporary Relocation Numbers'!$I$2</f>
        <v>47.819168968232823</v>
      </c>
      <c r="M79" s="44">
        <f>Displacement_Number!M79*'Temporary Relocation Numbers'!$I$2</f>
        <v>19.582282294163758</v>
      </c>
      <c r="N79" s="45">
        <f>Displacement_Number!N79*'Temporary Relocation Numbers'!$O$2</f>
        <v>7748.2137244084261</v>
      </c>
      <c r="O79" s="45">
        <f>Displacement_Number!O79*'Temporary Relocation Numbers'!$O$2</f>
        <v>15871.689270847382</v>
      </c>
      <c r="P79" s="45">
        <f>Displacement_Number!P79*'Temporary Relocation Numbers'!$O$2</f>
        <v>12031.748185377948</v>
      </c>
      <c r="Q79" s="45">
        <f>Displacement_Number!Q79*'Temporary Relocation Numbers'!$O$2</f>
        <v>5918.0070767525694</v>
      </c>
      <c r="R79" s="45">
        <f>Displacement_Number!R79*'Temporary Relocation Numbers'!$O$2</f>
        <v>3795.7747751505453</v>
      </c>
      <c r="S79" s="45">
        <f>Displacement_Number!S79*'Temporary Relocation Numbers'!$O$2</f>
        <v>2072.528228765128</v>
      </c>
      <c r="U79">
        <v>2098</v>
      </c>
      <c r="V79" s="43">
        <f>Displacement_Number!V79*'Temporary Relocation Numbers'!$C$2</f>
        <v>0</v>
      </c>
      <c r="W79" s="43">
        <f>Displacement_Number!W79*'Temporary Relocation Numbers'!$C$2</f>
        <v>0</v>
      </c>
      <c r="X79" s="43">
        <f>Displacement_Number!X79*'Temporary Relocation Numbers'!$C$2</f>
        <v>0</v>
      </c>
      <c r="Y79" s="43">
        <f>Displacement_Number!Y79*'Temporary Relocation Numbers'!$C$2</f>
        <v>0</v>
      </c>
      <c r="Z79" s="43">
        <f>Displacement_Number!Z79*'Temporary Relocation Numbers'!$C$2</f>
        <v>0</v>
      </c>
      <c r="AA79" s="43">
        <f>Displacement_Number!AA79*'Temporary Relocation Numbers'!$C$2</f>
        <v>0</v>
      </c>
      <c r="AB79" s="44">
        <f>Displacement_Number!AB79*'Temporary Relocation Numbers'!$I$2</f>
        <v>62.42675544579847</v>
      </c>
      <c r="AC79" s="44">
        <f>Displacement_Number!AC79*'Temporary Relocation Numbers'!$I$2</f>
        <v>74.819060909757937</v>
      </c>
      <c r="AD79" s="44">
        <f>Displacement_Number!AD79*'Temporary Relocation Numbers'!$I$2</f>
        <v>48.394052585175146</v>
      </c>
      <c r="AE79" s="44">
        <f>Displacement_Number!AE79*'Temporary Relocation Numbers'!$I$2</f>
        <v>58.003301319687147</v>
      </c>
      <c r="AF79" s="44">
        <f>Displacement_Number!AF79*'Temporary Relocation Numbers'!$I$2</f>
        <v>46.842367672030512</v>
      </c>
      <c r="AG79" s="44">
        <f>Displacement_Number!AG79*'Temporary Relocation Numbers'!$I$2</f>
        <v>17.910621353319033</v>
      </c>
      <c r="AH79" s="45">
        <f>Displacement_Number!AH79*'Temporary Relocation Numbers'!$O$2</f>
        <v>7213.3984737860283</v>
      </c>
      <c r="AI79" s="45">
        <f>Displacement_Number!AI79*'Temporary Relocation Numbers'!$O$2</f>
        <v>14493.89927298596</v>
      </c>
      <c r="AJ79" s="45">
        <f>Displacement_Number!AJ79*'Temporary Relocation Numbers'!$O$2</f>
        <v>10871.908596029303</v>
      </c>
      <c r="AK79" s="45">
        <f>Displacement_Number!AK79*'Temporary Relocation Numbers'!$O$2</f>
        <v>5902.778963695454</v>
      </c>
      <c r="AL79" s="45">
        <f>Displacement_Number!AL79*'Temporary Relocation Numbers'!$O$2</f>
        <v>3718.2385527431215</v>
      </c>
      <c r="AM79" s="45">
        <f>Displacement_Number!AM79*'Temporary Relocation Numbers'!$O$2</f>
        <v>1895.6048019254822</v>
      </c>
    </row>
    <row r="80" spans="1:39" x14ac:dyDescent="0.35">
      <c r="A80">
        <v>2099</v>
      </c>
      <c r="B80" s="43">
        <f>Displacement_Number!B80*'Temporary Relocation Numbers'!$C$2</f>
        <v>0</v>
      </c>
      <c r="C80" s="43">
        <f>Displacement_Number!C80*'Temporary Relocation Numbers'!$C$2</f>
        <v>0</v>
      </c>
      <c r="D80" s="43">
        <f>Displacement_Number!D80*'Temporary Relocation Numbers'!$C$2</f>
        <v>0</v>
      </c>
      <c r="E80" s="43">
        <f>Displacement_Number!E80*'Temporary Relocation Numbers'!$C$2</f>
        <v>0</v>
      </c>
      <c r="F80" s="43">
        <f>Displacement_Number!F80*'Temporary Relocation Numbers'!$C$2</f>
        <v>0</v>
      </c>
      <c r="G80" s="43">
        <f>Displacement_Number!G80*'Temporary Relocation Numbers'!$C$2</f>
        <v>0</v>
      </c>
      <c r="H80" s="44">
        <f>Displacement_Number!H80*'Temporary Relocation Numbers'!$I$2</f>
        <v>68.018321910641035</v>
      </c>
      <c r="I80" s="44">
        <f>Displacement_Number!I80*'Temporary Relocation Numbers'!$I$2</f>
        <v>83.108156334613824</v>
      </c>
      <c r="J80" s="44">
        <f>Displacement_Number!J80*'Temporary Relocation Numbers'!$I$2</f>
        <v>54.326085781613003</v>
      </c>
      <c r="K80" s="44">
        <f>Displacement_Number!K80*'Temporary Relocation Numbers'!$I$2</f>
        <v>58.988201273763785</v>
      </c>
      <c r="L80" s="44">
        <f>Displacement_Number!L80*'Temporary Relocation Numbers'!$I$2</f>
        <v>48.506004861257736</v>
      </c>
      <c r="M80" s="44">
        <f>Displacement_Number!M80*'Temporary Relocation Numbers'!$I$2</f>
        <v>19.863546369579055</v>
      </c>
      <c r="N80" s="45">
        <f>Displacement_Number!N80*'Temporary Relocation Numbers'!$O$2</f>
        <v>7855.8507638906121</v>
      </c>
      <c r="O80" s="45">
        <f>Displacement_Number!O80*'Temporary Relocation Numbers'!$O$2</f>
        <v>16092.176431560751</v>
      </c>
      <c r="P80" s="45">
        <f>Displacement_Number!P80*'Temporary Relocation Numbers'!$O$2</f>
        <v>12198.891452269198</v>
      </c>
      <c r="Q80" s="45">
        <f>Displacement_Number!Q80*'Temporary Relocation Numbers'!$O$2</f>
        <v>6000.2191560824931</v>
      </c>
      <c r="R80" s="45">
        <f>Displacement_Number!R80*'Temporary Relocation Numbers'!$O$2</f>
        <v>3848.5051171197265</v>
      </c>
      <c r="S80" s="45">
        <f>Displacement_Number!S80*'Temporary Relocation Numbers'!$O$2</f>
        <v>2101.3194844947921</v>
      </c>
      <c r="U80">
        <v>2099</v>
      </c>
      <c r="V80" s="43">
        <f>Displacement_Number!V80*'Temporary Relocation Numbers'!$C$2</f>
        <v>0</v>
      </c>
      <c r="W80" s="43">
        <f>Displacement_Number!W80*'Temporary Relocation Numbers'!$C$2</f>
        <v>0</v>
      </c>
      <c r="X80" s="43">
        <f>Displacement_Number!X80*'Temporary Relocation Numbers'!$C$2</f>
        <v>0</v>
      </c>
      <c r="Y80" s="43">
        <f>Displacement_Number!Y80*'Temporary Relocation Numbers'!$C$2</f>
        <v>0</v>
      </c>
      <c r="Z80" s="43">
        <f>Displacement_Number!Z80*'Temporary Relocation Numbers'!$C$2</f>
        <v>0</v>
      </c>
      <c r="AA80" s="43">
        <f>Displacement_Number!AA80*'Temporary Relocation Numbers'!$C$2</f>
        <v>0</v>
      </c>
      <c r="AB80" s="44">
        <f>Displacement_Number!AB80*'Temporary Relocation Numbers'!$I$2</f>
        <v>63.323402904346871</v>
      </c>
      <c r="AC80" s="44">
        <f>Displacement_Number!AC80*'Temporary Relocation Numbers'!$I$2</f>
        <v>75.893701427860165</v>
      </c>
      <c r="AD80" s="44">
        <f>Displacement_Number!AD80*'Temporary Relocation Numbers'!$I$2</f>
        <v>49.089145641821844</v>
      </c>
      <c r="AE80" s="44">
        <f>Displacement_Number!AE80*'Temporary Relocation Numbers'!$I$2</f>
        <v>58.836413858442604</v>
      </c>
      <c r="AF80" s="44">
        <f>Displacement_Number!AF80*'Temporary Relocation Numbers'!$I$2</f>
        <v>47.515173580740338</v>
      </c>
      <c r="AG80" s="44">
        <f>Displacement_Number!AG80*'Temporary Relocation Numbers'!$I$2</f>
        <v>18.167875042106683</v>
      </c>
      <c r="AH80" s="45">
        <f>Displacement_Number!AH80*'Temporary Relocation Numbers'!$O$2</f>
        <v>7313.605938879271</v>
      </c>
      <c r="AI80" s="45">
        <f>Displacement_Number!AI80*'Temporary Relocation Numbers'!$O$2</f>
        <v>14695.246378755983</v>
      </c>
      <c r="AJ80" s="45">
        <f>Displacement_Number!AJ80*'Temporary Relocation Numbers'!$O$2</f>
        <v>11022.93954282819</v>
      </c>
      <c r="AK80" s="45">
        <f>Displacement_Number!AK80*'Temporary Relocation Numbers'!$O$2</f>
        <v>5984.7794963302722</v>
      </c>
      <c r="AL80" s="45">
        <f>Displacement_Number!AL80*'Temporary Relocation Numbers'!$O$2</f>
        <v>3769.891772974388</v>
      </c>
      <c r="AM80" s="45">
        <f>Displacement_Number!AM80*'Temporary Relocation Numbers'!$O$2</f>
        <v>1921.9382635677077</v>
      </c>
    </row>
    <row r="81" spans="1:39" x14ac:dyDescent="0.35">
      <c r="A81">
        <v>2100</v>
      </c>
      <c r="B81" s="43">
        <f>Displacement_Number!B81*'Temporary Relocation Numbers'!$C$2</f>
        <v>0</v>
      </c>
      <c r="C81" s="43">
        <f>Displacement_Number!C81*'Temporary Relocation Numbers'!$C$2</f>
        <v>0</v>
      </c>
      <c r="D81" s="43">
        <f>Displacement_Number!D81*'Temporary Relocation Numbers'!$C$2</f>
        <v>0</v>
      </c>
      <c r="E81" s="43">
        <f>Displacement_Number!E81*'Temporary Relocation Numbers'!$C$2</f>
        <v>0</v>
      </c>
      <c r="F81" s="43">
        <f>Displacement_Number!F81*'Temporary Relocation Numbers'!$C$2</f>
        <v>0</v>
      </c>
      <c r="G81" s="43">
        <f>Displacement_Number!G81*'Temporary Relocation Numbers'!$C$2</f>
        <v>0</v>
      </c>
      <c r="H81" s="44">
        <f>Displacement_Number!H81*'Temporary Relocation Numbers'!$I$2</f>
        <v>65.636396474261915</v>
      </c>
      <c r="I81" s="44">
        <f>Displacement_Number!I81*'Temporary Relocation Numbers'!$I$2</f>
        <v>80.197801800962509</v>
      </c>
      <c r="J81" s="44">
        <f>Displacement_Number!J81*'Temporary Relocation Numbers'!$I$2</f>
        <v>52.423647115864405</v>
      </c>
      <c r="K81" s="44">
        <f>Displacement_Number!K81*'Temporary Relocation Numbers'!$I$2</f>
        <v>56.922500546174277</v>
      </c>
      <c r="L81" s="44">
        <f>Displacement_Number!L81*'Temporary Relocation Numbers'!$I$2</f>
        <v>46.807378909445127</v>
      </c>
      <c r="M81" s="44">
        <f>Displacement_Number!M81*'Temporary Relocation Numbers'!$I$2</f>
        <v>19.167947227680873</v>
      </c>
      <c r="N81" s="45">
        <f>Displacement_Number!N81*'Temporary Relocation Numbers'!$O$2</f>
        <v>7577.2251585549566</v>
      </c>
      <c r="O81" s="45">
        <f>Displacement_Number!O81*'Temporary Relocation Numbers'!$O$2</f>
        <v>15521.430813527753</v>
      </c>
      <c r="P81" s="45">
        <f>Displacement_Number!P81*'Temporary Relocation Numbers'!$O$2</f>
        <v>11766.230036279017</v>
      </c>
      <c r="Q81" s="45">
        <f>Displacement_Number!Q81*'Temporary Relocation Numbers'!$O$2</f>
        <v>5787.4077439570783</v>
      </c>
      <c r="R81" s="45">
        <f>Displacement_Number!R81*'Temporary Relocation Numbers'!$O$2</f>
        <v>3712.0091346828358</v>
      </c>
      <c r="S81" s="45">
        <f>Displacement_Number!S81*'Temporary Relocation Numbers'!$O$2</f>
        <v>2026.7914122378531</v>
      </c>
      <c r="U81">
        <v>2100</v>
      </c>
      <c r="V81" s="43">
        <f>Displacement_Number!V81*'Temporary Relocation Numbers'!$C$2</f>
        <v>0</v>
      </c>
      <c r="W81" s="43">
        <f>Displacement_Number!W81*'Temporary Relocation Numbers'!$C$2</f>
        <v>0</v>
      </c>
      <c r="X81" s="43">
        <f>Displacement_Number!X81*'Temporary Relocation Numbers'!$C$2</f>
        <v>0</v>
      </c>
      <c r="Y81" s="43">
        <f>Displacement_Number!Y81*'Temporary Relocation Numbers'!$C$2</f>
        <v>0</v>
      </c>
      <c r="Z81" s="43">
        <f>Displacement_Number!Z81*'Temporary Relocation Numbers'!$C$2</f>
        <v>0</v>
      </c>
      <c r="AA81" s="43">
        <f>Displacement_Number!AA81*'Temporary Relocation Numbers'!$C$2</f>
        <v>0</v>
      </c>
      <c r="AB81" s="44">
        <f>Displacement_Number!AB81*'Temporary Relocation Numbers'!$I$2</f>
        <v>61.105888272126137</v>
      </c>
      <c r="AC81" s="44">
        <f>Displacement_Number!AC81*'Temporary Relocation Numbers'!$I$2</f>
        <v>73.23598902311322</v>
      </c>
      <c r="AD81" s="44">
        <f>Displacement_Number!AD81*'Temporary Relocation Numbers'!$I$2</f>
        <v>47.370098753132247</v>
      </c>
      <c r="AE81" s="44">
        <f>Displacement_Number!AE81*'Temporary Relocation Numbers'!$I$2</f>
        <v>56.776028556099114</v>
      </c>
      <c r="AF81" s="44">
        <f>Displacement_Number!AF81*'Temporary Relocation Numbers'!$I$2</f>
        <v>45.851245430401349</v>
      </c>
      <c r="AG81" s="44">
        <f>Displacement_Number!AG81*'Temporary Relocation Numbers'!$I$2</f>
        <v>17.531656410535579</v>
      </c>
      <c r="AH81" s="45">
        <f>Displacement_Number!AH81*'Temporary Relocation Numbers'!$O$2</f>
        <v>7054.2122788987108</v>
      </c>
      <c r="AI81" s="45">
        <f>Displacement_Number!AI81*'Temporary Relocation Numbers'!$O$2</f>
        <v>14174.046060560317</v>
      </c>
      <c r="AJ81" s="45">
        <f>Displacement_Number!AJ81*'Temporary Relocation Numbers'!$O$2</f>
        <v>10631.98593449134</v>
      </c>
      <c r="AK81" s="45">
        <f>Displacement_Number!AK81*'Temporary Relocation Numbers'!$O$2</f>
        <v>5772.5156868355507</v>
      </c>
      <c r="AL81" s="45">
        <f>Displacement_Number!AL81*'Temporary Relocation Numbers'!$O$2</f>
        <v>3636.1839914922093</v>
      </c>
      <c r="AM81" s="45">
        <f>Displacement_Number!AM81*'Temporary Relocation Numbers'!$O$2</f>
        <v>1853.7723540820364</v>
      </c>
    </row>
    <row r="82" spans="1:39" x14ac:dyDescent="0.35">
      <c r="A82">
        <v>2101</v>
      </c>
      <c r="B82" s="43">
        <f>Displacement_Number!B82*'Temporary Relocation Numbers'!$C$2</f>
        <v>0</v>
      </c>
      <c r="C82" s="43">
        <f>Displacement_Number!C82*'Temporary Relocation Numbers'!$C$2</f>
        <v>0</v>
      </c>
      <c r="D82" s="43">
        <f>Displacement_Number!D82*'Temporary Relocation Numbers'!$C$2</f>
        <v>0</v>
      </c>
      <c r="E82" s="43">
        <f>Displacement_Number!E82*'Temporary Relocation Numbers'!$C$2</f>
        <v>0</v>
      </c>
      <c r="F82" s="43">
        <f>Displacement_Number!F82*'Temporary Relocation Numbers'!$C$2</f>
        <v>0</v>
      </c>
      <c r="G82" s="43">
        <f>Displacement_Number!G82*'Temporary Relocation Numbers'!$C$2</f>
        <v>0</v>
      </c>
      <c r="H82" s="44">
        <f>Displacement_Number!H82*'Temporary Relocation Numbers'!$I$2</f>
        <v>66.579144622337964</v>
      </c>
      <c r="I82" s="44">
        <f>Displacement_Number!I82*'Temporary Relocation Numbers'!$I$2</f>
        <v>81.349698205837129</v>
      </c>
      <c r="J82" s="44">
        <f>Displacement_Number!J82*'Temporary Relocation Numbers'!$I$2</f>
        <v>53.176618011414</v>
      </c>
      <c r="K82" s="44">
        <f>Displacement_Number!K82*'Temporary Relocation Numbers'!$I$2</f>
        <v>57.740089336180546</v>
      </c>
      <c r="L82" s="44">
        <f>Displacement_Number!L82*'Temporary Relocation Numbers'!$I$2</f>
        <v>47.479682267848993</v>
      </c>
      <c r="M82" s="44">
        <f>Displacement_Number!M82*'Temporary Relocation Numbers'!$I$2</f>
        <v>19.443260129089182</v>
      </c>
      <c r="N82" s="45">
        <f>Displacement_Number!N82*'Temporary Relocation Numbers'!$O$2</f>
        <v>7682.4868501610545</v>
      </c>
      <c r="O82" s="45">
        <f>Displacement_Number!O82*'Temporary Relocation Numbers'!$O$2</f>
        <v>15737.052235537927</v>
      </c>
      <c r="P82" s="45">
        <f>Displacement_Number!P82*'Temporary Relocation Numbers'!$O$2</f>
        <v>11929.684764299978</v>
      </c>
      <c r="Q82" s="45">
        <f>Displacement_Number!Q82*'Temporary Relocation Numbers'!$O$2</f>
        <v>5867.8055566649855</v>
      </c>
      <c r="R82" s="45">
        <f>Displacement_Number!R82*'Temporary Relocation Numbers'!$O$2</f>
        <v>3763.5758167594322</v>
      </c>
      <c r="S82" s="45">
        <f>Displacement_Number!S82*'Temporary Relocation Numbers'!$O$2</f>
        <v>2054.947298874532</v>
      </c>
      <c r="U82">
        <v>2101</v>
      </c>
      <c r="V82" s="43">
        <f>Displacement_Number!V82*'Temporary Relocation Numbers'!$C$2</f>
        <v>0</v>
      </c>
      <c r="W82" s="43">
        <f>Displacement_Number!W82*'Temporary Relocation Numbers'!$C$2</f>
        <v>0</v>
      </c>
      <c r="X82" s="43">
        <f>Displacement_Number!X82*'Temporary Relocation Numbers'!$C$2</f>
        <v>0</v>
      </c>
      <c r="Y82" s="43">
        <f>Displacement_Number!Y82*'Temporary Relocation Numbers'!$C$2</f>
        <v>0</v>
      </c>
      <c r="Z82" s="43">
        <f>Displacement_Number!Z82*'Temporary Relocation Numbers'!$C$2</f>
        <v>0</v>
      </c>
      <c r="AA82" s="43">
        <f>Displacement_Number!AA82*'Temporary Relocation Numbers'!$C$2</f>
        <v>0</v>
      </c>
      <c r="AB82" s="44">
        <f>Displacement_Number!AB82*'Temporary Relocation Numbers'!$I$2</f>
        <v>61.983563862188099</v>
      </c>
      <c r="AC82" s="44">
        <f>Displacement_Number!AC82*'Temporary Relocation Numbers'!$I$2</f>
        <v>74.287891576159851</v>
      </c>
      <c r="AD82" s="44">
        <f>Displacement_Number!AD82*'Temporary Relocation Numbers'!$I$2</f>
        <v>48.050484564550267</v>
      </c>
      <c r="AE82" s="44">
        <f>Displacement_Number!AE82*'Temporary Relocation Numbers'!$I$2</f>
        <v>57.591513540826504</v>
      </c>
      <c r="AF82" s="44">
        <f>Displacement_Number!AF82*'Temporary Relocation Numbers'!$I$2</f>
        <v>46.509815660310942</v>
      </c>
      <c r="AG82" s="44">
        <f>Displacement_Number!AG82*'Temporary Relocation Numbers'!$I$2</f>
        <v>17.783466953185023</v>
      </c>
      <c r="AH82" s="45">
        <f>Displacement_Number!AH82*'Temporary Relocation Numbers'!$O$2</f>
        <v>7152.2083529083402</v>
      </c>
      <c r="AI82" s="45">
        <f>Displacement_Number!AI82*'Temporary Relocation Numbers'!$O$2</f>
        <v>14370.94981279378</v>
      </c>
      <c r="AJ82" s="45">
        <f>Displacement_Number!AJ82*'Temporary Relocation Numbers'!$O$2</f>
        <v>10779.68391114883</v>
      </c>
      <c r="AK82" s="45">
        <f>Displacement_Number!AK82*'Temporary Relocation Numbers'!$O$2</f>
        <v>5852.7066212877235</v>
      </c>
      <c r="AL82" s="45">
        <f>Displacement_Number!AL82*'Temporary Relocation Numbers'!$O$2</f>
        <v>3686.6973218903868</v>
      </c>
      <c r="AM82" s="45">
        <f>Displacement_Number!AM82*'Temporary Relocation Numbers'!$O$2</f>
        <v>1879.5246855437695</v>
      </c>
    </row>
    <row r="83" spans="1:39" x14ac:dyDescent="0.35">
      <c r="A83">
        <v>2102</v>
      </c>
      <c r="B83" s="43">
        <f>Displacement_Number!B83*'Temporary Relocation Numbers'!$C$2</f>
        <v>0</v>
      </c>
      <c r="C83" s="43">
        <f>Displacement_Number!C83*'Temporary Relocation Numbers'!$C$2</f>
        <v>0</v>
      </c>
      <c r="D83" s="43">
        <f>Displacement_Number!D83*'Temporary Relocation Numbers'!$C$2</f>
        <v>0</v>
      </c>
      <c r="E83" s="43">
        <f>Displacement_Number!E83*'Temporary Relocation Numbers'!$C$2</f>
        <v>0</v>
      </c>
      <c r="F83" s="43">
        <f>Displacement_Number!F83*'Temporary Relocation Numbers'!$C$2</f>
        <v>0</v>
      </c>
      <c r="G83" s="43">
        <f>Displacement_Number!G83*'Temporary Relocation Numbers'!$C$2</f>
        <v>0</v>
      </c>
      <c r="H83" s="44">
        <f>Displacement_Number!H83*'Temporary Relocation Numbers'!$I$2</f>
        <v>67.535433642833013</v>
      </c>
      <c r="I83" s="44">
        <f>Displacement_Number!I83*'Temporary Relocation Numbers'!$I$2</f>
        <v>82.518139519646482</v>
      </c>
      <c r="J83" s="44">
        <f>Displacement_Number!J83*'Temporary Relocation Numbers'!$I$2</f>
        <v>53.940403972315536</v>
      </c>
      <c r="K83" s="44">
        <f>Displacement_Number!K83*'Temporary Relocation Numbers'!$I$2</f>
        <v>58.56942131074706</v>
      </c>
      <c r="L83" s="44">
        <f>Displacement_Number!L83*'Temporary Relocation Numbers'!$I$2</f>
        <v>48.161642048301069</v>
      </c>
      <c r="M83" s="44">
        <f>Displacement_Number!M83*'Temporary Relocation Numbers'!$I$2</f>
        <v>19.722527402490577</v>
      </c>
      <c r="N83" s="45">
        <f>Displacement_Number!N83*'Temporary Relocation Numbers'!$O$2</f>
        <v>7789.2108216239467</v>
      </c>
      <c r="O83" s="45">
        <f>Displacement_Number!O83*'Temporary Relocation Numbers'!$O$2</f>
        <v>15955.669038462935</v>
      </c>
      <c r="P83" s="45">
        <f>Displacement_Number!P83*'Temporary Relocation Numbers'!$O$2</f>
        <v>12095.410181235742</v>
      </c>
      <c r="Q83" s="45">
        <f>Displacement_Number!Q83*'Temporary Relocation Numbers'!$O$2</f>
        <v>5949.3202439001725</v>
      </c>
      <c r="R83" s="45">
        <f>Displacement_Number!R83*'Temporary Relocation Numbers'!$O$2</f>
        <v>3815.8588555592764</v>
      </c>
      <c r="S83" s="45">
        <f>Displacement_Number!S83*'Temporary Relocation Numbers'!$O$2</f>
        <v>2083.494322925505</v>
      </c>
      <c r="U83">
        <v>2102</v>
      </c>
      <c r="V83" s="43">
        <f>Displacement_Number!V83*'Temporary Relocation Numbers'!$C$2</f>
        <v>0</v>
      </c>
      <c r="W83" s="43">
        <f>Displacement_Number!W83*'Temporary Relocation Numbers'!$C$2</f>
        <v>0</v>
      </c>
      <c r="X83" s="43">
        <f>Displacement_Number!X83*'Temporary Relocation Numbers'!$C$2</f>
        <v>0</v>
      </c>
      <c r="Y83" s="43">
        <f>Displacement_Number!Y83*'Temporary Relocation Numbers'!$C$2</f>
        <v>0</v>
      </c>
      <c r="Z83" s="43">
        <f>Displacement_Number!Z83*'Temporary Relocation Numbers'!$C$2</f>
        <v>0</v>
      </c>
      <c r="AA83" s="43">
        <f>Displacement_Number!AA83*'Temporary Relocation Numbers'!$C$2</f>
        <v>0</v>
      </c>
      <c r="AB83" s="44">
        <f>Displacement_Number!AB83*'Temporary Relocation Numbers'!$I$2</f>
        <v>62.873845675040904</v>
      </c>
      <c r="AC83" s="44">
        <f>Displacement_Number!AC83*'Temporary Relocation Numbers'!$I$2</f>
        <v>75.354902807274001</v>
      </c>
      <c r="AD83" s="44">
        <f>Displacement_Number!AD83*'Temporary Relocation Numbers'!$I$2</f>
        <v>48.740642887838931</v>
      </c>
      <c r="AE83" s="44">
        <f>Displacement_Number!AE83*'Temporary Relocation Numbers'!$I$2</f>
        <v>58.418711492755534</v>
      </c>
      <c r="AF83" s="44">
        <f>Displacement_Number!AF83*'Temporary Relocation Numbers'!$I$2</f>
        <v>47.177845060710922</v>
      </c>
      <c r="AG83" s="44">
        <f>Displacement_Number!AG83*'Temporary Relocation Numbers'!$I$2</f>
        <v>18.038894298942207</v>
      </c>
      <c r="AH83" s="45">
        <f>Displacement_Number!AH83*'Temporary Relocation Numbers'!$O$2</f>
        <v>7251.5657738893406</v>
      </c>
      <c r="AI83" s="45">
        <f>Displacement_Number!AI83*'Temporary Relocation Numbers'!$O$2</f>
        <v>14570.588922840956</v>
      </c>
      <c r="AJ83" s="45">
        <f>Displacement_Number!AJ83*'Temporary Relocation Numbers'!$O$2</f>
        <v>10929.433686260822</v>
      </c>
      <c r="AK83" s="45">
        <f>Displacement_Number!AK83*'Temporary Relocation Numbers'!$O$2</f>
        <v>5934.0115563450336</v>
      </c>
      <c r="AL83" s="45">
        <f>Displacement_Number!AL83*'Temporary Relocation Numbers'!$O$2</f>
        <v>3737.9123760060365</v>
      </c>
      <c r="AM83" s="45">
        <f>Displacement_Number!AM83*'Temporary Relocation Numbers'!$O$2</f>
        <v>1905.634764586674</v>
      </c>
    </row>
    <row r="84" spans="1:39" x14ac:dyDescent="0.35">
      <c r="A84">
        <v>2103</v>
      </c>
      <c r="B84" s="43">
        <f>Displacement_Number!B84*'Temporary Relocation Numbers'!$C$2</f>
        <v>0</v>
      </c>
      <c r="C84" s="43">
        <f>Displacement_Number!C84*'Temporary Relocation Numbers'!$C$2</f>
        <v>0</v>
      </c>
      <c r="D84" s="43">
        <f>Displacement_Number!D84*'Temporary Relocation Numbers'!$C$2</f>
        <v>0</v>
      </c>
      <c r="E84" s="43">
        <f>Displacement_Number!E84*'Temporary Relocation Numbers'!$C$2</f>
        <v>0</v>
      </c>
      <c r="F84" s="43">
        <f>Displacement_Number!F84*'Temporary Relocation Numbers'!$C$2</f>
        <v>0</v>
      </c>
      <c r="G84" s="43">
        <f>Displacement_Number!G84*'Temporary Relocation Numbers'!$C$2</f>
        <v>0</v>
      </c>
      <c r="H84" s="44">
        <f>Displacement_Number!H84*'Temporary Relocation Numbers'!$I$2</f>
        <v>68.505458025894015</v>
      </c>
      <c r="I84" s="44">
        <f>Displacement_Number!I84*'Temporary Relocation Numbers'!$I$2</f>
        <v>83.703363380090025</v>
      </c>
      <c r="J84" s="44">
        <f>Displacement_Number!J84*'Temporary Relocation Numbers'!$I$2</f>
        <v>54.71516033742639</v>
      </c>
      <c r="K84" s="44">
        <f>Displacement_Number!K84*'Temporary Relocation Numbers'!$I$2</f>
        <v>59.410665139485339</v>
      </c>
      <c r="L84" s="44">
        <f>Displacement_Number!L84*'Temporary Relocation Numbers'!$I$2</f>
        <v>48.853396947842846</v>
      </c>
      <c r="M84" s="44">
        <f>Displacement_Number!M84*'Temporary Relocation Numbers'!$I$2</f>
        <v>20.005805845288208</v>
      </c>
      <c r="N84" s="45">
        <f>Displacement_Number!N84*'Temporary Relocation Numbers'!$O$2</f>
        <v>7897.4173867192094</v>
      </c>
      <c r="O84" s="45">
        <f>Displacement_Number!O84*'Temporary Relocation Numbers'!$O$2</f>
        <v>16177.322833691573</v>
      </c>
      <c r="P84" s="45">
        <f>Displacement_Number!P84*'Temporary Relocation Numbers'!$O$2</f>
        <v>12263.437831160991</v>
      </c>
      <c r="Q84" s="45">
        <f>Displacement_Number!Q84*'Temporary Relocation Numbers'!$O$2</f>
        <v>6031.9673211184436</v>
      </c>
      <c r="R84" s="45">
        <f>Displacement_Number!R84*'Temporary Relocation Numbers'!$O$2</f>
        <v>3868.868202604056</v>
      </c>
      <c r="S84" s="45">
        <f>Displacement_Number!S84*'Temporary Relocation Numbers'!$O$2</f>
        <v>2112.4379180139026</v>
      </c>
      <c r="U84">
        <v>2103</v>
      </c>
      <c r="V84" s="43">
        <f>Displacement_Number!V84*'Temporary Relocation Numbers'!$C$2</f>
        <v>0</v>
      </c>
      <c r="W84" s="43">
        <f>Displacement_Number!W84*'Temporary Relocation Numbers'!$C$2</f>
        <v>0</v>
      </c>
      <c r="X84" s="43">
        <f>Displacement_Number!X84*'Temporary Relocation Numbers'!$C$2</f>
        <v>0</v>
      </c>
      <c r="Y84" s="43">
        <f>Displacement_Number!Y84*'Temporary Relocation Numbers'!$C$2</f>
        <v>0</v>
      </c>
      <c r="Z84" s="43">
        <f>Displacement_Number!Z84*'Temporary Relocation Numbers'!$C$2</f>
        <v>0</v>
      </c>
      <c r="AA84" s="43">
        <f>Displacement_Number!AA84*'Temporary Relocation Numbers'!$C$2</f>
        <v>0</v>
      </c>
      <c r="AB84" s="44">
        <f>Displacement_Number!AB84*'Temporary Relocation Numbers'!$I$2</f>
        <v>63.776914776279689</v>
      </c>
      <c r="AC84" s="44">
        <f>Displacement_Number!AC84*'Temporary Relocation Numbers'!$I$2</f>
        <v>76.437239725295797</v>
      </c>
      <c r="AD84" s="44">
        <f>Displacement_Number!AD84*'Temporary Relocation Numbers'!$I$2</f>
        <v>49.44071408746008</v>
      </c>
      <c r="AE84" s="44">
        <f>Displacement_Number!AE84*'Temporary Relocation Numbers'!$I$2</f>
        <v>59.257790647479993</v>
      </c>
      <c r="AF84" s="44">
        <f>Displacement_Number!AF84*'Temporary Relocation Numbers'!$I$2</f>
        <v>47.855469495480811</v>
      </c>
      <c r="AG84" s="44">
        <f>Displacement_Number!AG84*'Temporary Relocation Numbers'!$I$2</f>
        <v>18.297990396643669</v>
      </c>
      <c r="AH84" s="45">
        <f>Displacement_Number!AH84*'Temporary Relocation Numbers'!$O$2</f>
        <v>7352.3034534725657</v>
      </c>
      <c r="AI84" s="45">
        <f>Displacement_Number!AI84*'Temporary Relocation Numbers'!$O$2</f>
        <v>14773.001389888166</v>
      </c>
      <c r="AJ84" s="45">
        <f>Displacement_Number!AJ84*'Temporary Relocation Numbers'!$O$2</f>
        <v>11081.263763108089</v>
      </c>
      <c r="AK84" s="45">
        <f>Displacement_Number!AK84*'Temporary Relocation Numbers'!$O$2</f>
        <v>6016.4459675391854</v>
      </c>
      <c r="AL84" s="45">
        <f>Displacement_Number!AL84*'Temporary Relocation Numbers'!$O$2</f>
        <v>3789.8389020812874</v>
      </c>
      <c r="AM84" s="45">
        <f>Displacement_Number!AM84*'Temporary Relocation Numbers'!$O$2</f>
        <v>1932.1075609872535</v>
      </c>
    </row>
    <row r="85" spans="1:39" x14ac:dyDescent="0.35">
      <c r="A85">
        <v>2104</v>
      </c>
      <c r="B85" s="43">
        <f>Displacement_Number!B85*'Temporary Relocation Numbers'!$C$2</f>
        <v>0</v>
      </c>
      <c r="C85" s="43">
        <f>Displacement_Number!C85*'Temporary Relocation Numbers'!$C$2</f>
        <v>0</v>
      </c>
      <c r="D85" s="43">
        <f>Displacement_Number!D85*'Temporary Relocation Numbers'!$C$2</f>
        <v>0</v>
      </c>
      <c r="E85" s="43">
        <f>Displacement_Number!E85*'Temporary Relocation Numbers'!$C$2</f>
        <v>0</v>
      </c>
      <c r="F85" s="43">
        <f>Displacement_Number!F85*'Temporary Relocation Numbers'!$C$2</f>
        <v>0</v>
      </c>
      <c r="G85" s="43">
        <f>Displacement_Number!G85*'Temporary Relocation Numbers'!$C$2</f>
        <v>0</v>
      </c>
      <c r="H85" s="44">
        <f>Displacement_Number!H85*'Temporary Relocation Numbers'!$I$2</f>
        <v>69.489415055167228</v>
      </c>
      <c r="I85" s="44">
        <f>Displacement_Number!I85*'Temporary Relocation Numbers'!$I$2</f>
        <v>84.905610838103044</v>
      </c>
      <c r="J85" s="44">
        <f>Displacement_Number!J85*'Temporary Relocation Numbers'!$I$2</f>
        <v>55.501044676765773</v>
      </c>
      <c r="K85" s="44">
        <f>Displacement_Number!K85*'Temporary Relocation Numbers'!$I$2</f>
        <v>60.263991914640926</v>
      </c>
      <c r="L85" s="44">
        <f>Displacement_Number!L85*'Temporary Relocation Numbers'!$I$2</f>
        <v>49.555087655647974</v>
      </c>
      <c r="M85" s="44">
        <f>Displacement_Number!M85*'Temporary Relocation Numbers'!$I$2</f>
        <v>20.293153070677249</v>
      </c>
      <c r="N85" s="45">
        <f>Displacement_Number!N85*'Temporary Relocation Numbers'!$O$2</f>
        <v>8007.1271414183802</v>
      </c>
      <c r="O85" s="45">
        <f>Displacement_Number!O85*'Temporary Relocation Numbers'!$O$2</f>
        <v>16402.055810671896</v>
      </c>
      <c r="P85" s="45">
        <f>Displacement_Number!P85*'Temporary Relocation Numbers'!$O$2</f>
        <v>12433.799696356031</v>
      </c>
      <c r="Q85" s="45">
        <f>Displacement_Number!Q85*'Temporary Relocation Numbers'!$O$2</f>
        <v>6115.7625193140175</v>
      </c>
      <c r="R85" s="45">
        <f>Displacement_Number!R85*'Temporary Relocation Numbers'!$O$2</f>
        <v>3922.6139476605213</v>
      </c>
      <c r="S85" s="45">
        <f>Displacement_Number!S85*'Temporary Relocation Numbers'!$O$2</f>
        <v>2141.7835932459429</v>
      </c>
      <c r="U85">
        <v>2104</v>
      </c>
      <c r="V85" s="43">
        <f>Displacement_Number!V85*'Temporary Relocation Numbers'!$C$2</f>
        <v>0</v>
      </c>
      <c r="W85" s="43">
        <f>Displacement_Number!W85*'Temporary Relocation Numbers'!$C$2</f>
        <v>0</v>
      </c>
      <c r="X85" s="43">
        <f>Displacement_Number!X85*'Temporary Relocation Numbers'!$C$2</f>
        <v>0</v>
      </c>
      <c r="Y85" s="43">
        <f>Displacement_Number!Y85*'Temporary Relocation Numbers'!$C$2</f>
        <v>0</v>
      </c>
      <c r="Z85" s="43">
        <f>Displacement_Number!Z85*'Temporary Relocation Numbers'!$C$2</f>
        <v>0</v>
      </c>
      <c r="AA85" s="43">
        <f>Displacement_Number!AA85*'Temporary Relocation Numbers'!$C$2</f>
        <v>0</v>
      </c>
      <c r="AB85" s="44">
        <f>Displacement_Number!AB85*'Temporary Relocation Numbers'!$I$2</f>
        <v>64.692954832179439</v>
      </c>
      <c r="AC85" s="44">
        <f>Displacement_Number!AC85*'Temporary Relocation Numbers'!$I$2</f>
        <v>77.535122456004885</v>
      </c>
      <c r="AD85" s="44">
        <f>Displacement_Number!AD85*'Temporary Relocation Numbers'!$I$2</f>
        <v>50.150840543957237</v>
      </c>
      <c r="AE85" s="44">
        <f>Displacement_Number!AE85*'Temporary Relocation Numbers'!$I$2</f>
        <v>60.108921656993843</v>
      </c>
      <c r="AF85" s="44">
        <f>Displacement_Number!AF85*'Temporary Relocation Numbers'!$I$2</f>
        <v>48.542826779939062</v>
      </c>
      <c r="AG85" s="44">
        <f>Displacement_Number!AG85*'Temporary Relocation Numbers'!$I$2</f>
        <v>18.560807941277055</v>
      </c>
      <c r="AH85" s="45">
        <f>Displacement_Number!AH85*'Temporary Relocation Numbers'!$O$2</f>
        <v>7454.4405660064431</v>
      </c>
      <c r="AI85" s="45">
        <f>Displacement_Number!AI85*'Temporary Relocation Numbers'!$O$2</f>
        <v>14978.225741000802</v>
      </c>
      <c r="AJ85" s="45">
        <f>Displacement_Number!AJ85*'Temporary Relocation Numbers'!$O$2</f>
        <v>11235.203040934766</v>
      </c>
      <c r="AK85" s="45">
        <f>Displacement_Number!AK85*'Temporary Relocation Numbers'!$O$2</f>
        <v>6100.0255453856771</v>
      </c>
      <c r="AL85" s="45">
        <f>Displacement_Number!AL85*'Temporary Relocation Numbers'!$O$2</f>
        <v>3842.4867837794118</v>
      </c>
      <c r="AM85" s="45">
        <f>Displacement_Number!AM85*'Temporary Relocation Numbers'!$O$2</f>
        <v>1958.9481135614137</v>
      </c>
    </row>
    <row r="86" spans="1:39" x14ac:dyDescent="0.35">
      <c r="A86">
        <v>2105</v>
      </c>
      <c r="B86" s="43">
        <f>Displacement_Number!B86*'Temporary Relocation Numbers'!$C$2</f>
        <v>0</v>
      </c>
      <c r="C86" s="43">
        <f>Displacement_Number!C86*'Temporary Relocation Numbers'!$C$2</f>
        <v>0</v>
      </c>
      <c r="D86" s="43">
        <f>Displacement_Number!D86*'Temporary Relocation Numbers'!$C$2</f>
        <v>0</v>
      </c>
      <c r="E86" s="43">
        <f>Displacement_Number!E86*'Temporary Relocation Numbers'!$C$2</f>
        <v>0</v>
      </c>
      <c r="F86" s="43">
        <f>Displacement_Number!F86*'Temporary Relocation Numbers'!$C$2</f>
        <v>0</v>
      </c>
      <c r="G86" s="43">
        <f>Displacement_Number!G86*'Temporary Relocation Numbers'!$C$2</f>
        <v>0</v>
      </c>
      <c r="H86" s="44">
        <f>Displacement_Number!H86*'Temporary Relocation Numbers'!$I$2</f>
        <v>70.487504847921713</v>
      </c>
      <c r="I86" s="44">
        <f>Displacement_Number!I86*'Temporary Relocation Numbers'!$I$2</f>
        <v>86.125126406881648</v>
      </c>
      <c r="J86" s="44">
        <f>Displacement_Number!J86*'Temporary Relocation Numbers'!$I$2</f>
        <v>56.298216823561269</v>
      </c>
      <c r="K86" s="44">
        <f>Displacement_Number!K86*'Temporary Relocation Numbers'!$I$2</f>
        <v>61.129575185890076</v>
      </c>
      <c r="L86" s="44">
        <f>Displacement_Number!L86*'Temporary Relocation Numbers'!$I$2</f>
        <v>50.266856881635704</v>
      </c>
      <c r="M86" s="44">
        <f>Displacement_Number!M86*'Temporary Relocation Numbers'!$I$2</f>
        <v>20.58462751936224</v>
      </c>
      <c r="N86" s="45">
        <f>Displacement_Number!N86*'Temporary Relocation Numbers'!$O$2</f>
        <v>8118.3609678091907</v>
      </c>
      <c r="O86" s="45">
        <f>Displacement_Number!O86*'Temporary Relocation Numbers'!$O$2</f>
        <v>16629.910744941553</v>
      </c>
      <c r="P86" s="45">
        <f>Displacement_Number!P86*'Temporary Relocation Numbers'!$O$2</f>
        <v>12606.528203394273</v>
      </c>
      <c r="Q86" s="45">
        <f>Displacement_Number!Q86*'Temporary Relocation Numbers'!$O$2</f>
        <v>6200.721788013765</v>
      </c>
      <c r="R86" s="45">
        <f>Displacement_Number!R86*'Temporary Relocation Numbers'!$O$2</f>
        <v>3977.1063206609788</v>
      </c>
      <c r="S86" s="45">
        <f>Displacement_Number!S86*'Temporary Relocation Numbers'!$O$2</f>
        <v>2171.536934259535</v>
      </c>
      <c r="U86">
        <v>2105</v>
      </c>
      <c r="V86" s="43">
        <f>Displacement_Number!V86*'Temporary Relocation Numbers'!$C$2</f>
        <v>0</v>
      </c>
      <c r="W86" s="43">
        <f>Displacement_Number!W86*'Temporary Relocation Numbers'!$C$2</f>
        <v>0</v>
      </c>
      <c r="X86" s="43">
        <f>Displacement_Number!X86*'Temporary Relocation Numbers'!$C$2</f>
        <v>0</v>
      </c>
      <c r="Y86" s="43">
        <f>Displacement_Number!Y86*'Temporary Relocation Numbers'!$C$2</f>
        <v>0</v>
      </c>
      <c r="Z86" s="43">
        <f>Displacement_Number!Z86*'Temporary Relocation Numbers'!$C$2</f>
        <v>0</v>
      </c>
      <c r="AA86" s="43">
        <f>Displacement_Number!AA86*'Temporary Relocation Numbers'!$C$2</f>
        <v>0</v>
      </c>
      <c r="AB86" s="44">
        <f>Displacement_Number!AB86*'Temporary Relocation Numbers'!$I$2</f>
        <v>65.622152147049107</v>
      </c>
      <c r="AC86" s="44">
        <f>Displacement_Number!AC86*'Temporary Relocation Numbers'!$I$2</f>
        <v>78.648774286889761</v>
      </c>
      <c r="AD86" s="44">
        <f>Displacement_Number!AD86*'Temporary Relocation Numbers'!$I$2</f>
        <v>50.871166682912978</v>
      </c>
      <c r="AE86" s="44">
        <f>Displacement_Number!AE86*'Temporary Relocation Numbers'!$I$2</f>
        <v>60.972277624398295</v>
      </c>
      <c r="AF86" s="44">
        <f>Displacement_Number!AF86*'Temporary Relocation Numbers'!$I$2</f>
        <v>49.240056708872011</v>
      </c>
      <c r="AG86" s="44">
        <f>Displacement_Number!AG86*'Temporary Relocation Numbers'!$I$2</f>
        <v>18.82740038469823</v>
      </c>
      <c r="AH86" s="45">
        <f>Displacement_Number!AH86*'Temporary Relocation Numbers'!$O$2</f>
        <v>7557.9965522066177</v>
      </c>
      <c r="AI86" s="45">
        <f>Displacement_Number!AI86*'Temporary Relocation Numbers'!$O$2</f>
        <v>15186.301038456577</v>
      </c>
      <c r="AJ86" s="45">
        <f>Displacement_Number!AJ86*'Temporary Relocation Numbers'!$O$2</f>
        <v>11391.280820449016</v>
      </c>
      <c r="AK86" s="45">
        <f>Displacement_Number!AK86*'Temporary Relocation Numbers'!$O$2</f>
        <v>6184.766198370331</v>
      </c>
      <c r="AL86" s="45">
        <f>Displacement_Number!AL86*'Temporary Relocation Numbers'!$O$2</f>
        <v>3895.8660420660735</v>
      </c>
      <c r="AM86" s="45">
        <f>Displacement_Number!AM86*'Temporary Relocation Numbers'!$O$2</f>
        <v>1986.161531123546</v>
      </c>
    </row>
    <row r="87" spans="1:39" x14ac:dyDescent="0.35">
      <c r="A87">
        <v>2106</v>
      </c>
      <c r="B87" s="43">
        <f>Displacement_Number!B87*'Temporary Relocation Numbers'!$C$2</f>
        <v>0</v>
      </c>
      <c r="C87" s="43">
        <f>Displacement_Number!C87*'Temporary Relocation Numbers'!$C$2</f>
        <v>0</v>
      </c>
      <c r="D87" s="43">
        <f>Displacement_Number!D87*'Temporary Relocation Numbers'!$C$2</f>
        <v>0</v>
      </c>
      <c r="E87" s="43">
        <f>Displacement_Number!E87*'Temporary Relocation Numbers'!$C$2</f>
        <v>0</v>
      </c>
      <c r="F87" s="43">
        <f>Displacement_Number!F87*'Temporary Relocation Numbers'!$C$2</f>
        <v>0</v>
      </c>
      <c r="G87" s="43">
        <f>Displacement_Number!G87*'Temporary Relocation Numbers'!$C$2</f>
        <v>0</v>
      </c>
      <c r="H87" s="44">
        <f>Displacement_Number!H87*'Temporary Relocation Numbers'!$I$2</f>
        <v>71.499930395749246</v>
      </c>
      <c r="I87" s="44">
        <f>Displacement_Number!I87*'Temporary Relocation Numbers'!$I$2</f>
        <v>87.362158111611862</v>
      </c>
      <c r="J87" s="44">
        <f>Displacement_Number!J87*'Temporary Relocation Numbers'!$I$2</f>
        <v>57.106838906755755</v>
      </c>
      <c r="K87" s="44">
        <f>Displacement_Number!K87*'Temporary Relocation Numbers'!$I$2</f>
        <v>62.007590995636313</v>
      </c>
      <c r="L87" s="44">
        <f>Displacement_Number!L87*'Temporary Relocation Numbers'!$I$2</f>
        <v>50.988849385495179</v>
      </c>
      <c r="M87" s="44">
        <f>Displacement_Number!M87*'Temporary Relocation Numbers'!$I$2</f>
        <v>20.880288471442746</v>
      </c>
      <c r="N87" s="45">
        <f>Displacement_Number!N87*'Temporary Relocation Numbers'!$O$2</f>
        <v>8231.1400380702453</v>
      </c>
      <c r="O87" s="45">
        <f>Displacement_Number!O87*'Temporary Relocation Numbers'!$O$2</f>
        <v>16860.931006269617</v>
      </c>
      <c r="P87" s="45">
        <f>Displacement_Number!P87*'Temporary Relocation Numbers'!$O$2</f>
        <v>12781.656229314292</v>
      </c>
      <c r="Q87" s="45">
        <f>Displacement_Number!Q87*'Temporary Relocation Numbers'!$O$2</f>
        <v>6286.861298313017</v>
      </c>
      <c r="R87" s="45">
        <f>Displacement_Number!R87*'Temporary Relocation Numbers'!$O$2</f>
        <v>4032.3556936504301</v>
      </c>
      <c r="S87" s="45">
        <f>Displacement_Number!S87*'Temporary Relocation Numbers'!$O$2</f>
        <v>2201.7036042874402</v>
      </c>
      <c r="U87">
        <v>2106</v>
      </c>
      <c r="V87" s="43">
        <f>Displacement_Number!V87*'Temporary Relocation Numbers'!$C$2</f>
        <v>0</v>
      </c>
      <c r="W87" s="43">
        <f>Displacement_Number!W87*'Temporary Relocation Numbers'!$C$2</f>
        <v>0</v>
      </c>
      <c r="X87" s="43">
        <f>Displacement_Number!X87*'Temporary Relocation Numbers'!$C$2</f>
        <v>0</v>
      </c>
      <c r="Y87" s="43">
        <f>Displacement_Number!Y87*'Temporary Relocation Numbers'!$C$2</f>
        <v>0</v>
      </c>
      <c r="Z87" s="43">
        <f>Displacement_Number!Z87*'Temporary Relocation Numbers'!$C$2</f>
        <v>0</v>
      </c>
      <c r="AA87" s="43">
        <f>Displacement_Number!AA87*'Temporary Relocation Numbers'!$C$2</f>
        <v>0</v>
      </c>
      <c r="AB87" s="44">
        <f>Displacement_Number!AB87*'Temporary Relocation Numbers'!$I$2</f>
        <v>66.564695701122105</v>
      </c>
      <c r="AC87" s="44">
        <f>Displacement_Number!AC87*'Temporary Relocation Numbers'!$I$2</f>
        <v>79.778421712559947</v>
      </c>
      <c r="AD87" s="44">
        <f>Displacement_Number!AD87*'Temporary Relocation Numbers'!$I$2</f>
        <v>51.601839004322194</v>
      </c>
      <c r="AE87" s="44">
        <f>Displacement_Number!AE87*'Temporary Relocation Numbers'!$I$2</f>
        <v>61.848034139107661</v>
      </c>
      <c r="AF87" s="44">
        <f>Displacement_Number!AF87*'Temporary Relocation Numbers'!$I$2</f>
        <v>49.947301084965268</v>
      </c>
      <c r="AG87" s="44">
        <f>Displacement_Number!AG87*'Temporary Relocation Numbers'!$I$2</f>
        <v>19.09782194650229</v>
      </c>
      <c r="AH87" s="45">
        <f>Displacement_Number!AH87*'Temporary Relocation Numbers'!$O$2</f>
        <v>7662.9911228562814</v>
      </c>
      <c r="AI87" s="45">
        <f>Displacement_Number!AI87*'Temporary Relocation Numbers'!$O$2</f>
        <v>15397.266887180573</v>
      </c>
      <c r="AJ87" s="45">
        <f>Displacement_Number!AJ87*'Temporary Relocation Numbers'!$O$2</f>
        <v>11549.526809400095</v>
      </c>
      <c r="AK87" s="45">
        <f>Displacement_Number!AK87*'Temporary Relocation Numbers'!$O$2</f>
        <v>6270.6840559772991</v>
      </c>
      <c r="AL87" s="45">
        <f>Displacement_Number!AL87*'Temporary Relocation Numbers'!$O$2</f>
        <v>3949.9868371167017</v>
      </c>
      <c r="AM87" s="45">
        <f>Displacement_Number!AM87*'Temporary Relocation Numbers'!$O$2</f>
        <v>2013.7529934589325</v>
      </c>
    </row>
    <row r="88" spans="1:39" x14ac:dyDescent="0.35">
      <c r="A88">
        <v>2107</v>
      </c>
      <c r="B88" s="43">
        <f>Displacement_Number!B88*'Temporary Relocation Numbers'!$C$2</f>
        <v>0</v>
      </c>
      <c r="C88" s="43">
        <f>Displacement_Number!C88*'Temporary Relocation Numbers'!$C$2</f>
        <v>0</v>
      </c>
      <c r="D88" s="43">
        <f>Displacement_Number!D88*'Temporary Relocation Numbers'!$C$2</f>
        <v>0</v>
      </c>
      <c r="E88" s="43">
        <f>Displacement_Number!E88*'Temporary Relocation Numbers'!$C$2</f>
        <v>0</v>
      </c>
      <c r="F88" s="43">
        <f>Displacement_Number!F88*'Temporary Relocation Numbers'!$C$2</f>
        <v>0</v>
      </c>
      <c r="G88" s="43">
        <f>Displacement_Number!G88*'Temporary Relocation Numbers'!$C$2</f>
        <v>0</v>
      </c>
      <c r="H88" s="44">
        <f>Displacement_Number!H88*'Temporary Relocation Numbers'!$I$2</f>
        <v>72.526897605848788</v>
      </c>
      <c r="I88" s="44">
        <f>Displacement_Number!I88*'Temporary Relocation Numbers'!$I$2</f>
        <v>88.616957539912988</v>
      </c>
      <c r="J88" s="44">
        <f>Displacement_Number!J88*'Temporary Relocation Numbers'!$I$2</f>
        <v>57.927075383981197</v>
      </c>
      <c r="K88" s="44">
        <f>Displacement_Number!K88*'Temporary Relocation Numbers'!$I$2</f>
        <v>62.898217914813955</v>
      </c>
      <c r="L88" s="44">
        <f>Displacement_Number!L88*'Temporary Relocation Numbers'!$I$2</f>
        <v>51.721212006126763</v>
      </c>
      <c r="M88" s="44">
        <f>Displacement_Number!M88*'Temporary Relocation Numbers'!$I$2</f>
        <v>21.180196058469797</v>
      </c>
      <c r="N88" s="45">
        <f>Displacement_Number!N88*'Temporary Relocation Numbers'!$O$2</f>
        <v>8345.4858185009216</v>
      </c>
      <c r="O88" s="45">
        <f>Displacement_Number!O88*'Temporary Relocation Numbers'!$O$2</f>
        <v>17095.160566911582</v>
      </c>
      <c r="P88" s="45">
        <f>Displacement_Number!P88*'Temporary Relocation Numbers'!$O$2</f>
        <v>12959.217107877625</v>
      </c>
      <c r="Q88" s="45">
        <f>Displacement_Number!Q88*'Temporary Relocation Numbers'!$O$2</f>
        <v>6374.1974459535777</v>
      </c>
      <c r="R88" s="45">
        <f>Displacement_Number!R88*'Temporary Relocation Numbers'!$O$2</f>
        <v>4088.3725827608046</v>
      </c>
      <c r="S88" s="45">
        <f>Displacement_Number!S88*'Temporary Relocation Numbers'!$O$2</f>
        <v>2232.2893452352159</v>
      </c>
      <c r="U88">
        <v>2107</v>
      </c>
      <c r="V88" s="43">
        <f>Displacement_Number!V88*'Temporary Relocation Numbers'!$C$2</f>
        <v>0</v>
      </c>
      <c r="W88" s="43">
        <f>Displacement_Number!W88*'Temporary Relocation Numbers'!$C$2</f>
        <v>0</v>
      </c>
      <c r="X88" s="43">
        <f>Displacement_Number!X88*'Temporary Relocation Numbers'!$C$2</f>
        <v>0</v>
      </c>
      <c r="Y88" s="43">
        <f>Displacement_Number!Y88*'Temporary Relocation Numbers'!$C$2</f>
        <v>0</v>
      </c>
      <c r="Z88" s="43">
        <f>Displacement_Number!Z88*'Temporary Relocation Numbers'!$C$2</f>
        <v>0</v>
      </c>
      <c r="AA88" s="43">
        <f>Displacement_Number!AA88*'Temporary Relocation Numbers'!$C$2</f>
        <v>0</v>
      </c>
      <c r="AB88" s="44">
        <f>Displacement_Number!AB88*'Temporary Relocation Numbers'!$I$2</f>
        <v>67.520777188991218</v>
      </c>
      <c r="AC88" s="44">
        <f>Displacement_Number!AC88*'Temporary Relocation Numbers'!$I$2</f>
        <v>80.924294480810403</v>
      </c>
      <c r="AD88" s="44">
        <f>Displacement_Number!AD88*'Temporary Relocation Numbers'!$I$2</f>
        <v>52.343006112387293</v>
      </c>
      <c r="AE88" s="44">
        <f>Displacement_Number!AE88*'Temporary Relocation Numbers'!$I$2</f>
        <v>62.736369312560583</v>
      </c>
      <c r="AF88" s="44">
        <f>Displacement_Number!AF88*'Temporary Relocation Numbers'!$I$2</f>
        <v>50.664703747643628</v>
      </c>
      <c r="AG88" s="44">
        <f>Displacement_Number!AG88*'Temporary Relocation Numbers'!$I$2</f>
        <v>19.372127625050805</v>
      </c>
      <c r="AH88" s="45">
        <f>Displacement_Number!AH88*'Temporary Relocation Numbers'!$O$2</f>
        <v>7769.4442625579095</v>
      </c>
      <c r="AI88" s="45">
        <f>Displacement_Number!AI88*'Temporary Relocation Numbers'!$O$2</f>
        <v>15611.163442283632</v>
      </c>
      <c r="AJ88" s="45">
        <f>Displacement_Number!AJ88*'Temporary Relocation Numbers'!$O$2</f>
        <v>11709.971128232934</v>
      </c>
      <c r="AK88" s="45">
        <f>Displacement_Number!AK88*'Temporary Relocation Numbers'!$O$2</f>
        <v>6357.7954717591438</v>
      </c>
      <c r="AL88" s="45">
        <f>Displacement_Number!AL88*'Temporary Relocation Numbers'!$O$2</f>
        <v>4004.8594702503869</v>
      </c>
      <c r="AM88" s="45">
        <f>Displacement_Number!AM88*'Temporary Relocation Numbers'!$O$2</f>
        <v>2041.7277523096714</v>
      </c>
    </row>
    <row r="89" spans="1:39" x14ac:dyDescent="0.35">
      <c r="A89">
        <v>2108</v>
      </c>
      <c r="B89" s="43">
        <f>Displacement_Number!B89*'Temporary Relocation Numbers'!$C$2</f>
        <v>0</v>
      </c>
      <c r="C89" s="43">
        <f>Displacement_Number!C89*'Temporary Relocation Numbers'!$C$2</f>
        <v>0</v>
      </c>
      <c r="D89" s="43">
        <f>Displacement_Number!D89*'Temporary Relocation Numbers'!$C$2</f>
        <v>0</v>
      </c>
      <c r="E89" s="43">
        <f>Displacement_Number!E89*'Temporary Relocation Numbers'!$C$2</f>
        <v>0</v>
      </c>
      <c r="F89" s="43">
        <f>Displacement_Number!F89*'Temporary Relocation Numbers'!$C$2</f>
        <v>0</v>
      </c>
      <c r="G89" s="43">
        <f>Displacement_Number!G89*'Temporary Relocation Numbers'!$C$2</f>
        <v>0</v>
      </c>
      <c r="H89" s="44">
        <f>Displacement_Number!H89*'Temporary Relocation Numbers'!$I$2</f>
        <v>73.568615342903811</v>
      </c>
      <c r="I89" s="44">
        <f>Displacement_Number!I89*'Temporary Relocation Numbers'!$I$2</f>
        <v>89.889779893005553</v>
      </c>
      <c r="J89" s="44">
        <f>Displacement_Number!J89*'Temporary Relocation Numbers'!$I$2</f>
        <v>58.759093075006106</v>
      </c>
      <c r="K89" s="44">
        <f>Displacement_Number!K89*'Temporary Relocation Numbers'!$I$2</f>
        <v>63.801637079205868</v>
      </c>
      <c r="L89" s="44">
        <f>Displacement_Number!L89*'Temporary Relocation Numbers'!$I$2</f>
        <v>52.464093691506086</v>
      </c>
      <c r="M89" s="44">
        <f>Displacement_Number!M89*'Temporary Relocation Numbers'!$I$2</f>
        <v>21.484411275675392</v>
      </c>
      <c r="N89" s="45">
        <f>Displacement_Number!N89*'Temporary Relocation Numbers'!$O$2</f>
        <v>8461.4200736072635</v>
      </c>
      <c r="O89" s="45">
        <f>Displacement_Number!O89*'Temporary Relocation Numbers'!$O$2</f>
        <v>17332.644009979034</v>
      </c>
      <c r="P89" s="45">
        <f>Displacement_Number!P89*'Temporary Relocation Numbers'!$O$2</f>
        <v>13139.244635913496</v>
      </c>
      <c r="Q89" s="45">
        <f>Displacement_Number!Q89*'Temporary Relocation Numbers'!$O$2</f>
        <v>6462.7468544444664</v>
      </c>
      <c r="R89" s="45">
        <f>Displacement_Number!R89*'Temporary Relocation Numbers'!$O$2</f>
        <v>4145.1676502125756</v>
      </c>
      <c r="S89" s="45">
        <f>Displacement_Number!S89*'Temporary Relocation Numbers'!$O$2</f>
        <v>2263.2999787741219</v>
      </c>
      <c r="U89">
        <v>2108</v>
      </c>
      <c r="V89" s="43">
        <f>Displacement_Number!V89*'Temporary Relocation Numbers'!$C$2</f>
        <v>0</v>
      </c>
      <c r="W89" s="43">
        <f>Displacement_Number!W89*'Temporary Relocation Numbers'!$C$2</f>
        <v>0</v>
      </c>
      <c r="X89" s="43">
        <f>Displacement_Number!X89*'Temporary Relocation Numbers'!$C$2</f>
        <v>0</v>
      </c>
      <c r="Y89" s="43">
        <f>Displacement_Number!Y89*'Temporary Relocation Numbers'!$C$2</f>
        <v>0</v>
      </c>
      <c r="Z89" s="43">
        <f>Displacement_Number!Z89*'Temporary Relocation Numbers'!$C$2</f>
        <v>0</v>
      </c>
      <c r="AA89" s="43">
        <f>Displacement_Number!AA89*'Temporary Relocation Numbers'!$C$2</f>
        <v>0</v>
      </c>
      <c r="AB89" s="44">
        <f>Displacement_Number!AB89*'Temporary Relocation Numbers'!$I$2</f>
        <v>68.490591058595371</v>
      </c>
      <c r="AC89" s="44">
        <f>Displacement_Number!AC89*'Temporary Relocation Numbers'!$I$2</f>
        <v>82.08662563934773</v>
      </c>
      <c r="AD89" s="44">
        <f>Displacement_Number!AD89*'Temporary Relocation Numbers'!$I$2</f>
        <v>53.094818745741385</v>
      </c>
      <c r="AE89" s="44">
        <f>Displacement_Number!AE89*'Temporary Relocation Numbers'!$I$2</f>
        <v>63.637463814444509</v>
      </c>
      <c r="AF89" s="44">
        <f>Displacement_Number!AF89*'Temporary Relocation Numbers'!$I$2</f>
        <v>51.392410602325114</v>
      </c>
      <c r="AG89" s="44">
        <f>Displacement_Number!AG89*'Temporary Relocation Numbers'!$I$2</f>
        <v>19.650373208657317</v>
      </c>
      <c r="AH89" s="45">
        <f>Displacement_Number!AH89*'Temporary Relocation Numbers'!$O$2</f>
        <v>7877.376233537123</v>
      </c>
      <c r="AI89" s="45">
        <f>Displacement_Number!AI89*'Temporary Relocation Numbers'!$O$2</f>
        <v>15828.031416705475</v>
      </c>
      <c r="AJ89" s="45">
        <f>Displacement_Number!AJ89*'Temporary Relocation Numbers'!$O$2</f>
        <v>11872.644315821228</v>
      </c>
      <c r="AK89" s="45">
        <f>Displacement_Number!AK89*'Temporary Relocation Numbers'!$O$2</f>
        <v>6446.1170264495649</v>
      </c>
      <c r="AL89" s="45">
        <f>Displacement_Number!AL89*'Temporary Relocation Numbers'!$O$2</f>
        <v>4060.494385890619</v>
      </c>
      <c r="AM89" s="45">
        <f>Displacement_Number!AM89*'Temporary Relocation Numbers'!$O$2</f>
        <v>2070.0911323742826</v>
      </c>
    </row>
    <row r="90" spans="1:39" x14ac:dyDescent="0.35">
      <c r="A90">
        <v>2109</v>
      </c>
      <c r="B90" s="43">
        <f>Displacement_Number!B90*'Temporary Relocation Numbers'!$C$2</f>
        <v>0</v>
      </c>
      <c r="C90" s="43">
        <f>Displacement_Number!C90*'Temporary Relocation Numbers'!$C$2</f>
        <v>0</v>
      </c>
      <c r="D90" s="43">
        <f>Displacement_Number!D90*'Temporary Relocation Numbers'!$C$2</f>
        <v>0</v>
      </c>
      <c r="E90" s="43">
        <f>Displacement_Number!E90*'Temporary Relocation Numbers'!$C$2</f>
        <v>0</v>
      </c>
      <c r="F90" s="43">
        <f>Displacement_Number!F90*'Temporary Relocation Numbers'!$C$2</f>
        <v>0</v>
      </c>
      <c r="G90" s="43">
        <f>Displacement_Number!G90*'Temporary Relocation Numbers'!$C$2</f>
        <v>0</v>
      </c>
      <c r="H90" s="44">
        <f>Displacement_Number!H90*'Temporary Relocation Numbers'!$I$2</f>
        <v>74.625295471561387</v>
      </c>
      <c r="I90" s="44">
        <f>Displacement_Number!I90*'Temporary Relocation Numbers'!$I$2</f>
        <v>91.180884037614206</v>
      </c>
      <c r="J90" s="44">
        <f>Displacement_Number!J90*'Temporary Relocation Numbers'!$I$2</f>
        <v>59.603061195663244</v>
      </c>
      <c r="K90" s="44">
        <f>Displacement_Number!K90*'Temporary Relocation Numbers'!$I$2</f>
        <v>64.718032226282958</v>
      </c>
      <c r="L90" s="44">
        <f>Displacement_Number!L90*'Temporary Relocation Numbers'!$I$2</f>
        <v>53.217645528977087</v>
      </c>
      <c r="M90" s="44">
        <f>Displacement_Number!M90*'Temporary Relocation Numbers'!$I$2</f>
        <v>21.792995994377762</v>
      </c>
      <c r="N90" s="45">
        <f>Displacement_Number!N90*'Temporary Relocation Numbers'!$O$2</f>
        <v>8578.9648702446029</v>
      </c>
      <c r="O90" s="45">
        <f>Displacement_Number!O90*'Temporary Relocation Numbers'!$O$2</f>
        <v>17573.42653792553</v>
      </c>
      <c r="P90" s="45">
        <f>Displacement_Number!P90*'Temporary Relocation Numbers'!$O$2</f>
        <v>13321.773079751678</v>
      </c>
      <c r="Q90" s="45">
        <f>Displacement_Number!Q90*'Temporary Relocation Numbers'!$O$2</f>
        <v>6552.5263782260372</v>
      </c>
      <c r="R90" s="45">
        <f>Displacement_Number!R90*'Temporary Relocation Numbers'!$O$2</f>
        <v>4202.7517063442083</v>
      </c>
      <c r="S90" s="45">
        <f>Displacement_Number!S90*'Temporary Relocation Numbers'!$O$2</f>
        <v>2294.7414074492117</v>
      </c>
      <c r="U90">
        <v>2109</v>
      </c>
      <c r="V90" s="43">
        <f>Displacement_Number!V90*'Temporary Relocation Numbers'!$C$2</f>
        <v>0</v>
      </c>
      <c r="W90" s="43">
        <f>Displacement_Number!W90*'Temporary Relocation Numbers'!$C$2</f>
        <v>0</v>
      </c>
      <c r="X90" s="43">
        <f>Displacement_Number!X90*'Temporary Relocation Numbers'!$C$2</f>
        <v>0</v>
      </c>
      <c r="Y90" s="43">
        <f>Displacement_Number!Y90*'Temporary Relocation Numbers'!$C$2</f>
        <v>0</v>
      </c>
      <c r="Z90" s="43">
        <f>Displacement_Number!Z90*'Temporary Relocation Numbers'!$C$2</f>
        <v>0</v>
      </c>
      <c r="AA90" s="43">
        <f>Displacement_Number!AA90*'Temporary Relocation Numbers'!$C$2</f>
        <v>0</v>
      </c>
      <c r="AB90" s="44">
        <f>Displacement_Number!AB90*'Temporary Relocation Numbers'!$I$2</f>
        <v>69.474334550766599</v>
      </c>
      <c r="AC90" s="44">
        <f>Displacement_Number!AC90*'Temporary Relocation Numbers'!$I$2</f>
        <v>83.265651583187505</v>
      </c>
      <c r="AD90" s="44">
        <f>Displacement_Number!AD90*'Temporary Relocation Numbers'!$I$2</f>
        <v>53.857429808105366</v>
      </c>
      <c r="AE90" s="44">
        <f>Displacement_Number!AE90*'Temporary Relocation Numbers'!$I$2</f>
        <v>64.551500909440264</v>
      </c>
      <c r="AF90" s="44">
        <f>Displacement_Number!AF90*'Temporary Relocation Numbers'!$I$2</f>
        <v>52.130569650095275</v>
      </c>
      <c r="AG90" s="44">
        <f>Displacement_Number!AG90*'Temporary Relocation Numbers'!$I$2</f>
        <v>19.93261528693365</v>
      </c>
      <c r="AH90" s="45">
        <f>Displacement_Number!AH90*'Temporary Relocation Numbers'!$O$2</f>
        <v>7986.8075794993856</v>
      </c>
      <c r="AI90" s="45">
        <f>Displacement_Number!AI90*'Temporary Relocation Numbers'!$O$2</f>
        <v>16047.912088963943</v>
      </c>
      <c r="AJ90" s="45">
        <f>Displacement_Number!AJ90*'Temporary Relocation Numbers'!$O$2</f>
        <v>12037.577335280184</v>
      </c>
      <c r="AK90" s="45">
        <f>Displacement_Number!AK90*'Temporary Relocation Numbers'!$O$2</f>
        <v>6535.665531119359</v>
      </c>
      <c r="AL90" s="45">
        <f>Displacement_Number!AL90*'Temporary Relocation Numbers'!$O$2</f>
        <v>4116.9021735532742</v>
      </c>
      <c r="AM90" s="45">
        <f>Displacement_Number!AM90*'Temporary Relocation Numbers'!$O$2</f>
        <v>2098.8485323212117</v>
      </c>
    </row>
    <row r="91" spans="1:39" x14ac:dyDescent="0.35">
      <c r="A91">
        <v>2110</v>
      </c>
      <c r="B91" s="43">
        <f>Displacement_Number!B91*'Temporary Relocation Numbers'!$C$2</f>
        <v>0</v>
      </c>
      <c r="C91" s="43">
        <f>Displacement_Number!C91*'Temporary Relocation Numbers'!$C$2</f>
        <v>0</v>
      </c>
      <c r="D91" s="43">
        <f>Displacement_Number!D91*'Temporary Relocation Numbers'!$C$2</f>
        <v>0</v>
      </c>
      <c r="E91" s="43">
        <f>Displacement_Number!E91*'Temporary Relocation Numbers'!$C$2</f>
        <v>0</v>
      </c>
      <c r="F91" s="43">
        <f>Displacement_Number!F91*'Temporary Relocation Numbers'!$C$2</f>
        <v>0</v>
      </c>
      <c r="G91" s="43">
        <f>Displacement_Number!G91*'Temporary Relocation Numbers'!$C$2</f>
        <v>0</v>
      </c>
      <c r="H91" s="44">
        <f>Displacement_Number!H91*'Temporary Relocation Numbers'!$I$2</f>
        <v>71.920076514771466</v>
      </c>
      <c r="I91" s="44">
        <f>Displacement_Number!I91*'Temporary Relocation Numbers'!$I$2</f>
        <v>87.875513460027435</v>
      </c>
      <c r="J91" s="44">
        <f>Displacement_Number!J91*'Temporary Relocation Numbers'!$I$2</f>
        <v>57.442408698271599</v>
      </c>
      <c r="K91" s="44">
        <f>Displacement_Number!K91*'Temporary Relocation Numbers'!$I$2</f>
        <v>62.371958465122439</v>
      </c>
      <c r="L91" s="44">
        <f>Displacement_Number!L91*'Temporary Relocation Numbers'!$I$2</f>
        <v>51.288468798607184</v>
      </c>
      <c r="M91" s="44">
        <f>Displacement_Number!M91*'Temporary Relocation Numbers'!$I$2</f>
        <v>21.002984705086387</v>
      </c>
      <c r="N91" s="45">
        <f>Displacement_Number!N91*'Temporary Relocation Numbers'!$O$2</f>
        <v>8264.1295750065656</v>
      </c>
      <c r="O91" s="45">
        <f>Displacement_Number!O91*'Temporary Relocation Numbers'!$O$2</f>
        <v>16928.507830821185</v>
      </c>
      <c r="P91" s="45">
        <f>Displacement_Number!P91*'Temporary Relocation Numbers'!$O$2</f>
        <v>12832.883752881387</v>
      </c>
      <c r="Q91" s="45">
        <f>Displacement_Number!Q91*'Temporary Relocation Numbers'!$O$2</f>
        <v>6312.0583721150633</v>
      </c>
      <c r="R91" s="45">
        <f>Displacement_Number!R91*'Temporary Relocation Numbers'!$O$2</f>
        <v>4048.5169479215037</v>
      </c>
      <c r="S91" s="45">
        <f>Displacement_Number!S91*'Temporary Relocation Numbers'!$O$2</f>
        <v>2210.5277989968645</v>
      </c>
      <c r="U91">
        <v>2110</v>
      </c>
      <c r="V91" s="43">
        <f>Displacement_Number!V91*'Temporary Relocation Numbers'!$C$2</f>
        <v>0</v>
      </c>
      <c r="W91" s="43">
        <f>Displacement_Number!W91*'Temporary Relocation Numbers'!$C$2</f>
        <v>0</v>
      </c>
      <c r="X91" s="43">
        <f>Displacement_Number!X91*'Temporary Relocation Numbers'!$C$2</f>
        <v>0</v>
      </c>
      <c r="Y91" s="43">
        <f>Displacement_Number!Y91*'Temporary Relocation Numbers'!$C$2</f>
        <v>0</v>
      </c>
      <c r="Z91" s="43">
        <f>Displacement_Number!Z91*'Temporary Relocation Numbers'!$C$2</f>
        <v>0</v>
      </c>
      <c r="AA91" s="43">
        <f>Displacement_Number!AA91*'Temporary Relocation Numbers'!$C$2</f>
        <v>0</v>
      </c>
      <c r="AB91" s="44">
        <f>Displacement_Number!AB91*'Temporary Relocation Numbers'!$I$2</f>
        <v>66.95584151634074</v>
      </c>
      <c r="AC91" s="44">
        <f>Displacement_Number!AC91*'Temporary Relocation Numbers'!$I$2</f>
        <v>80.247213697093713</v>
      </c>
      <c r="AD91" s="44">
        <f>Displacement_Number!AD91*'Temporary Relocation Numbers'!$I$2</f>
        <v>51.90506045184074</v>
      </c>
      <c r="AE91" s="44">
        <f>Displacement_Number!AE91*'Temporary Relocation Numbers'!$I$2</f>
        <v>62.211464024547702</v>
      </c>
      <c r="AF91" s="44">
        <f>Displacement_Number!AF91*'Temporary Relocation Numbers'!$I$2</f>
        <v>50.240800177766175</v>
      </c>
      <c r="AG91" s="44">
        <f>Displacement_Number!AG91*'Temporary Relocation Numbers'!$I$2</f>
        <v>19.210044094526609</v>
      </c>
      <c r="AH91" s="45">
        <f>Displacement_Number!AH91*'Temporary Relocation Numbers'!$O$2</f>
        <v>7693.7035791528488</v>
      </c>
      <c r="AI91" s="45">
        <f>Displacement_Number!AI91*'Temporary Relocation Numbers'!$O$2</f>
        <v>15458.977501061965</v>
      </c>
      <c r="AJ91" s="45">
        <f>Displacement_Number!AJ91*'Temporary Relocation Numbers'!$O$2</f>
        <v>11595.816088833257</v>
      </c>
      <c r="AK91" s="45">
        <f>Displacement_Number!AK91*'Temporary Relocation Numbers'!$O$2</f>
        <v>6295.8162931065272</v>
      </c>
      <c r="AL91" s="45">
        <f>Displacement_Number!AL91*'Temporary Relocation Numbers'!$O$2</f>
        <v>3965.8179657402393</v>
      </c>
      <c r="AM91" s="45">
        <f>Displacement_Number!AM91*'Temporary Relocation Numbers'!$O$2</f>
        <v>2021.8239020391632</v>
      </c>
    </row>
    <row r="92" spans="1:39" x14ac:dyDescent="0.35">
      <c r="A92">
        <v>2111</v>
      </c>
      <c r="B92" s="43">
        <f>Displacement_Number!B92*'Temporary Relocation Numbers'!$C$2</f>
        <v>0</v>
      </c>
      <c r="C92" s="43">
        <f>Displacement_Number!C92*'Temporary Relocation Numbers'!$C$2</f>
        <v>0</v>
      </c>
      <c r="D92" s="43">
        <f>Displacement_Number!D92*'Temporary Relocation Numbers'!$C$2</f>
        <v>0</v>
      </c>
      <c r="E92" s="43">
        <f>Displacement_Number!E92*'Temporary Relocation Numbers'!$C$2</f>
        <v>0</v>
      </c>
      <c r="F92" s="43">
        <f>Displacement_Number!F92*'Temporary Relocation Numbers'!$C$2</f>
        <v>0</v>
      </c>
      <c r="G92" s="43">
        <f>Displacement_Number!G92*'Temporary Relocation Numbers'!$C$2</f>
        <v>0</v>
      </c>
      <c r="H92" s="44">
        <f>Displacement_Number!H92*'Temporary Relocation Numbers'!$I$2</f>
        <v>72.953078364139827</v>
      </c>
      <c r="I92" s="44">
        <f>Displacement_Number!I92*'Temporary Relocation Numbers'!$I$2</f>
        <v>89.137686309631661</v>
      </c>
      <c r="J92" s="44">
        <f>Displacement_Number!J92*'Temporary Relocation Numbers'!$I$2</f>
        <v>58.267465028756746</v>
      </c>
      <c r="K92" s="44">
        <f>Displacement_Number!K92*'Temporary Relocation Numbers'!$I$2</f>
        <v>63.267818864130291</v>
      </c>
      <c r="L92" s="44">
        <f>Displacement_Number!L92*'Temporary Relocation Numbers'!$I$2</f>
        <v>52.025134910320119</v>
      </c>
      <c r="M92" s="44">
        <f>Displacement_Number!M92*'Temporary Relocation Numbers'!$I$2</f>
        <v>21.304654601643765</v>
      </c>
      <c r="N92" s="45">
        <f>Displacement_Number!N92*'Temporary Relocation Numbers'!$O$2</f>
        <v>8378.9336412068424</v>
      </c>
      <c r="O92" s="45">
        <f>Displacement_Number!O92*'Temporary Relocation Numbers'!$O$2</f>
        <v>17163.676158718557</v>
      </c>
      <c r="P92" s="45">
        <f>Displacement_Number!P92*'Temporary Relocation Numbers'!$O$2</f>
        <v>13011.156276628097</v>
      </c>
      <c r="Q92" s="45">
        <f>Displacement_Number!Q92*'Temporary Relocation Numbers'!$O$2</f>
        <v>6399.7445537794792</v>
      </c>
      <c r="R92" s="45">
        <f>Displacement_Number!R92*'Temporary Relocation Numbers'!$O$2</f>
        <v>4104.7583467867635</v>
      </c>
      <c r="S92" s="45">
        <f>Displacement_Number!S92*'Temporary Relocation Numbers'!$O$2</f>
        <v>2241.2361243528817</v>
      </c>
      <c r="U92">
        <v>2111</v>
      </c>
      <c r="V92" s="43">
        <f>Displacement_Number!V92*'Temporary Relocation Numbers'!$C$2</f>
        <v>0</v>
      </c>
      <c r="W92" s="43">
        <f>Displacement_Number!W92*'Temporary Relocation Numbers'!$C$2</f>
        <v>0</v>
      </c>
      <c r="X92" s="43">
        <f>Displacement_Number!X92*'Temporary Relocation Numbers'!$C$2</f>
        <v>0</v>
      </c>
      <c r="Y92" s="43">
        <f>Displacement_Number!Y92*'Temporary Relocation Numbers'!$C$2</f>
        <v>0</v>
      </c>
      <c r="Z92" s="43">
        <f>Displacement_Number!Z92*'Temporary Relocation Numbers'!$C$2</f>
        <v>0</v>
      </c>
      <c r="AA92" s="43">
        <f>Displacement_Number!AA92*'Temporary Relocation Numbers'!$C$2</f>
        <v>0</v>
      </c>
      <c r="AB92" s="44">
        <f>Displacement_Number!AB92*'Temporary Relocation Numbers'!$I$2</f>
        <v>67.917541106554481</v>
      </c>
      <c r="AC92" s="44">
        <f>Displacement_Number!AC92*'Temporary Relocation Numbers'!$I$2</f>
        <v>81.399819814506998</v>
      </c>
      <c r="AD92" s="44">
        <f>Displacement_Number!AD92*'Temporary Relocation Numbers'!$I$2</f>
        <v>52.650582787698042</v>
      </c>
      <c r="AE92" s="44">
        <f>Displacement_Number!AE92*'Temporary Relocation Numbers'!$I$2</f>
        <v>63.10501921113142</v>
      </c>
      <c r="AF92" s="44">
        <f>Displacement_Number!AF92*'Temporary Relocation Numbers'!$I$2</f>
        <v>50.962418424191711</v>
      </c>
      <c r="AG92" s="44">
        <f>Displacement_Number!AG92*'Temporary Relocation Numbers'!$I$2</f>
        <v>19.485961641305334</v>
      </c>
      <c r="AH92" s="45">
        <f>Displacement_Number!AH92*'Temporary Relocation Numbers'!$O$2</f>
        <v>7800.5833717564983</v>
      </c>
      <c r="AI92" s="45">
        <f>Displacement_Number!AI92*'Temporary Relocation Numbers'!$O$2</f>
        <v>15673.731330889121</v>
      </c>
      <c r="AJ92" s="45">
        <f>Displacement_Number!AJ92*'Temporary Relocation Numbers'!$O$2</f>
        <v>11756.903451492088</v>
      </c>
      <c r="AK92" s="45">
        <f>Displacement_Number!AK92*'Temporary Relocation Numbers'!$O$2</f>
        <v>6383.2768422107565</v>
      </c>
      <c r="AL92" s="45">
        <f>Displacement_Number!AL92*'Temporary Relocation Numbers'!$O$2</f>
        <v>4020.9105225721228</v>
      </c>
      <c r="AM92" s="45">
        <f>Displacement_Number!AM92*'Temporary Relocation Numbers'!$O$2</f>
        <v>2049.9107807586097</v>
      </c>
    </row>
    <row r="93" spans="1:39" x14ac:dyDescent="0.35">
      <c r="A93">
        <v>2112</v>
      </c>
      <c r="B93" s="43">
        <f>Displacement_Number!B93*'Temporary Relocation Numbers'!$C$2</f>
        <v>0</v>
      </c>
      <c r="C93" s="43">
        <f>Displacement_Number!C93*'Temporary Relocation Numbers'!$C$2</f>
        <v>0</v>
      </c>
      <c r="D93" s="43">
        <f>Displacement_Number!D93*'Temporary Relocation Numbers'!$C$2</f>
        <v>0</v>
      </c>
      <c r="E93" s="43">
        <f>Displacement_Number!E93*'Temporary Relocation Numbers'!$C$2</f>
        <v>0</v>
      </c>
      <c r="F93" s="43">
        <f>Displacement_Number!F93*'Temporary Relocation Numbers'!$C$2</f>
        <v>0</v>
      </c>
      <c r="G93" s="43">
        <f>Displacement_Number!G93*'Temporary Relocation Numbers'!$C$2</f>
        <v>0</v>
      </c>
      <c r="H93" s="44">
        <f>Displacement_Number!H93*'Temporary Relocation Numbers'!$I$2</f>
        <v>74.000917417144663</v>
      </c>
      <c r="I93" s="44">
        <f>Displacement_Number!I93*'Temporary Relocation Numbers'!$I$2</f>
        <v>90.417987989891358</v>
      </c>
      <c r="J93" s="44">
        <f>Displacement_Number!J93*'Temporary Relocation Numbers'!$I$2</f>
        <v>59.104371801517907</v>
      </c>
      <c r="K93" s="44">
        <f>Displacement_Number!K93*'Temporary Relocation Numbers'!$I$2</f>
        <v>64.176546677826764</v>
      </c>
      <c r="L93" s="44">
        <f>Displacement_Number!L93*'Temporary Relocation Numbers'!$I$2</f>
        <v>52.772381898648369</v>
      </c>
      <c r="M93" s="44">
        <f>Displacement_Number!M93*'Temporary Relocation Numbers'!$I$2</f>
        <v>21.610657440769391</v>
      </c>
      <c r="N93" s="45">
        <f>Displacement_Number!N93*'Temporary Relocation Numbers'!$O$2</f>
        <v>8495.3325485209352</v>
      </c>
      <c r="O93" s="45">
        <f>Displacement_Number!O93*'Temporary Relocation Numbers'!$O$2</f>
        <v>17402.111410257323</v>
      </c>
      <c r="P93" s="45">
        <f>Displacement_Number!P93*'Temporary Relocation Numbers'!$O$2</f>
        <v>13191.905335917018</v>
      </c>
      <c r="Q93" s="45">
        <f>Displacement_Number!Q93*'Temporary Relocation Numbers'!$O$2</f>
        <v>6488.648858915134</v>
      </c>
      <c r="R93" s="45">
        <f>Displacement_Number!R93*'Temporary Relocation Numbers'!$O$2</f>
        <v>4161.7810428497387</v>
      </c>
      <c r="S93" s="45">
        <f>Displacement_Number!S93*'Temporary Relocation Numbers'!$O$2</f>
        <v>2272.3710452245036</v>
      </c>
      <c r="U93">
        <v>2112</v>
      </c>
      <c r="V93" s="43">
        <f>Displacement_Number!V93*'Temporary Relocation Numbers'!$C$2</f>
        <v>0</v>
      </c>
      <c r="W93" s="43">
        <f>Displacement_Number!W93*'Temporary Relocation Numbers'!$C$2</f>
        <v>0</v>
      </c>
      <c r="X93" s="43">
        <f>Displacement_Number!X93*'Temporary Relocation Numbers'!$C$2</f>
        <v>0</v>
      </c>
      <c r="Y93" s="43">
        <f>Displacement_Number!Y93*'Temporary Relocation Numbers'!$C$2</f>
        <v>0</v>
      </c>
      <c r="Z93" s="43">
        <f>Displacement_Number!Z93*'Temporary Relocation Numbers'!$C$2</f>
        <v>0</v>
      </c>
      <c r="AA93" s="43">
        <f>Displacement_Number!AA93*'Temporary Relocation Numbers'!$C$2</f>
        <v>0</v>
      </c>
      <c r="AB93" s="44">
        <f>Displacement_Number!AB93*'Temporary Relocation Numbers'!$I$2</f>
        <v>68.893053772384491</v>
      </c>
      <c r="AC93" s="44">
        <f>Displacement_Number!AC93*'Temporary Relocation Numbers'!$I$2</f>
        <v>82.568981034592298</v>
      </c>
      <c r="AD93" s="44">
        <f>Displacement_Number!AD93*'Temporary Relocation Numbers'!$I$2</f>
        <v>53.406813203816206</v>
      </c>
      <c r="AE93" s="44">
        <f>Displacement_Number!AE93*'Temporary Relocation Numbers'!$I$2</f>
        <v>64.011408702195681</v>
      </c>
      <c r="AF93" s="44">
        <f>Displacement_Number!AF93*'Temporary Relocation Numbers'!$I$2</f>
        <v>51.694401411858074</v>
      </c>
      <c r="AG93" s="44">
        <f>Displacement_Number!AG93*'Temporary Relocation Numbers'!$I$2</f>
        <v>19.765842244714531</v>
      </c>
      <c r="AH93" s="45">
        <f>Displacement_Number!AH93*'Temporary Relocation Numbers'!$O$2</f>
        <v>7908.947922636763</v>
      </c>
      <c r="AI93" s="45">
        <f>Displacement_Number!AI93*'Temporary Relocation Numbers'!$O$2</f>
        <v>15891.468489168772</v>
      </c>
      <c r="AJ93" s="45">
        <f>Displacement_Number!AJ93*'Temporary Relocation Numbers'!$O$2</f>
        <v>11920.228615976128</v>
      </c>
      <c r="AK93" s="45">
        <f>Displacement_Number!AK93*'Temporary Relocation Numbers'!$O$2</f>
        <v>6471.9523803320571</v>
      </c>
      <c r="AL93" s="45">
        <f>Displacement_Number!AL93*'Temporary Relocation Numbers'!$O$2</f>
        <v>4076.7684170580515</v>
      </c>
      <c r="AM93" s="45">
        <f>Displacement_Number!AM93*'Temporary Relocation Numbers'!$O$2</f>
        <v>2078.3878382445691</v>
      </c>
    </row>
    <row r="94" spans="1:39" x14ac:dyDescent="0.35">
      <c r="A94">
        <v>2113</v>
      </c>
      <c r="B94" s="43">
        <f>Displacement_Number!B94*'Temporary Relocation Numbers'!$C$2</f>
        <v>0</v>
      </c>
      <c r="C94" s="43">
        <f>Displacement_Number!C94*'Temporary Relocation Numbers'!$C$2</f>
        <v>0</v>
      </c>
      <c r="D94" s="43">
        <f>Displacement_Number!D94*'Temporary Relocation Numbers'!$C$2</f>
        <v>0</v>
      </c>
      <c r="E94" s="43">
        <f>Displacement_Number!E94*'Temporary Relocation Numbers'!$C$2</f>
        <v>0</v>
      </c>
      <c r="F94" s="43">
        <f>Displacement_Number!F94*'Temporary Relocation Numbers'!$C$2</f>
        <v>0</v>
      </c>
      <c r="G94" s="43">
        <f>Displacement_Number!G94*'Temporary Relocation Numbers'!$C$2</f>
        <v>0</v>
      </c>
      <c r="H94" s="44">
        <f>Displacement_Number!H94*'Temporary Relocation Numbers'!$I$2</f>
        <v>75.063806783386738</v>
      </c>
      <c r="I94" s="44">
        <f>Displacement_Number!I94*'Temporary Relocation Numbers'!$I$2</f>
        <v>91.71667888867735</v>
      </c>
      <c r="J94" s="44">
        <f>Displacement_Number!J94*'Temporary Relocation Numbers'!$I$2</f>
        <v>59.953299226729762</v>
      </c>
      <c r="K94" s="44">
        <f>Displacement_Number!K94*'Temporary Relocation Numbers'!$I$2</f>
        <v>65.098326723356251</v>
      </c>
      <c r="L94" s="44">
        <f>Displacement_Number!L94*'Temporary Relocation Numbers'!$I$2</f>
        <v>53.53036173875158</v>
      </c>
      <c r="M94" s="44">
        <f>Displacement_Number!M94*'Temporary Relocation Numbers'!$I$2</f>
        <v>21.921055457348199</v>
      </c>
      <c r="N94" s="45">
        <f>Displacement_Number!N94*'Temporary Relocation Numbers'!$O$2</f>
        <v>8613.3484522457984</v>
      </c>
      <c r="O94" s="45">
        <f>Displacement_Number!O94*'Temporary Relocation Numbers'!$O$2</f>
        <v>17643.858969057696</v>
      </c>
      <c r="P94" s="45">
        <f>Displacement_Number!P94*'Temporary Relocation Numbers'!$O$2</f>
        <v>13375.165334413741</v>
      </c>
      <c r="Q94" s="45">
        <f>Displacement_Number!Q94*'Temporary Relocation Numbers'!$O$2</f>
        <v>6578.7882095131872</v>
      </c>
      <c r="R94" s="45">
        <f>Displacement_Number!R94*'Temporary Relocation Numbers'!$O$2</f>
        <v>4219.5958897755881</v>
      </c>
      <c r="S94" s="45">
        <f>Displacement_Number!S94*'Temporary Relocation Numbers'!$O$2</f>
        <v>2303.9384878135611</v>
      </c>
      <c r="U94">
        <v>2113</v>
      </c>
      <c r="V94" s="43">
        <f>Displacement_Number!V94*'Temporary Relocation Numbers'!$C$2</f>
        <v>0</v>
      </c>
      <c r="W94" s="43">
        <f>Displacement_Number!W94*'Temporary Relocation Numbers'!$C$2</f>
        <v>0</v>
      </c>
      <c r="X94" s="43">
        <f>Displacement_Number!X94*'Temporary Relocation Numbers'!$C$2</f>
        <v>0</v>
      </c>
      <c r="Y94" s="43">
        <f>Displacement_Number!Y94*'Temporary Relocation Numbers'!$C$2</f>
        <v>0</v>
      </c>
      <c r="Z94" s="43">
        <f>Displacement_Number!Z94*'Temporary Relocation Numbers'!$C$2</f>
        <v>0</v>
      </c>
      <c r="AA94" s="43">
        <f>Displacement_Number!AA94*'Temporary Relocation Numbers'!$C$2</f>
        <v>0</v>
      </c>
      <c r="AB94" s="44">
        <f>Displacement_Number!AB94*'Temporary Relocation Numbers'!$I$2</f>
        <v>69.882577913684472</v>
      </c>
      <c r="AC94" s="44">
        <f>Displacement_Number!AC94*'Temporary Relocation Numbers'!$I$2</f>
        <v>83.754935141463676</v>
      </c>
      <c r="AD94" s="44">
        <f>Displacement_Number!AD94*'Temporary Relocation Numbers'!$I$2</f>
        <v>54.173905502405219</v>
      </c>
      <c r="AE94" s="44">
        <f>Displacement_Number!AE94*'Temporary Relocation Numbers'!$I$2</f>
        <v>64.930816839316648</v>
      </c>
      <c r="AF94" s="44">
        <f>Displacement_Number!AF94*'Temporary Relocation Numbers'!$I$2</f>
        <v>52.436898011531063</v>
      </c>
      <c r="AG94" s="44">
        <f>Displacement_Number!AG94*'Temporary Relocation Numbers'!$I$2</f>
        <v>20.049742826896477</v>
      </c>
      <c r="AH94" s="45">
        <f>Displacement_Number!AH94*'Temporary Relocation Numbers'!$O$2</f>
        <v>8018.8178578361058</v>
      </c>
      <c r="AI94" s="45">
        <f>Displacement_Number!AI94*'Temporary Relocation Numbers'!$O$2</f>
        <v>16112.230419858699</v>
      </c>
      <c r="AJ94" s="45">
        <f>Displacement_Number!AJ94*'Temporary Relocation Numbers'!$O$2</f>
        <v>12085.822669497475</v>
      </c>
      <c r="AK94" s="45">
        <f>Displacement_Number!AK94*'Temporary Relocation Numbers'!$O$2</f>
        <v>6561.8597859182182</v>
      </c>
      <c r="AL94" s="45">
        <f>Displacement_Number!AL94*'Temporary Relocation Numbers'!$O$2</f>
        <v>4133.4022811555606</v>
      </c>
      <c r="AM94" s="45">
        <f>Displacement_Number!AM94*'Temporary Relocation Numbers'!$O$2</f>
        <v>2107.2604948027756</v>
      </c>
    </row>
    <row r="95" spans="1:39" x14ac:dyDescent="0.35">
      <c r="A95">
        <v>2114</v>
      </c>
      <c r="B95" s="43">
        <f>Displacement_Number!B95*'Temporary Relocation Numbers'!$C$2</f>
        <v>0</v>
      </c>
      <c r="C95" s="43">
        <f>Displacement_Number!C95*'Temporary Relocation Numbers'!$C$2</f>
        <v>0</v>
      </c>
      <c r="D95" s="43">
        <f>Displacement_Number!D95*'Temporary Relocation Numbers'!$C$2</f>
        <v>0</v>
      </c>
      <c r="E95" s="43">
        <f>Displacement_Number!E95*'Temporary Relocation Numbers'!$C$2</f>
        <v>0</v>
      </c>
      <c r="F95" s="43">
        <f>Displacement_Number!F95*'Temporary Relocation Numbers'!$C$2</f>
        <v>0</v>
      </c>
      <c r="G95" s="43">
        <f>Displacement_Number!G95*'Temporary Relocation Numbers'!$C$2</f>
        <v>0</v>
      </c>
      <c r="H95" s="44">
        <f>Displacement_Number!H95*'Temporary Relocation Numbers'!$I$2</f>
        <v>76.141962633400922</v>
      </c>
      <c r="I95" s="44">
        <f>Displacement_Number!I95*'Temporary Relocation Numbers'!$I$2</f>
        <v>93.034023133861368</v>
      </c>
      <c r="J95" s="44">
        <f>Displacement_Number!J95*'Temporary Relocation Numbers'!$I$2</f>
        <v>60.814419959328362</v>
      </c>
      <c r="K95" s="44">
        <f>Displacement_Number!K95*'Temporary Relocation Numbers'!$I$2</f>
        <v>66.033346472427326</v>
      </c>
      <c r="L95" s="44">
        <f>Displacement_Number!L95*'Temporary Relocation Numbers'!$I$2</f>
        <v>54.29922858863781</v>
      </c>
      <c r="M95" s="44">
        <f>Displacement_Number!M95*'Temporary Relocation Numbers'!$I$2</f>
        <v>22.235911780156712</v>
      </c>
      <c r="N95" s="45">
        <f>Displacement_Number!N95*'Temporary Relocation Numbers'!$O$2</f>
        <v>8733.0038154564973</v>
      </c>
      <c r="O95" s="45">
        <f>Displacement_Number!O95*'Temporary Relocation Numbers'!$O$2</f>
        <v>17888.964849202424</v>
      </c>
      <c r="P95" s="45">
        <f>Displacement_Number!P95*'Temporary Relocation Numbers'!$O$2</f>
        <v>13560.971153714494</v>
      </c>
      <c r="Q95" s="45">
        <f>Displacement_Number!Q95*'Temporary Relocation Numbers'!$O$2</f>
        <v>6670.1797626425996</v>
      </c>
      <c r="R95" s="45">
        <f>Displacement_Number!R95*'Temporary Relocation Numbers'!$O$2</f>
        <v>4278.2138920069747</v>
      </c>
      <c r="S95" s="45">
        <f>Displacement_Number!S95*'Temporary Relocation Numbers'!$O$2</f>
        <v>2335.9444606478032</v>
      </c>
      <c r="U95">
        <v>2114</v>
      </c>
      <c r="V95" s="43">
        <f>Displacement_Number!V95*'Temporary Relocation Numbers'!$C$2</f>
        <v>0</v>
      </c>
      <c r="W95" s="43">
        <f>Displacement_Number!W95*'Temporary Relocation Numbers'!$C$2</f>
        <v>0</v>
      </c>
      <c r="X95" s="43">
        <f>Displacement_Number!X95*'Temporary Relocation Numbers'!$C$2</f>
        <v>0</v>
      </c>
      <c r="Y95" s="43">
        <f>Displacement_Number!Y95*'Temporary Relocation Numbers'!$C$2</f>
        <v>0</v>
      </c>
      <c r="Z95" s="43">
        <f>Displacement_Number!Z95*'Temporary Relocation Numbers'!$C$2</f>
        <v>0</v>
      </c>
      <c r="AA95" s="43">
        <f>Displacement_Number!AA95*'Temporary Relocation Numbers'!$C$2</f>
        <v>0</v>
      </c>
      <c r="AB95" s="44">
        <f>Displacement_Number!AB95*'Temporary Relocation Numbers'!$I$2</f>
        <v>70.886314779963243</v>
      </c>
      <c r="AC95" s="44">
        <f>Displacement_Number!AC95*'Temporary Relocation Numbers'!$I$2</f>
        <v>84.957923334573977</v>
      </c>
      <c r="AD95" s="44">
        <f>Displacement_Number!AD95*'Temporary Relocation Numbers'!$I$2</f>
        <v>54.952015694765741</v>
      </c>
      <c r="AE95" s="44">
        <f>Displacement_Number!AE95*'Temporary Relocation Numbers'!$I$2</f>
        <v>65.863430611803892</v>
      </c>
      <c r="AF95" s="44">
        <f>Displacement_Number!AF95*'Temporary Relocation Numbers'!$I$2</f>
        <v>53.190059232235939</v>
      </c>
      <c r="AG95" s="44">
        <f>Displacement_Number!AG95*'Temporary Relocation Numbers'!$I$2</f>
        <v>20.337721127577105</v>
      </c>
      <c r="AH95" s="45">
        <f>Displacement_Number!AH95*'Temporary Relocation Numbers'!$O$2</f>
        <v>8130.2140899309125</v>
      </c>
      <c r="AI95" s="45">
        <f>Displacement_Number!AI95*'Temporary Relocation Numbers'!$O$2</f>
        <v>16336.059142650009</v>
      </c>
      <c r="AJ95" s="45">
        <f>Displacement_Number!AJ95*'Temporary Relocation Numbers'!$O$2</f>
        <v>12253.717131127176</v>
      </c>
      <c r="AK95" s="45">
        <f>Displacement_Number!AK95*'Temporary Relocation Numbers'!$O$2</f>
        <v>6653.0161718899235</v>
      </c>
      <c r="AL95" s="45">
        <f>Displacement_Number!AL95*'Temporary Relocation Numbers'!$O$2</f>
        <v>4190.8228945197679</v>
      </c>
      <c r="AM95" s="45">
        <f>Displacement_Number!AM95*'Temporary Relocation Numbers'!$O$2</f>
        <v>2136.5342460370521</v>
      </c>
    </row>
    <row r="96" spans="1:39" x14ac:dyDescent="0.35">
      <c r="A96">
        <v>2115</v>
      </c>
      <c r="B96" s="43">
        <f>Displacement_Number!B96*'Temporary Relocation Numbers'!$C$2</f>
        <v>0</v>
      </c>
      <c r="C96" s="43">
        <f>Displacement_Number!C96*'Temporary Relocation Numbers'!$C$2</f>
        <v>0</v>
      </c>
      <c r="D96" s="43">
        <f>Displacement_Number!D96*'Temporary Relocation Numbers'!$C$2</f>
        <v>0</v>
      </c>
      <c r="E96" s="43">
        <f>Displacement_Number!E96*'Temporary Relocation Numbers'!$C$2</f>
        <v>0</v>
      </c>
      <c r="F96" s="43">
        <f>Displacement_Number!F96*'Temporary Relocation Numbers'!$C$2</f>
        <v>0</v>
      </c>
      <c r="G96" s="43">
        <f>Displacement_Number!G96*'Temporary Relocation Numbers'!$C$2</f>
        <v>0</v>
      </c>
      <c r="H96" s="44">
        <f>Displacement_Number!H96*'Temporary Relocation Numbers'!$I$2</f>
        <v>77.235604242620937</v>
      </c>
      <c r="I96" s="44">
        <f>Displacement_Number!I96*'Temporary Relocation Numbers'!$I$2</f>
        <v>94.370288647034485</v>
      </c>
      <c r="J96" s="44">
        <f>Displacement_Number!J96*'Temporary Relocation Numbers'!$I$2</f>
        <v>61.687909134125739</v>
      </c>
      <c r="K96" s="44">
        <f>Displacement_Number!K96*'Temporary Relocation Numbers'!$I$2</f>
        <v>66.981796089440607</v>
      </c>
      <c r="L96" s="44">
        <f>Displacement_Number!L96*'Temporary Relocation Numbers'!$I$2</f>
        <v>55.079138820516093</v>
      </c>
      <c r="M96" s="44">
        <f>Displacement_Number!M96*'Temporary Relocation Numbers'!$I$2</f>
        <v>22.555290444702159</v>
      </c>
      <c r="N96" s="45">
        <f>Displacement_Number!N96*'Temporary Relocation Numbers'!$O$2</f>
        <v>8854.3214132818139</v>
      </c>
      <c r="O96" s="45">
        <f>Displacement_Number!O96*'Temporary Relocation Numbers'!$O$2</f>
        <v>18137.4757039951</v>
      </c>
      <c r="P96" s="45">
        <f>Displacement_Number!P96*'Temporary Relocation Numbers'!$O$2</f>
        <v>13749.358159985492</v>
      </c>
      <c r="Q96" s="45">
        <f>Displacement_Number!Q96*'Temporary Relocation Numbers'!$O$2</f>
        <v>6762.8409137157987</v>
      </c>
      <c r="R96" s="45">
        <f>Displacement_Number!R96*'Temporary Relocation Numbers'!$O$2</f>
        <v>4337.6462068586616</v>
      </c>
      <c r="S96" s="45">
        <f>Displacement_Number!S96*'Temporary Relocation Numbers'!$O$2</f>
        <v>2368.3950557245594</v>
      </c>
      <c r="U96">
        <v>2115</v>
      </c>
      <c r="V96" s="43">
        <f>Displacement_Number!V96*'Temporary Relocation Numbers'!$C$2</f>
        <v>0</v>
      </c>
      <c r="W96" s="43">
        <f>Displacement_Number!W96*'Temporary Relocation Numbers'!$C$2</f>
        <v>0</v>
      </c>
      <c r="X96" s="43">
        <f>Displacement_Number!X96*'Temporary Relocation Numbers'!$C$2</f>
        <v>0</v>
      </c>
      <c r="Y96" s="43">
        <f>Displacement_Number!Y96*'Temporary Relocation Numbers'!$C$2</f>
        <v>0</v>
      </c>
      <c r="Z96" s="43">
        <f>Displacement_Number!Z96*'Temporary Relocation Numbers'!$C$2</f>
        <v>0</v>
      </c>
      <c r="AA96" s="43">
        <f>Displacement_Number!AA96*'Temporary Relocation Numbers'!$C$2</f>
        <v>0</v>
      </c>
      <c r="AB96" s="44">
        <f>Displacement_Number!AB96*'Temporary Relocation Numbers'!$I$2</f>
        <v>71.904468511314903</v>
      </c>
      <c r="AC96" s="44">
        <f>Displacement_Number!AC96*'Temporary Relocation Numbers'!$I$2</f>
        <v>86.178190277770113</v>
      </c>
      <c r="AD96" s="44">
        <f>Displacement_Number!AD96*'Temporary Relocation Numbers'!$I$2</f>
        <v>55.741302033018655</v>
      </c>
      <c r="AE96" s="44">
        <f>Displacement_Number!AE96*'Temporary Relocation Numbers'!$I$2</f>
        <v>66.809439694730358</v>
      </c>
      <c r="AF96" s="44">
        <f>Displacement_Number!AF96*'Temporary Relocation Numbers'!$I$2</f>
        <v>53.954038251969443</v>
      </c>
      <c r="AG96" s="44">
        <f>Displacement_Number!AG96*'Temporary Relocation Numbers'!$I$2</f>
        <v>20.62983571580909</v>
      </c>
      <c r="AH96" s="45">
        <f>Displacement_Number!AH96*'Temporary Relocation Numbers'!$O$2</f>
        <v>8243.1578220119936</v>
      </c>
      <c r="AI96" s="45">
        <f>Displacement_Number!AI96*'Temporary Relocation Numbers'!$O$2</f>
        <v>16562.997260965141</v>
      </c>
      <c r="AJ96" s="45">
        <f>Displacement_Number!AJ96*'Temporary Relocation Numbers'!$O$2</f>
        <v>12423.943957794554</v>
      </c>
      <c r="AK96" s="45">
        <f>Displacement_Number!AK96*'Temporary Relocation Numbers'!$O$2</f>
        <v>6745.4388888980329</v>
      </c>
      <c r="AL96" s="45">
        <f>Displacement_Number!AL96*'Temporary Relocation Numbers'!$O$2</f>
        <v>4249.041186555165</v>
      </c>
      <c r="AM96" s="45">
        <f>Displacement_Number!AM96*'Temporary Relocation Numbers'!$O$2</f>
        <v>2166.2146638953359</v>
      </c>
    </row>
    <row r="97" spans="1:39" x14ac:dyDescent="0.35">
      <c r="A97">
        <v>2116</v>
      </c>
      <c r="B97" s="43">
        <f>Displacement_Number!B97*'Temporary Relocation Numbers'!$C$2</f>
        <v>0</v>
      </c>
      <c r="C97" s="43">
        <f>Displacement_Number!C97*'Temporary Relocation Numbers'!$C$2</f>
        <v>0</v>
      </c>
      <c r="D97" s="43">
        <f>Displacement_Number!D97*'Temporary Relocation Numbers'!$C$2</f>
        <v>0</v>
      </c>
      <c r="E97" s="43">
        <f>Displacement_Number!E97*'Temporary Relocation Numbers'!$C$2</f>
        <v>0</v>
      </c>
      <c r="F97" s="43">
        <f>Displacement_Number!F97*'Temporary Relocation Numbers'!$C$2</f>
        <v>0</v>
      </c>
      <c r="G97" s="43">
        <f>Displacement_Number!G97*'Temporary Relocation Numbers'!$C$2</f>
        <v>0</v>
      </c>
      <c r="H97" s="44">
        <f>Displacement_Number!H97*'Temporary Relocation Numbers'!$I$2</f>
        <v>78.344954035975576</v>
      </c>
      <c r="I97" s="44">
        <f>Displacement_Number!I97*'Temporary Relocation Numbers'!$I$2</f>
        <v>95.725747197996839</v>
      </c>
      <c r="J97" s="44">
        <f>Displacement_Number!J97*'Temporary Relocation Numbers'!$I$2</f>
        <v>62.573944401428776</v>
      </c>
      <c r="K97" s="44">
        <f>Displacement_Number!K97*'Temporary Relocation Numbers'!$I$2</f>
        <v>67.94386847016446</v>
      </c>
      <c r="L97" s="44">
        <f>Displacement_Number!L97*'Temporary Relocation Numbers'!$I$2</f>
        <v>55.870251052599514</v>
      </c>
      <c r="M97" s="44">
        <f>Displacement_Number!M97*'Temporary Relocation Numbers'!$I$2</f>
        <v>22.879256406246057</v>
      </c>
      <c r="N97" s="45">
        <f>Displacement_Number!N97*'Temporary Relocation Numbers'!$O$2</f>
        <v>8977.3243372392499</v>
      </c>
      <c r="O97" s="45">
        <f>Displacement_Number!O97*'Temporary Relocation Numbers'!$O$2</f>
        <v>18389.438834840093</v>
      </c>
      <c r="P97" s="45">
        <f>Displacement_Number!P97*'Temporary Relocation Numbers'!$O$2</f>
        <v>13940.362210694493</v>
      </c>
      <c r="Q97" s="45">
        <f>Displacement_Number!Q97*'Temporary Relocation Numbers'!$O$2</f>
        <v>6856.7892997997069</v>
      </c>
      <c r="R97" s="45">
        <f>Displacement_Number!R97*'Temporary Relocation Numbers'!$O$2</f>
        <v>4397.9041466411691</v>
      </c>
      <c r="S97" s="45">
        <f>Displacement_Number!S97*'Temporary Relocation Numbers'!$O$2</f>
        <v>2401.2964496702853</v>
      </c>
      <c r="U97">
        <v>2116</v>
      </c>
      <c r="V97" s="43">
        <f>Displacement_Number!V97*'Temporary Relocation Numbers'!$C$2</f>
        <v>0</v>
      </c>
      <c r="W97" s="43">
        <f>Displacement_Number!W97*'Temporary Relocation Numbers'!$C$2</f>
        <v>0</v>
      </c>
      <c r="X97" s="43">
        <f>Displacement_Number!X97*'Temporary Relocation Numbers'!$C$2</f>
        <v>0</v>
      </c>
      <c r="Y97" s="43">
        <f>Displacement_Number!Y97*'Temporary Relocation Numbers'!$C$2</f>
        <v>0</v>
      </c>
      <c r="Z97" s="43">
        <f>Displacement_Number!Z97*'Temporary Relocation Numbers'!$C$2</f>
        <v>0</v>
      </c>
      <c r="AA97" s="43">
        <f>Displacement_Number!AA97*'Temporary Relocation Numbers'!$C$2</f>
        <v>0</v>
      </c>
      <c r="AB97" s="44">
        <f>Displacement_Number!AB97*'Temporary Relocation Numbers'!$I$2</f>
        <v>72.937246179936849</v>
      </c>
      <c r="AC97" s="44">
        <f>Displacement_Number!AC97*'Temporary Relocation Numbers'!$I$2</f>
        <v>87.415984149052676</v>
      </c>
      <c r="AD97" s="44">
        <f>Displacement_Number!AD97*'Temporary Relocation Numbers'!$I$2</f>
        <v>56.541925042290394</v>
      </c>
      <c r="AE97" s="44">
        <f>Displacement_Number!AE97*'Temporary Relocation Numbers'!$I$2</f>
        <v>67.769036487508345</v>
      </c>
      <c r="AF97" s="44">
        <f>Displacement_Number!AF97*'Temporary Relocation Numbers'!$I$2</f>
        <v>54.728990448853295</v>
      </c>
      <c r="AG97" s="44">
        <f>Displacement_Number!AG97*'Temporary Relocation Numbers'!$I$2</f>
        <v>20.926146001883662</v>
      </c>
      <c r="AH97" s="45">
        <f>Displacement_Number!AH97*'Temporary Relocation Numbers'!$O$2</f>
        <v>8357.6705517203536</v>
      </c>
      <c r="AI97" s="45">
        <f>Displacement_Number!AI97*'Temporary Relocation Numbers'!$O$2</f>
        <v>16793.087970066998</v>
      </c>
      <c r="AJ97" s="45">
        <f>Displacement_Number!AJ97*'Temporary Relocation Numbers'!$O$2</f>
        <v>12596.535550369874</v>
      </c>
      <c r="AK97" s="45">
        <f>Displacement_Number!AK97*'Temporary Relocation Numbers'!$O$2</f>
        <v>6839.1455286260716</v>
      </c>
      <c r="AL97" s="45">
        <f>Displacement_Number!AL97*'Temporary Relocation Numbers'!$O$2</f>
        <v>4308.0682384959127</v>
      </c>
      <c r="AM97" s="45">
        <f>Displacement_Number!AM97*'Temporary Relocation Numbers'!$O$2</f>
        <v>2196.3073977302433</v>
      </c>
    </row>
    <row r="98" spans="1:39" x14ac:dyDescent="0.35">
      <c r="A98">
        <v>2117</v>
      </c>
      <c r="B98" s="43">
        <f>Displacement_Number!B98*'Temporary Relocation Numbers'!$C$2</f>
        <v>0</v>
      </c>
      <c r="C98" s="43">
        <f>Displacement_Number!C98*'Temporary Relocation Numbers'!$C$2</f>
        <v>0</v>
      </c>
      <c r="D98" s="43">
        <f>Displacement_Number!D98*'Temporary Relocation Numbers'!$C$2</f>
        <v>0</v>
      </c>
      <c r="E98" s="43">
        <f>Displacement_Number!E98*'Temporary Relocation Numbers'!$C$2</f>
        <v>0</v>
      </c>
      <c r="F98" s="43">
        <f>Displacement_Number!F98*'Temporary Relocation Numbers'!$C$2</f>
        <v>0</v>
      </c>
      <c r="G98" s="43">
        <f>Displacement_Number!G98*'Temporary Relocation Numbers'!$C$2</f>
        <v>0</v>
      </c>
      <c r="H98" s="44">
        <f>Displacement_Number!H98*'Temporary Relocation Numbers'!$I$2</f>
        <v>79.470237633125549</v>
      </c>
      <c r="I98" s="44">
        <f>Displacement_Number!I98*'Temporary Relocation Numbers'!$I$2</f>
        <v>97.100674460030419</v>
      </c>
      <c r="J98" s="44">
        <f>Displacement_Number!J98*'Temporary Relocation Numbers'!$I$2</f>
        <v>63.472705963169801</v>
      </c>
      <c r="K98" s="44">
        <f>Displacement_Number!K98*'Temporary Relocation Numbers'!$I$2</f>
        <v>68.919759280966176</v>
      </c>
      <c r="L98" s="44">
        <f>Displacement_Number!L98*'Temporary Relocation Numbers'!$I$2</f>
        <v>56.672726181364936</v>
      </c>
      <c r="M98" s="44">
        <f>Displacement_Number!M98*'Temporary Relocation Numbers'!$I$2</f>
        <v>23.207875553014777</v>
      </c>
      <c r="N98" s="45">
        <f>Displacement_Number!N98*'Temporary Relocation Numbers'!$O$2</f>
        <v>9102.0359996302614</v>
      </c>
      <c r="O98" s="45">
        <f>Displacement_Number!O98*'Temporary Relocation Numbers'!$O$2</f>
        <v>18644.90220024591</v>
      </c>
      <c r="P98" s="45">
        <f>Displacement_Number!P98*'Temporary Relocation Numbers'!$O$2</f>
        <v>14134.019661435897</v>
      </c>
      <c r="Q98" s="45">
        <f>Displacement_Number!Q98*'Temporary Relocation Numbers'!$O$2</f>
        <v>6952.0428029727809</v>
      </c>
      <c r="R98" s="45">
        <f>Displacement_Number!R98*'Temporary Relocation Numbers'!$O$2</f>
        <v>4458.9991808139675</v>
      </c>
      <c r="S98" s="45">
        <f>Displacement_Number!S98*'Temporary Relocation Numbers'!$O$2</f>
        <v>2434.6549049162177</v>
      </c>
      <c r="U98">
        <v>2117</v>
      </c>
      <c r="V98" s="43">
        <f>Displacement_Number!V98*'Temporary Relocation Numbers'!$C$2</f>
        <v>0</v>
      </c>
      <c r="W98" s="43">
        <f>Displacement_Number!W98*'Temporary Relocation Numbers'!$C$2</f>
        <v>0</v>
      </c>
      <c r="X98" s="43">
        <f>Displacement_Number!X98*'Temporary Relocation Numbers'!$C$2</f>
        <v>0</v>
      </c>
      <c r="Y98" s="43">
        <f>Displacement_Number!Y98*'Temporary Relocation Numbers'!$C$2</f>
        <v>0</v>
      </c>
      <c r="Z98" s="43">
        <f>Displacement_Number!Z98*'Temporary Relocation Numbers'!$C$2</f>
        <v>0</v>
      </c>
      <c r="AA98" s="43">
        <f>Displacement_Number!AA98*'Temporary Relocation Numbers'!$C$2</f>
        <v>0</v>
      </c>
      <c r="AB98" s="44">
        <f>Displacement_Number!AB98*'Temporary Relocation Numbers'!$I$2</f>
        <v>73.984857832244217</v>
      </c>
      <c r="AC98" s="44">
        <f>Displacement_Number!AC98*'Temporary Relocation Numbers'!$I$2</f>
        <v>88.671556691050469</v>
      </c>
      <c r="AD98" s="44">
        <f>Displacement_Number!AD98*'Temporary Relocation Numbers'!$I$2</f>
        <v>57.354047553360537</v>
      </c>
      <c r="AE98" s="44">
        <f>Displacement_Number!AE98*'Temporary Relocation Numbers'!$I$2</f>
        <v>68.742416153019832</v>
      </c>
      <c r="AF98" s="44">
        <f>Displacement_Number!AF98*'Temporary Relocation Numbers'!$I$2</f>
        <v>55.515073432734972</v>
      </c>
      <c r="AG98" s="44">
        <f>Displacement_Number!AG98*'Temporary Relocation Numbers'!$I$2</f>
        <v>21.226712249413424</v>
      </c>
      <c r="AH98" s="45">
        <f>Displacement_Number!AH98*'Temporary Relocation Numbers'!$O$2</f>
        <v>8473.7740753390608</v>
      </c>
      <c r="AI98" s="45">
        <f>Displacement_Number!AI98*'Temporary Relocation Numbers'!$O$2</f>
        <v>17026.375065280663</v>
      </c>
      <c r="AJ98" s="45">
        <f>Displacement_Number!AJ98*'Temporary Relocation Numbers'!$O$2</f>
        <v>12771.524759831496</v>
      </c>
      <c r="AK98" s="45">
        <f>Displacement_Number!AK98*'Temporary Relocation Numbers'!$O$2</f>
        <v>6934.15392713864</v>
      </c>
      <c r="AL98" s="45">
        <f>Displacement_Number!AL98*'Temporary Relocation Numbers'!$O$2</f>
        <v>4367.9152855150442</v>
      </c>
      <c r="AM98" s="45">
        <f>Displacement_Number!AM98*'Temporary Relocation Numbers'!$O$2</f>
        <v>2226.8181753743584</v>
      </c>
    </row>
    <row r="99" spans="1:39" x14ac:dyDescent="0.35">
      <c r="A99">
        <v>2118</v>
      </c>
      <c r="B99" s="43">
        <f>Displacement_Number!B99*'Temporary Relocation Numbers'!$C$2</f>
        <v>0</v>
      </c>
      <c r="C99" s="43">
        <f>Displacement_Number!C99*'Temporary Relocation Numbers'!$C$2</f>
        <v>0</v>
      </c>
      <c r="D99" s="43">
        <f>Displacement_Number!D99*'Temporary Relocation Numbers'!$C$2</f>
        <v>0</v>
      </c>
      <c r="E99" s="43">
        <f>Displacement_Number!E99*'Temporary Relocation Numbers'!$C$2</f>
        <v>0</v>
      </c>
      <c r="F99" s="43">
        <f>Displacement_Number!F99*'Temporary Relocation Numbers'!$C$2</f>
        <v>0</v>
      </c>
      <c r="G99" s="43">
        <f>Displacement_Number!G99*'Temporary Relocation Numbers'!$C$2</f>
        <v>0</v>
      </c>
      <c r="H99" s="44">
        <f>Displacement_Number!H99*'Temporary Relocation Numbers'!$I$2</f>
        <v>80.611683894350023</v>
      </c>
      <c r="I99" s="44">
        <f>Displacement_Number!I99*'Temporary Relocation Numbers'!$I$2</f>
        <v>98.495350065965397</v>
      </c>
      <c r="J99" s="44">
        <f>Displacement_Number!J99*'Temporary Relocation Numbers'!$I$2</f>
        <v>64.384376609556043</v>
      </c>
      <c r="K99" s="44">
        <f>Displacement_Number!K99*'Temporary Relocation Numbers'!$I$2</f>
        <v>69.909666998606582</v>
      </c>
      <c r="L99" s="44">
        <f>Displacement_Number!L99*'Temporary Relocation Numbers'!$I$2</f>
        <v>57.486727414276238</v>
      </c>
      <c r="M99" s="44">
        <f>Displacement_Number!M99*'Temporary Relocation Numbers'!$I$2</f>
        <v>23.541214719599942</v>
      </c>
      <c r="N99" s="45">
        <f>Displacement_Number!N99*'Temporary Relocation Numbers'!$O$2</f>
        <v>9228.4801379965265</v>
      </c>
      <c r="O99" s="45">
        <f>Displacement_Number!O99*'Temporary Relocation Numbers'!$O$2</f>
        <v>18903.91442495356</v>
      </c>
      <c r="P99" s="45">
        <f>Displacement_Number!P99*'Temporary Relocation Numbers'!$O$2</f>
        <v>14330.367372850651</v>
      </c>
      <c r="Q99" s="45">
        <f>Displacement_Number!Q99*'Temporary Relocation Numbers'!$O$2</f>
        <v>7048.619553728654</v>
      </c>
      <c r="R99" s="45">
        <f>Displacement_Number!R99*'Temporary Relocation Numbers'!$O$2</f>
        <v>4520.9429381685641</v>
      </c>
      <c r="S99" s="45">
        <f>Displacement_Number!S99*'Temporary Relocation Numbers'!$O$2</f>
        <v>2468.4767708903614</v>
      </c>
      <c r="U99">
        <v>2118</v>
      </c>
      <c r="V99" s="43">
        <f>Displacement_Number!V99*'Temporary Relocation Numbers'!$C$2</f>
        <v>0</v>
      </c>
      <c r="W99" s="43">
        <f>Displacement_Number!W99*'Temporary Relocation Numbers'!$C$2</f>
        <v>0</v>
      </c>
      <c r="X99" s="43">
        <f>Displacement_Number!X99*'Temporary Relocation Numbers'!$C$2</f>
        <v>0</v>
      </c>
      <c r="Y99" s="43">
        <f>Displacement_Number!Y99*'Temporary Relocation Numbers'!$C$2</f>
        <v>0</v>
      </c>
      <c r="Z99" s="43">
        <f>Displacement_Number!Z99*'Temporary Relocation Numbers'!$C$2</f>
        <v>0</v>
      </c>
      <c r="AA99" s="43">
        <f>Displacement_Number!AA99*'Temporary Relocation Numbers'!$C$2</f>
        <v>0</v>
      </c>
      <c r="AB99" s="44">
        <f>Displacement_Number!AB99*'Temporary Relocation Numbers'!$I$2</f>
        <v>75.047516531589025</v>
      </c>
      <c r="AC99" s="44">
        <f>Displacement_Number!AC99*'Temporary Relocation Numbers'!$I$2</f>
        <v>89.945163262220007</v>
      </c>
      <c r="AD99" s="44">
        <f>Displacement_Number!AD99*'Temporary Relocation Numbers'!$I$2</f>
        <v>58.177834735778447</v>
      </c>
      <c r="AE99" s="44">
        <f>Displacement_Number!AE99*'Temporary Relocation Numbers'!$I$2</f>
        <v>69.729776657308719</v>
      </c>
      <c r="AF99" s="44">
        <f>Displacement_Number!AF99*'Temporary Relocation Numbers'!$I$2</f>
        <v>56.312447077242417</v>
      </c>
      <c r="AG99" s="44">
        <f>Displacement_Number!AG99*'Temporary Relocation Numbers'!$I$2</f>
        <v>21.531595587588839</v>
      </c>
      <c r="AH99" s="45">
        <f>Displacement_Number!AH99*'Temporary Relocation Numbers'!$O$2</f>
        <v>8591.4904919419132</v>
      </c>
      <c r="AI99" s="45">
        <f>Displacement_Number!AI99*'Temporary Relocation Numbers'!$O$2</f>
        <v>17262.90295032943</v>
      </c>
      <c r="AJ99" s="45">
        <f>Displacement_Number!AJ99*'Temporary Relocation Numbers'!$O$2</f>
        <v>12948.944893518716</v>
      </c>
      <c r="AK99" s="45">
        <f>Displacement_Number!AK99*'Temporary Relocation Numbers'!$O$2</f>
        <v>7030.482168276304</v>
      </c>
      <c r="AL99" s="45">
        <f>Displacement_Number!AL99*'Temporary Relocation Numbers'!$O$2</f>
        <v>4428.5937188629468</v>
      </c>
      <c r="AM99" s="45">
        <f>Displacement_Number!AM99*'Temporary Relocation Numbers'!$O$2</f>
        <v>2257.7528042304725</v>
      </c>
    </row>
    <row r="100" spans="1:39" x14ac:dyDescent="0.35">
      <c r="A100">
        <v>2119</v>
      </c>
      <c r="B100" s="43">
        <f>Displacement_Number!B100*'Temporary Relocation Numbers'!$C$2</f>
        <v>0</v>
      </c>
      <c r="C100" s="43">
        <f>Displacement_Number!C100*'Temporary Relocation Numbers'!$C$2</f>
        <v>0</v>
      </c>
      <c r="D100" s="43">
        <f>Displacement_Number!D100*'Temporary Relocation Numbers'!$C$2</f>
        <v>0</v>
      </c>
      <c r="E100" s="43">
        <f>Displacement_Number!E100*'Temporary Relocation Numbers'!$C$2</f>
        <v>0</v>
      </c>
      <c r="F100" s="43">
        <f>Displacement_Number!F100*'Temporary Relocation Numbers'!$C$2</f>
        <v>0</v>
      </c>
      <c r="G100" s="43">
        <f>Displacement_Number!G100*'Temporary Relocation Numbers'!$C$2</f>
        <v>0</v>
      </c>
      <c r="H100" s="44">
        <f>Displacement_Number!H100*'Temporary Relocation Numbers'!$I$2</f>
        <v>81.76952496709221</v>
      </c>
      <c r="I100" s="44">
        <f>Displacement_Number!I100*'Temporary Relocation Numbers'!$I$2</f>
        <v>99.91005766505188</v>
      </c>
      <c r="J100" s="44">
        <f>Displacement_Number!J100*'Temporary Relocation Numbers'!$I$2</f>
        <v>65.309141756245523</v>
      </c>
      <c r="K100" s="44">
        <f>Displacement_Number!K100*'Temporary Relocation Numbers'!$I$2</f>
        <v>70.913792950606307</v>
      </c>
      <c r="L100" s="44">
        <f>Displacement_Number!L100*'Temporary Relocation Numbers'!$I$2</f>
        <v>58.312420302977294</v>
      </c>
      <c r="M100" s="44">
        <f>Displacement_Number!M100*'Temporary Relocation Numbers'!$I$2</f>
        <v>23.879341700551226</v>
      </c>
      <c r="N100" s="45">
        <f>Displacement_Number!N100*'Temporary Relocation Numbers'!$O$2</f>
        <v>9356.6808196381462</v>
      </c>
      <c r="O100" s="45">
        <f>Displacement_Number!O100*'Temporary Relocation Numbers'!$O$2</f>
        <v>19166.524809191767</v>
      </c>
      <c r="P100" s="45">
        <f>Displacement_Number!P100*'Temporary Relocation Numbers'!$O$2</f>
        <v>14529.442717642269</v>
      </c>
      <c r="Q100" s="45">
        <f>Displacement_Number!Q100*'Temporary Relocation Numbers'!$O$2</f>
        <v>7146.5379344271059</v>
      </c>
      <c r="R100" s="45">
        <f>Displacement_Number!R100*'Temporary Relocation Numbers'!$O$2</f>
        <v>4583.747209041916</v>
      </c>
      <c r="S100" s="45">
        <f>Displacement_Number!S100*'Temporary Relocation Numbers'!$O$2</f>
        <v>2502.7684852260386</v>
      </c>
      <c r="U100">
        <v>2119</v>
      </c>
      <c r="V100" s="43">
        <f>Displacement_Number!V100*'Temporary Relocation Numbers'!$C$2</f>
        <v>0</v>
      </c>
      <c r="W100" s="43">
        <f>Displacement_Number!W100*'Temporary Relocation Numbers'!$C$2</f>
        <v>0</v>
      </c>
      <c r="X100" s="43">
        <f>Displacement_Number!X100*'Temporary Relocation Numbers'!$C$2</f>
        <v>0</v>
      </c>
      <c r="Y100" s="43">
        <f>Displacement_Number!Y100*'Temporary Relocation Numbers'!$C$2</f>
        <v>0</v>
      </c>
      <c r="Z100" s="43">
        <f>Displacement_Number!Z100*'Temporary Relocation Numbers'!$C$2</f>
        <v>0</v>
      </c>
      <c r="AA100" s="43">
        <f>Displacement_Number!AA100*'Temporary Relocation Numbers'!$C$2</f>
        <v>0</v>
      </c>
      <c r="AB100" s="44">
        <f>Displacement_Number!AB100*'Temporary Relocation Numbers'!$I$2</f>
        <v>76.125438401593058</v>
      </c>
      <c r="AC100" s="44">
        <f>Displacement_Number!AC100*'Temporary Relocation Numbers'!$I$2</f>
        <v>91.23706288878023</v>
      </c>
      <c r="AD100" s="44">
        <f>Displacement_Number!AD100*'Temporary Relocation Numbers'!$I$2</f>
        <v>59.013454131455298</v>
      </c>
      <c r="AE100" s="44">
        <f>Displacement_Number!AE100*'Temporary Relocation Numbers'!$I$2</f>
        <v>70.731318809843117</v>
      </c>
      <c r="AF100" s="44">
        <f>Displacement_Number!AF100*'Temporary Relocation Numbers'!$I$2</f>
        <v>57.121273552299101</v>
      </c>
      <c r="AG100" s="44">
        <f>Displacement_Number!AG100*'Temporary Relocation Numbers'!$I$2</f>
        <v>21.840858023610618</v>
      </c>
      <c r="AH100" s="45">
        <f>Displacement_Number!AH100*'Temporary Relocation Numbers'!$O$2</f>
        <v>8710.8422075997805</v>
      </c>
      <c r="AI100" s="45">
        <f>Displacement_Number!AI100*'Temporary Relocation Numbers'!$O$2</f>
        <v>17502.716645786531</v>
      </c>
      <c r="AJ100" s="45">
        <f>Displacement_Number!AJ100*'Temporary Relocation Numbers'!$O$2</f>
        <v>13128.829721471464</v>
      </c>
      <c r="AK100" s="45">
        <f>Displacement_Number!AK100*'Temporary Relocation Numbers'!$O$2</f>
        <v>7128.1485870976721</v>
      </c>
      <c r="AL100" s="45">
        <f>Displacement_Number!AL100*'Temporary Relocation Numbers'!$O$2</f>
        <v>4490.1150880355835</v>
      </c>
      <c r="AM100" s="45">
        <f>Displacement_Number!AM100*'Temporary Relocation Numbers'!$O$2</f>
        <v>2289.1171723769548</v>
      </c>
    </row>
    <row r="101" spans="1:39" x14ac:dyDescent="0.35">
      <c r="A101">
        <v>2120</v>
      </c>
      <c r="B101" s="43">
        <f>Displacement_Number!B101*'Temporary Relocation Numbers'!$C$2</f>
        <v>0</v>
      </c>
      <c r="C101" s="43">
        <f>Displacement_Number!C101*'Temporary Relocation Numbers'!$C$2</f>
        <v>0</v>
      </c>
      <c r="D101" s="43">
        <f>Displacement_Number!D101*'Temporary Relocation Numbers'!$C$2</f>
        <v>0</v>
      </c>
      <c r="E101" s="43">
        <f>Displacement_Number!E101*'Temporary Relocation Numbers'!$C$2</f>
        <v>0</v>
      </c>
      <c r="F101" s="43">
        <f>Displacement_Number!F101*'Temporary Relocation Numbers'!$C$2</f>
        <v>0</v>
      </c>
      <c r="G101" s="43">
        <f>Displacement_Number!G101*'Temporary Relocation Numbers'!$C$2</f>
        <v>0</v>
      </c>
      <c r="H101" s="44">
        <f>Displacement_Number!H101*'Temporary Relocation Numbers'!$I$2</f>
        <v>78.699444878742256</v>
      </c>
      <c r="I101" s="44">
        <f>Displacement_Number!I101*'Temporary Relocation Numbers'!$I$2</f>
        <v>96.158881676359059</v>
      </c>
      <c r="J101" s="44">
        <f>Displacement_Number!J101*'Temporary Relocation Numbers'!$I$2</f>
        <v>62.857075466588498</v>
      </c>
      <c r="K101" s="44">
        <f>Displacement_Number!K101*'Temporary Relocation Numbers'!$I$2</f>
        <v>68.251297065805147</v>
      </c>
      <c r="L101" s="44">
        <f>Displacement_Number!L101*'Temporary Relocation Numbers'!$I$2</f>
        <v>56.123049623036174</v>
      </c>
      <c r="M101" s="44">
        <f>Displacement_Number!M101*'Temporary Relocation Numbers'!$I$2</f>
        <v>22.982779179156228</v>
      </c>
      <c r="N101" s="45">
        <f>Displacement_Number!N101*'Temporary Relocation Numbers'!$O$2</f>
        <v>9001.1947973734641</v>
      </c>
      <c r="O101" s="45">
        <f>Displacement_Number!O101*'Temporary Relocation Numbers'!$O$2</f>
        <v>18438.335850265572</v>
      </c>
      <c r="P101" s="45">
        <f>Displacement_Number!P101*'Temporary Relocation Numbers'!$O$2</f>
        <v>13977.429252934067</v>
      </c>
      <c r="Q101" s="45">
        <f>Displacement_Number!Q101*'Temporary Relocation Numbers'!$O$2</f>
        <v>6875.0213152066372</v>
      </c>
      <c r="R101" s="45">
        <f>Displacement_Number!R101*'Temporary Relocation Numbers'!$O$2</f>
        <v>4409.5980536075249</v>
      </c>
      <c r="S101" s="45">
        <f>Displacement_Number!S101*'Temporary Relocation Numbers'!$O$2</f>
        <v>2407.6814313217228</v>
      </c>
      <c r="U101">
        <v>2120</v>
      </c>
      <c r="V101" s="43">
        <f>Displacement_Number!V101*'Temporary Relocation Numbers'!$C$2</f>
        <v>0</v>
      </c>
      <c r="W101" s="43">
        <f>Displacement_Number!W101*'Temporary Relocation Numbers'!$C$2</f>
        <v>0</v>
      </c>
      <c r="X101" s="43">
        <f>Displacement_Number!X101*'Temporary Relocation Numbers'!$C$2</f>
        <v>0</v>
      </c>
      <c r="Y101" s="43">
        <f>Displacement_Number!Y101*'Temporary Relocation Numbers'!$C$2</f>
        <v>0</v>
      </c>
      <c r="Z101" s="43">
        <f>Displacement_Number!Z101*'Temporary Relocation Numbers'!$C$2</f>
        <v>0</v>
      </c>
      <c r="AA101" s="43">
        <f>Displacement_Number!AA101*'Temporary Relocation Numbers'!$C$2</f>
        <v>0</v>
      </c>
      <c r="AB101" s="44">
        <f>Displacement_Number!AB101*'Temporary Relocation Numbers'!$I$2</f>
        <v>73.267268530266321</v>
      </c>
      <c r="AC101" s="44">
        <f>Displacement_Number!AC101*'Temporary Relocation Numbers'!$I$2</f>
        <v>87.811519078820382</v>
      </c>
      <c r="AD101" s="44">
        <f>Displacement_Number!AD101*'Temporary Relocation Numbers'!$I$2</f>
        <v>56.797762765428047</v>
      </c>
      <c r="AE101" s="44">
        <f>Displacement_Number!AE101*'Temporary Relocation Numbers'!$I$2</f>
        <v>68.075674013224528</v>
      </c>
      <c r="AF101" s="44">
        <f>Displacement_Number!AF101*'Temporary Relocation Numbers'!$I$2</f>
        <v>54.976625107482036</v>
      </c>
      <c r="AG101" s="44">
        <f>Displacement_Number!AG101*'Temporary Relocation Numbers'!$I$2</f>
        <v>21.02083145065755</v>
      </c>
      <c r="AH101" s="45">
        <f>Displacement_Number!AH101*'Temporary Relocation Numbers'!$O$2</f>
        <v>8379.893369369056</v>
      </c>
      <c r="AI101" s="45">
        <f>Displacement_Number!AI101*'Temporary Relocation Numbers'!$O$2</f>
        <v>16837.740332158555</v>
      </c>
      <c r="AJ101" s="45">
        <f>Displacement_Number!AJ101*'Temporary Relocation Numbers'!$O$2</f>
        <v>12630.02939423568</v>
      </c>
      <c r="AK101" s="45">
        <f>Displacement_Number!AK101*'Temporary Relocation Numbers'!$O$2</f>
        <v>6857.3306297275121</v>
      </c>
      <c r="AL101" s="45">
        <f>Displacement_Number!AL101*'Temporary Relocation Numbers'!$O$2</f>
        <v>4319.5232742370099</v>
      </c>
      <c r="AM101" s="45">
        <f>Displacement_Number!AM101*'Temporary Relocation Numbers'!$O$2</f>
        <v>2202.1473190932848</v>
      </c>
    </row>
    <row r="102" spans="1:39" x14ac:dyDescent="0.35">
      <c r="A102">
        <v>2121</v>
      </c>
      <c r="B102" s="43">
        <f>Displacement_Number!B102*'Temporary Relocation Numbers'!$C$2</f>
        <v>0</v>
      </c>
      <c r="C102" s="43">
        <f>Displacement_Number!C102*'Temporary Relocation Numbers'!$C$2</f>
        <v>0</v>
      </c>
      <c r="D102" s="43">
        <f>Displacement_Number!D102*'Temporary Relocation Numbers'!$C$2</f>
        <v>0</v>
      </c>
      <c r="E102" s="43">
        <f>Displacement_Number!E102*'Temporary Relocation Numbers'!$C$2</f>
        <v>0</v>
      </c>
      <c r="F102" s="43">
        <f>Displacement_Number!F102*'Temporary Relocation Numbers'!$C$2</f>
        <v>0</v>
      </c>
      <c r="G102" s="43">
        <f>Displacement_Number!G102*'Temporary Relocation Numbers'!$C$2</f>
        <v>0</v>
      </c>
      <c r="H102" s="44">
        <f>Displacement_Number!H102*'Temporary Relocation Numbers'!$I$2</f>
        <v>79.829820095839082</v>
      </c>
      <c r="I102" s="44">
        <f>Displacement_Number!I102*'Temporary Relocation Numbers'!$I$2</f>
        <v>97.540030131957167</v>
      </c>
      <c r="J102" s="44">
        <f>Displacement_Number!J102*'Temporary Relocation Numbers'!$I$2</f>
        <v>63.759903694107663</v>
      </c>
      <c r="K102" s="44">
        <f>Displacement_Number!K102*'Temporary Relocation Numbers'!$I$2</f>
        <v>69.231603532474267</v>
      </c>
      <c r="L102" s="44">
        <f>Displacement_Number!L102*'Temporary Relocation Numbers'!$I$2</f>
        <v>56.929155746141909</v>
      </c>
      <c r="M102" s="44">
        <f>Displacement_Number!M102*'Temporary Relocation Numbers'!$I$2</f>
        <v>23.312885243362338</v>
      </c>
      <c r="N102" s="45">
        <f>Displacement_Number!N102*'Temporary Relocation Numbers'!$O$2</f>
        <v>9126.2380646673992</v>
      </c>
      <c r="O102" s="45">
        <f>Displacement_Number!O102*'Temporary Relocation Numbers'!$O$2</f>
        <v>18694.478485780237</v>
      </c>
      <c r="P102" s="45">
        <f>Displacement_Number!P102*'Temporary Relocation Numbers'!$O$2</f>
        <v>14171.601633545884</v>
      </c>
      <c r="Q102" s="45">
        <f>Displacement_Number!Q102*'Temporary Relocation Numbers'!$O$2</f>
        <v>6970.5280948421296</v>
      </c>
      <c r="R102" s="45">
        <f>Displacement_Number!R102*'Temporary Relocation Numbers'!$O$2</f>
        <v>4470.8555378069505</v>
      </c>
      <c r="S102" s="45">
        <f>Displacement_Number!S102*'Temporary Relocation Numbers'!$O$2</f>
        <v>2441.1285857887337</v>
      </c>
      <c r="U102">
        <v>2121</v>
      </c>
      <c r="V102" s="43">
        <f>Displacement_Number!V102*'Temporary Relocation Numbers'!$C$2</f>
        <v>0</v>
      </c>
      <c r="W102" s="43">
        <f>Displacement_Number!W102*'Temporary Relocation Numbers'!$C$2</f>
        <v>0</v>
      </c>
      <c r="X102" s="43">
        <f>Displacement_Number!X102*'Temporary Relocation Numbers'!$C$2</f>
        <v>0</v>
      </c>
      <c r="Y102" s="43">
        <f>Displacement_Number!Y102*'Temporary Relocation Numbers'!$C$2</f>
        <v>0</v>
      </c>
      <c r="Z102" s="43">
        <f>Displacement_Number!Z102*'Temporary Relocation Numbers'!$C$2</f>
        <v>0</v>
      </c>
      <c r="AA102" s="43">
        <f>Displacement_Number!AA102*'Temporary Relocation Numbers'!$C$2</f>
        <v>0</v>
      </c>
      <c r="AB102" s="44">
        <f>Displacement_Number!AB102*'Temporary Relocation Numbers'!$I$2</f>
        <v>74.319620356871923</v>
      </c>
      <c r="AC102" s="44">
        <f>Displacement_Number!AC102*'Temporary Relocation Numbers'!$I$2</f>
        <v>89.072772764856666</v>
      </c>
      <c r="AD102" s="44">
        <f>Displacement_Number!AD102*'Temporary Relocation Numbers'!$I$2</f>
        <v>57.613559922771486</v>
      </c>
      <c r="AE102" s="44">
        <f>Displacement_Number!AE102*'Temporary Relocation Numbers'!$I$2</f>
        <v>69.053457972314405</v>
      </c>
      <c r="AF102" s="44">
        <f>Displacement_Number!AF102*'Temporary Relocation Numbers'!$I$2</f>
        <v>55.766264915448552</v>
      </c>
      <c r="AG102" s="44">
        <f>Displacement_Number!AG102*'Temporary Relocation Numbers'!$I$2</f>
        <v>21.322757683443609</v>
      </c>
      <c r="AH102" s="45">
        <f>Displacement_Number!AH102*'Temporary Relocation Numbers'!$O$2</f>
        <v>8496.3056090848822</v>
      </c>
      <c r="AI102" s="45">
        <f>Displacement_Number!AI102*'Temporary Relocation Numbers'!$O$2</f>
        <v>17071.647731384528</v>
      </c>
      <c r="AJ102" s="45">
        <f>Displacement_Number!AJ102*'Temporary Relocation Numbers'!$O$2</f>
        <v>12805.483895224206</v>
      </c>
      <c r="AK102" s="45">
        <f>Displacement_Number!AK102*'Temporary Relocation Numbers'!$O$2</f>
        <v>6952.5916529759052</v>
      </c>
      <c r="AL102" s="45">
        <f>Displacement_Number!AL102*'Temporary Relocation Numbers'!$O$2</f>
        <v>4379.5294529190214</v>
      </c>
      <c r="AM102" s="45">
        <f>Displacement_Number!AM102*'Temporary Relocation Numbers'!$O$2</f>
        <v>2232.73922406154</v>
      </c>
    </row>
    <row r="103" spans="1:39" x14ac:dyDescent="0.35">
      <c r="A103">
        <v>2122</v>
      </c>
      <c r="B103" s="43">
        <f>Displacement_Number!B103*'Temporary Relocation Numbers'!$C$2</f>
        <v>0</v>
      </c>
      <c r="C103" s="43">
        <f>Displacement_Number!C103*'Temporary Relocation Numbers'!$C$2</f>
        <v>0</v>
      </c>
      <c r="D103" s="43">
        <f>Displacement_Number!D103*'Temporary Relocation Numbers'!$C$2</f>
        <v>0</v>
      </c>
      <c r="E103" s="43">
        <f>Displacement_Number!E103*'Temporary Relocation Numbers'!$C$2</f>
        <v>0</v>
      </c>
      <c r="F103" s="43">
        <f>Displacement_Number!F103*'Temporary Relocation Numbers'!$C$2</f>
        <v>0</v>
      </c>
      <c r="G103" s="43">
        <f>Displacement_Number!G103*'Temporary Relocation Numbers'!$C$2</f>
        <v>0</v>
      </c>
      <c r="H103" s="44">
        <f>Displacement_Number!H103*'Temporary Relocation Numbers'!$I$2</f>
        <v>80.976431108924018</v>
      </c>
      <c r="I103" s="44">
        <f>Displacement_Number!I103*'Temporary Relocation Numbers'!$I$2</f>
        <v>98.941016287652701</v>
      </c>
      <c r="J103" s="44">
        <f>Displacement_Number!J103*'Temporary Relocation Numbers'!$I$2</f>
        <v>64.675699416572385</v>
      </c>
      <c r="K103" s="44">
        <f>Displacement_Number!K103*'Temporary Relocation Numbers'!$I$2</f>
        <v>70.225990328893971</v>
      </c>
      <c r="L103" s="44">
        <f>Displacement_Number!L103*'Temporary Relocation Numbers'!$I$2</f>
        <v>57.746840126061429</v>
      </c>
      <c r="M103" s="44">
        <f>Displacement_Number!M103*'Temporary Relocation Numbers'!$I$2</f>
        <v>23.647732684265154</v>
      </c>
      <c r="N103" s="45">
        <f>Displacement_Number!N103*'Temporary Relocation Numbers'!$O$2</f>
        <v>9253.0184145428721</v>
      </c>
      <c r="O103" s="45">
        <f>Displacement_Number!O103*'Temporary Relocation Numbers'!$O$2</f>
        <v>18954.179416916646</v>
      </c>
      <c r="P103" s="45">
        <f>Displacement_Number!P103*'Temporary Relocation Numbers'!$O$2</f>
        <v>14368.471428160676</v>
      </c>
      <c r="Q103" s="45">
        <f>Displacement_Number!Q103*'Temporary Relocation Numbers'!$O$2</f>
        <v>7067.3616405395933</v>
      </c>
      <c r="R103" s="45">
        <f>Displacement_Number!R103*'Temporary Relocation Numbers'!$O$2</f>
        <v>4532.9640019199251</v>
      </c>
      <c r="S103" s="45">
        <f>Displacement_Number!S103*'Temporary Relocation Numbers'!$O$2</f>
        <v>2475.0403831804215</v>
      </c>
      <c r="U103">
        <v>2122</v>
      </c>
      <c r="V103" s="43">
        <f>Displacement_Number!V103*'Temporary Relocation Numbers'!$C$2</f>
        <v>0</v>
      </c>
      <c r="W103" s="43">
        <f>Displacement_Number!W103*'Temporary Relocation Numbers'!$C$2</f>
        <v>0</v>
      </c>
      <c r="X103" s="43">
        <f>Displacement_Number!X103*'Temporary Relocation Numbers'!$C$2</f>
        <v>0</v>
      </c>
      <c r="Y103" s="43">
        <f>Displacement_Number!Y103*'Temporary Relocation Numbers'!$C$2</f>
        <v>0</v>
      </c>
      <c r="Z103" s="43">
        <f>Displacement_Number!Z103*'Temporary Relocation Numbers'!$C$2</f>
        <v>0</v>
      </c>
      <c r="AA103" s="43">
        <f>Displacement_Number!AA103*'Temporary Relocation Numbers'!$C$2</f>
        <v>0</v>
      </c>
      <c r="AB103" s="44">
        <f>Displacement_Number!AB103*'Temporary Relocation Numbers'!$I$2</f>
        <v>75.38708731454733</v>
      </c>
      <c r="AC103" s="44">
        <f>Displacement_Number!AC103*'Temporary Relocation Numbers'!$I$2</f>
        <v>90.352142079425846</v>
      </c>
      <c r="AD103" s="44">
        <f>Displacement_Number!AD103*'Temporary Relocation Numbers'!$I$2</f>
        <v>58.44107453111171</v>
      </c>
      <c r="AE103" s="44">
        <f>Displacement_Number!AE103*'Temporary Relocation Numbers'!$I$2</f>
        <v>70.045286029894839</v>
      </c>
      <c r="AF103" s="44">
        <f>Displacement_Number!AF103*'Temporary Relocation Numbers'!$I$2</f>
        <v>56.567246471387158</v>
      </c>
      <c r="AG103" s="44">
        <f>Displacement_Number!AG103*'Temporary Relocation Numbers'!$I$2</f>
        <v>21.629020540604319</v>
      </c>
      <c r="AH103" s="45">
        <f>Displacement_Number!AH103*'Temporary Relocation Numbers'!$O$2</f>
        <v>8614.3350304232335</v>
      </c>
      <c r="AI103" s="45">
        <f>Displacement_Number!AI103*'Temporary Relocation Numbers'!$O$2</f>
        <v>17308.804537617216</v>
      </c>
      <c r="AJ103" s="45">
        <f>Displacement_Number!AJ103*'Temporary Relocation Numbers'!$O$2</f>
        <v>12983.375784199432</v>
      </c>
      <c r="AK103" s="45">
        <f>Displacement_Number!AK103*'Temporary Relocation Numbers'!$O$2</f>
        <v>7049.1760282748755</v>
      </c>
      <c r="AL103" s="45">
        <f>Displacement_Number!AL103*'Temporary Relocation Numbers'!$O$2</f>
        <v>4440.3692285633397</v>
      </c>
      <c r="AM103" s="45">
        <f>Displacement_Number!AM103*'Temporary Relocation Numbers'!$O$2</f>
        <v>2263.7561072505855</v>
      </c>
    </row>
    <row r="104" spans="1:39" x14ac:dyDescent="0.35">
      <c r="A104">
        <v>2123</v>
      </c>
      <c r="B104" s="43">
        <f>Displacement_Number!B104*'Temporary Relocation Numbers'!$C$2</f>
        <v>0</v>
      </c>
      <c r="C104" s="43">
        <f>Displacement_Number!C104*'Temporary Relocation Numbers'!$C$2</f>
        <v>0</v>
      </c>
      <c r="D104" s="43">
        <f>Displacement_Number!D104*'Temporary Relocation Numbers'!$C$2</f>
        <v>0</v>
      </c>
      <c r="E104" s="43">
        <f>Displacement_Number!E104*'Temporary Relocation Numbers'!$C$2</f>
        <v>0</v>
      </c>
      <c r="F104" s="43">
        <f>Displacement_Number!F104*'Temporary Relocation Numbers'!$C$2</f>
        <v>0</v>
      </c>
      <c r="G104" s="43">
        <f>Displacement_Number!G104*'Temporary Relocation Numbers'!$C$2</f>
        <v>0</v>
      </c>
      <c r="H104" s="44">
        <f>Displacement_Number!H104*'Temporary Relocation Numbers'!$I$2</f>
        <v>82.139511115847924</v>
      </c>
      <c r="I104" s="44">
        <f>Displacement_Number!I104*'Temporary Relocation Numbers'!$I$2</f>
        <v>100.36212507613598</v>
      </c>
      <c r="J104" s="44">
        <f>Displacement_Number!J104*'Temporary Relocation Numbers'!$I$2</f>
        <v>65.60464888859903</v>
      </c>
      <c r="K104" s="44">
        <f>Displacement_Number!K104*'Temporary Relocation Numbers'!$I$2</f>
        <v>71.234659693540351</v>
      </c>
      <c r="L104" s="44">
        <f>Displacement_Number!L104*'Temporary Relocation Numbers'!$I$2</f>
        <v>58.576269063517444</v>
      </c>
      <c r="M104" s="44">
        <f>Displacement_Number!M104*'Temporary Relocation Numbers'!$I$2</f>
        <v>23.987389603167319</v>
      </c>
      <c r="N104" s="45">
        <f>Displacement_Number!N104*'Temporary Relocation Numbers'!$O$2</f>
        <v>9381.5599782942754</v>
      </c>
      <c r="O104" s="45">
        <f>Displacement_Number!O104*'Temporary Relocation Numbers'!$O$2</f>
        <v>19217.488074991496</v>
      </c>
      <c r="P104" s="45">
        <f>Displacement_Number!P104*'Temporary Relocation Numbers'!$O$2</f>
        <v>14568.076108854957</v>
      </c>
      <c r="Q104" s="45">
        <f>Displacement_Number!Q104*'Temporary Relocation Numbers'!$O$2</f>
        <v>7165.5403835369971</v>
      </c>
      <c r="R104" s="45">
        <f>Displacement_Number!R104*'Temporary Relocation Numbers'!$O$2</f>
        <v>4595.9352676335911</v>
      </c>
      <c r="S104" s="45">
        <f>Displacement_Number!S104*'Temporary Relocation Numbers'!$O$2</f>
        <v>2509.4232782475988</v>
      </c>
      <c r="U104">
        <v>2123</v>
      </c>
      <c r="V104" s="43">
        <f>Displacement_Number!V104*'Temporary Relocation Numbers'!$C$2</f>
        <v>0</v>
      </c>
      <c r="W104" s="43">
        <f>Displacement_Number!W104*'Temporary Relocation Numbers'!$C$2</f>
        <v>0</v>
      </c>
      <c r="X104" s="43">
        <f>Displacement_Number!X104*'Temporary Relocation Numbers'!$C$2</f>
        <v>0</v>
      </c>
      <c r="Y104" s="43">
        <f>Displacement_Number!Y104*'Temporary Relocation Numbers'!$C$2</f>
        <v>0</v>
      </c>
      <c r="Z104" s="43">
        <f>Displacement_Number!Z104*'Temporary Relocation Numbers'!$C$2</f>
        <v>0</v>
      </c>
      <c r="AA104" s="43">
        <f>Displacement_Number!AA104*'Temporary Relocation Numbers'!$C$2</f>
        <v>0</v>
      </c>
      <c r="AB104" s="44">
        <f>Displacement_Number!AB104*'Temporary Relocation Numbers'!$I$2</f>
        <v>76.469886504818319</v>
      </c>
      <c r="AC104" s="44">
        <f>Displacement_Number!AC104*'Temporary Relocation Numbers'!$I$2</f>
        <v>91.649887220774133</v>
      </c>
      <c r="AD104" s="44">
        <f>Displacement_Number!AD104*'Temporary Relocation Numbers'!$I$2</f>
        <v>59.280474890444111</v>
      </c>
      <c r="AE104" s="44">
        <f>Displacement_Number!AE104*'Temporary Relocation Numbers'!$I$2</f>
        <v>71.05135990404537</v>
      </c>
      <c r="AF104" s="44">
        <f>Displacement_Number!AF104*'Temporary Relocation Numbers'!$I$2</f>
        <v>57.379732678998728</v>
      </c>
      <c r="AG104" s="44">
        <f>Displacement_Number!AG104*'Temporary Relocation Numbers'!$I$2</f>
        <v>21.93968230990712</v>
      </c>
      <c r="AH104" s="45">
        <f>Displacement_Number!AH104*'Temporary Relocation Numbers'!$O$2</f>
        <v>8734.0040990321068</v>
      </c>
      <c r="AI104" s="45">
        <f>Displacement_Number!AI104*'Temporary Relocation Numbers'!$O$2</f>
        <v>17549.255891138342</v>
      </c>
      <c r="AJ104" s="45">
        <f>Displacement_Number!AJ104*'Temporary Relocation Numbers'!$O$2</f>
        <v>13163.738920994889</v>
      </c>
      <c r="AK104" s="45">
        <f>Displacement_Number!AK104*'Temporary Relocation Numbers'!$O$2</f>
        <v>7147.1021394354502</v>
      </c>
      <c r="AL104" s="45">
        <f>Displacement_Number!AL104*'Temporary Relocation Numbers'!$O$2</f>
        <v>4502.0541813757191</v>
      </c>
      <c r="AM104" s="45">
        <f>Displacement_Number!AM104*'Temporary Relocation Numbers'!$O$2</f>
        <v>2295.2038723950322</v>
      </c>
    </row>
    <row r="105" spans="1:39" x14ac:dyDescent="0.35">
      <c r="A105">
        <v>2124</v>
      </c>
      <c r="B105" s="43">
        <f>Displacement_Number!B105*'Temporary Relocation Numbers'!$C$2</f>
        <v>0</v>
      </c>
      <c r="C105" s="43">
        <f>Displacement_Number!C105*'Temporary Relocation Numbers'!$C$2</f>
        <v>0</v>
      </c>
      <c r="D105" s="43">
        <f>Displacement_Number!D105*'Temporary Relocation Numbers'!$C$2</f>
        <v>0</v>
      </c>
      <c r="E105" s="43">
        <f>Displacement_Number!E105*'Temporary Relocation Numbers'!$C$2</f>
        <v>0</v>
      </c>
      <c r="F105" s="43">
        <f>Displacement_Number!F105*'Temporary Relocation Numbers'!$C$2</f>
        <v>0</v>
      </c>
      <c r="G105" s="43">
        <f>Displacement_Number!G105*'Temporary Relocation Numbers'!$C$2</f>
        <v>0</v>
      </c>
      <c r="H105" s="44">
        <f>Displacement_Number!H105*'Temporary Relocation Numbers'!$I$2</f>
        <v>83.319296663927219</v>
      </c>
      <c r="I105" s="44">
        <f>Displacement_Number!I105*'Temporary Relocation Numbers'!$I$2</f>
        <v>101.80364552264018</v>
      </c>
      <c r="J105" s="44">
        <f>Displacement_Number!J105*'Temporary Relocation Numbers'!$I$2</f>
        <v>66.54694104001473</v>
      </c>
      <c r="K105" s="44">
        <f>Displacement_Number!K105*'Temporary Relocation Numbers'!$I$2</f>
        <v>72.257816769679451</v>
      </c>
      <c r="L105" s="44">
        <f>Displacement_Number!L105*'Temporary Relocation Numbers'!$I$2</f>
        <v>59.417611247841812</v>
      </c>
      <c r="M105" s="44">
        <f>Displacement_Number!M105*'Temporary Relocation Numbers'!$I$2</f>
        <v>24.331925079523522</v>
      </c>
      <c r="N105" s="45">
        <f>Displacement_Number!N105*'Temporary Relocation Numbers'!$O$2</f>
        <v>9511.8872224443785</v>
      </c>
      <c r="O105" s="45">
        <f>Displacement_Number!O105*'Temporary Relocation Numbers'!$O$2</f>
        <v>19484.454578014</v>
      </c>
      <c r="P105" s="45">
        <f>Displacement_Number!P105*'Temporary Relocation Numbers'!$O$2</f>
        <v>14770.453668261795</v>
      </c>
      <c r="Q105" s="45">
        <f>Displacement_Number!Q105*'Temporary Relocation Numbers'!$O$2</f>
        <v>7265.0830111163432</v>
      </c>
      <c r="R105" s="45">
        <f>Displacement_Number!R105*'Temporary Relocation Numbers'!$O$2</f>
        <v>4659.7813208602165</v>
      </c>
      <c r="S105" s="45">
        <f>Displacement_Number!S105*'Temporary Relocation Numbers'!$O$2</f>
        <v>2544.2838154095202</v>
      </c>
      <c r="U105">
        <v>2124</v>
      </c>
      <c r="V105" s="43">
        <f>Displacement_Number!V105*'Temporary Relocation Numbers'!$C$2</f>
        <v>0</v>
      </c>
      <c r="W105" s="43">
        <f>Displacement_Number!W105*'Temporary Relocation Numbers'!$C$2</f>
        <v>0</v>
      </c>
      <c r="X105" s="43">
        <f>Displacement_Number!X105*'Temporary Relocation Numbers'!$C$2</f>
        <v>0</v>
      </c>
      <c r="Y105" s="43">
        <f>Displacement_Number!Y105*'Temporary Relocation Numbers'!$C$2</f>
        <v>0</v>
      </c>
      <c r="Z105" s="43">
        <f>Displacement_Number!Z105*'Temporary Relocation Numbers'!$C$2</f>
        <v>0</v>
      </c>
      <c r="AA105" s="43">
        <f>Displacement_Number!AA105*'Temporary Relocation Numbers'!$C$2</f>
        <v>0</v>
      </c>
      <c r="AB105" s="44">
        <f>Displacement_Number!AB105*'Temporary Relocation Numbers'!$I$2</f>
        <v>77.568238147481566</v>
      </c>
      <c r="AC105" s="44">
        <f>Displacement_Number!AC105*'Temporary Relocation Numbers'!$I$2</f>
        <v>92.966272124425046</v>
      </c>
      <c r="AD105" s="44">
        <f>Displacement_Number!AD105*'Temporary Relocation Numbers'!$I$2</f>
        <v>60.131931718089277</v>
      </c>
      <c r="AE105" s="44">
        <f>Displacement_Number!AE105*'Temporary Relocation Numbers'!$I$2</f>
        <v>72.071884210160974</v>
      </c>
      <c r="AF105" s="44">
        <f>Displacement_Number!AF105*'Temporary Relocation Numbers'!$I$2</f>
        <v>58.20388878180119</v>
      </c>
      <c r="AG105" s="44">
        <f>Displacement_Number!AG105*'Temporary Relocation Numbers'!$I$2</f>
        <v>22.254806173770547</v>
      </c>
      <c r="AH105" s="45">
        <f>Displacement_Number!AH105*'Temporary Relocation Numbers'!$O$2</f>
        <v>8855.3355926489603</v>
      </c>
      <c r="AI105" s="45">
        <f>Displacement_Number!AI105*'Temporary Relocation Numbers'!$O$2</f>
        <v>17793.047559311726</v>
      </c>
      <c r="AJ105" s="45">
        <f>Displacement_Number!AJ105*'Temporary Relocation Numbers'!$O$2</f>
        <v>13346.607635819932</v>
      </c>
      <c r="AK105" s="45">
        <f>Displacement_Number!AK105*'Temporary Relocation Numbers'!$O$2</f>
        <v>7246.3886256538435</v>
      </c>
      <c r="AL105" s="45">
        <f>Displacement_Number!AL105*'Temporary Relocation Numbers'!$O$2</f>
        <v>4564.5960524324164</v>
      </c>
      <c r="AM105" s="45">
        <f>Displacement_Number!AM105*'Temporary Relocation Numbers'!$O$2</f>
        <v>2327.0885052432968</v>
      </c>
    </row>
    <row r="106" spans="1:39" x14ac:dyDescent="0.35">
      <c r="A106">
        <v>2125</v>
      </c>
      <c r="B106" s="43">
        <f>Displacement_Number!B106*'Temporary Relocation Numbers'!$C$2</f>
        <v>0</v>
      </c>
      <c r="C106" s="43">
        <f>Displacement_Number!C106*'Temporary Relocation Numbers'!$C$2</f>
        <v>0</v>
      </c>
      <c r="D106" s="43">
        <f>Displacement_Number!D106*'Temporary Relocation Numbers'!$C$2</f>
        <v>0</v>
      </c>
      <c r="E106" s="43">
        <f>Displacement_Number!E106*'Temporary Relocation Numbers'!$C$2</f>
        <v>0</v>
      </c>
      <c r="F106" s="43">
        <f>Displacement_Number!F106*'Temporary Relocation Numbers'!$C$2</f>
        <v>0</v>
      </c>
      <c r="G106" s="43">
        <f>Displacement_Number!G106*'Temporary Relocation Numbers'!$C$2</f>
        <v>0</v>
      </c>
      <c r="H106" s="44">
        <f>Displacement_Number!H106*'Temporary Relocation Numbers'!$I$2</f>
        <v>84.516027698052767</v>
      </c>
      <c r="I106" s="44">
        <f>Displacement_Number!I106*'Temporary Relocation Numbers'!$I$2</f>
        <v>103.2658708037233</v>
      </c>
      <c r="J106" s="44">
        <f>Displacement_Number!J106*'Temporary Relocation Numbers'!$I$2</f>
        <v>67.502767514281985</v>
      </c>
      <c r="K106" s="44">
        <f>Displacement_Number!K106*'Temporary Relocation Numbers'!$I$2</f>
        <v>73.295669647089412</v>
      </c>
      <c r="L106" s="44">
        <f>Displacement_Number!L106*'Temporary Relocation Numbers'!$I$2</f>
        <v>60.271037791283611</v>
      </c>
      <c r="M106" s="44">
        <f>Displacement_Number!M106*'Temporary Relocation Numbers'!$I$2</f>
        <v>24.681409184989931</v>
      </c>
      <c r="N106" s="45">
        <f>Displacement_Number!N106*'Temporary Relocation Numbers'!$O$2</f>
        <v>9644.0249534012692</v>
      </c>
      <c r="O106" s="45">
        <f>Displacement_Number!O106*'Temporary Relocation Numbers'!$O$2</f>
        <v>19755.129740225369</v>
      </c>
      <c r="P106" s="45">
        <f>Displacement_Number!P106*'Temporary Relocation Numbers'!$O$2</f>
        <v>14975.642626802286</v>
      </c>
      <c r="Q106" s="45">
        <f>Displacement_Number!Q106*'Temporary Relocation Numbers'!$O$2</f>
        <v>7366.0084701605947</v>
      </c>
      <c r="R106" s="45">
        <f>Displacement_Number!R106*'Temporary Relocation Numbers'!$O$2</f>
        <v>4724.5143140185955</v>
      </c>
      <c r="S106" s="45">
        <f>Displacement_Number!S106*'Temporary Relocation Numbers'!$O$2</f>
        <v>2579.6286299995481</v>
      </c>
      <c r="U106">
        <v>2125</v>
      </c>
      <c r="V106" s="43">
        <f>Displacement_Number!V106*'Temporary Relocation Numbers'!$C$2</f>
        <v>0</v>
      </c>
      <c r="W106" s="43">
        <f>Displacement_Number!W106*'Temporary Relocation Numbers'!$C$2</f>
        <v>0</v>
      </c>
      <c r="X106" s="43">
        <f>Displacement_Number!X106*'Temporary Relocation Numbers'!$C$2</f>
        <v>0</v>
      </c>
      <c r="Y106" s="43">
        <f>Displacement_Number!Y106*'Temporary Relocation Numbers'!$C$2</f>
        <v>0</v>
      </c>
      <c r="Z106" s="43">
        <f>Displacement_Number!Z106*'Temporary Relocation Numbers'!$C$2</f>
        <v>0</v>
      </c>
      <c r="AA106" s="43">
        <f>Displacement_Number!AA106*'Temporary Relocation Numbers'!$C$2</f>
        <v>0</v>
      </c>
      <c r="AB106" s="44">
        <f>Displacement_Number!AB106*'Temporary Relocation Numbers'!$I$2</f>
        <v>78.682365625392976</v>
      </c>
      <c r="AC106" s="44">
        <f>Displacement_Number!AC106*'Temporary Relocation Numbers'!$I$2</f>
        <v>94.301564516858633</v>
      </c>
      <c r="AD106" s="44">
        <f>Displacement_Number!AD106*'Temporary Relocation Numbers'!$I$2</f>
        <v>60.995618183413349</v>
      </c>
      <c r="AE106" s="44">
        <f>Displacement_Number!AE106*'Temporary Relocation Numbers'!$I$2</f>
        <v>73.107066502566752</v>
      </c>
      <c r="AF106" s="44">
        <f>Displacement_Number!AF106*'Temporary Relocation Numbers'!$I$2</f>
        <v>59.039882396736822</v>
      </c>
      <c r="AG106" s="44">
        <f>Displacement_Number!AG106*'Temporary Relocation Numbers'!$I$2</f>
        <v>22.574456222114396</v>
      </c>
      <c r="AH106" s="45">
        <f>Displacement_Number!AH106*'Temporary Relocation Numbers'!$O$2</f>
        <v>8978.352605436221</v>
      </c>
      <c r="AI106" s="45">
        <f>Displacement_Number!AI106*'Temporary Relocation Numbers'!$O$2</f>
        <v>18040.22594529466</v>
      </c>
      <c r="AJ106" s="45">
        <f>Displacement_Number!AJ106*'Temporary Relocation Numbers'!$O$2</f>
        <v>13532.016735794092</v>
      </c>
      <c r="AK106" s="45">
        <f>Displacement_Number!AK106*'Temporary Relocation Numbers'!$O$2</f>
        <v>7347.0543850592239</v>
      </c>
      <c r="AL106" s="45">
        <f>Displacement_Number!AL106*'Temporary Relocation Numbers'!$O$2</f>
        <v>4628.006745914985</v>
      </c>
      <c r="AM106" s="45">
        <f>Displacement_Number!AM106*'Temporary Relocation Numbers'!$O$2</f>
        <v>2359.4160746969314</v>
      </c>
    </row>
    <row r="107" spans="1:39" x14ac:dyDescent="0.35">
      <c r="A107">
        <v>2126</v>
      </c>
      <c r="B107" s="43">
        <f>Displacement_Number!B107*'Temporary Relocation Numbers'!$C$2</f>
        <v>0</v>
      </c>
      <c r="C107" s="43">
        <f>Displacement_Number!C107*'Temporary Relocation Numbers'!$C$2</f>
        <v>0</v>
      </c>
      <c r="D107" s="43">
        <f>Displacement_Number!D107*'Temporary Relocation Numbers'!$C$2</f>
        <v>0</v>
      </c>
      <c r="E107" s="43">
        <f>Displacement_Number!E107*'Temporary Relocation Numbers'!$C$2</f>
        <v>0</v>
      </c>
      <c r="F107" s="43">
        <f>Displacement_Number!F107*'Temporary Relocation Numbers'!$C$2</f>
        <v>0</v>
      </c>
      <c r="G107" s="43">
        <f>Displacement_Number!G107*'Temporary Relocation Numbers'!$C$2</f>
        <v>0</v>
      </c>
      <c r="H107" s="44">
        <f>Displacement_Number!H107*'Temporary Relocation Numbers'!$I$2</f>
        <v>85.729947609489813</v>
      </c>
      <c r="I107" s="44">
        <f>Displacement_Number!I107*'Temporary Relocation Numbers'!$I$2</f>
        <v>104.74909830689444</v>
      </c>
      <c r="J107" s="44">
        <f>Displacement_Number!J107*'Temporary Relocation Numbers'!$I$2</f>
        <v>68.472322707475016</v>
      </c>
      <c r="K107" s="44">
        <f>Displacement_Number!K107*'Temporary Relocation Numbers'!$I$2</f>
        <v>74.348429404381761</v>
      </c>
      <c r="L107" s="44">
        <f>Displacement_Number!L107*'Temporary Relocation Numbers'!$I$2</f>
        <v>61.13672226381</v>
      </c>
      <c r="M107" s="44">
        <f>Displacement_Number!M107*'Temporary Relocation Numbers'!$I$2</f>
        <v>25.035912997675336</v>
      </c>
      <c r="N107" s="45">
        <f>Displacement_Number!N107*'Temporary Relocation Numbers'!$O$2</f>
        <v>9777.9983221799812</v>
      </c>
      <c r="O107" s="45">
        <f>Displacement_Number!O107*'Temporary Relocation Numbers'!$O$2</f>
        <v>20029.565081770714</v>
      </c>
      <c r="P107" s="45">
        <f>Displacement_Number!P107*'Temporary Relocation Numbers'!$O$2</f>
        <v>15183.682040017533</v>
      </c>
      <c r="Q107" s="45">
        <f>Displacement_Number!Q107*'Temporary Relocation Numbers'!$O$2</f>
        <v>7468.3359707600102</v>
      </c>
      <c r="R107" s="45">
        <f>Displacement_Number!R107*'Temporary Relocation Numbers'!$O$2</f>
        <v>4790.1465683471233</v>
      </c>
      <c r="S107" s="45">
        <f>Displacement_Number!S107*'Temporary Relocation Numbers'!$O$2</f>
        <v>2615.4644495281118</v>
      </c>
      <c r="U107">
        <v>2126</v>
      </c>
      <c r="V107" s="43">
        <f>Displacement_Number!V107*'Temporary Relocation Numbers'!$C$2</f>
        <v>0</v>
      </c>
      <c r="W107" s="43">
        <f>Displacement_Number!W107*'Temporary Relocation Numbers'!$C$2</f>
        <v>0</v>
      </c>
      <c r="X107" s="43">
        <f>Displacement_Number!X107*'Temporary Relocation Numbers'!$C$2</f>
        <v>0</v>
      </c>
      <c r="Y107" s="43">
        <f>Displacement_Number!Y107*'Temporary Relocation Numbers'!$C$2</f>
        <v>0</v>
      </c>
      <c r="Z107" s="43">
        <f>Displacement_Number!Z107*'Temporary Relocation Numbers'!$C$2</f>
        <v>0</v>
      </c>
      <c r="AA107" s="43">
        <f>Displacement_Number!AA107*'Temporary Relocation Numbers'!$C$2</f>
        <v>0</v>
      </c>
      <c r="AB107" s="44">
        <f>Displacement_Number!AB107*'Temporary Relocation Numbers'!$I$2</f>
        <v>79.812495529899053</v>
      </c>
      <c r="AC107" s="44">
        <f>Displacement_Number!AC107*'Temporary Relocation Numbers'!$I$2</f>
        <v>95.656035969961707</v>
      </c>
      <c r="AD107" s="44">
        <f>Displacement_Number!AD107*'Temporary Relocation Numbers'!$I$2</f>
        <v>61.871709943047279</v>
      </c>
      <c r="AE107" s="44">
        <f>Displacement_Number!AE107*'Temporary Relocation Numbers'!$I$2</f>
        <v>74.157117316730407</v>
      </c>
      <c r="AF107" s="44">
        <f>Displacement_Number!AF107*'Temporary Relocation Numbers'!$I$2</f>
        <v>59.887883548262216</v>
      </c>
      <c r="AG107" s="44">
        <f>Displacement_Number!AG107*'Temporary Relocation Numbers'!$I$2</f>
        <v>22.898697465394225</v>
      </c>
      <c r="AH107" s="45">
        <f>Displacement_Number!AH107*'Temporary Relocation Numbers'!$O$2</f>
        <v>9103.0785523769955</v>
      </c>
      <c r="AI107" s="45">
        <f>Displacement_Number!AI107*'Temporary Relocation Numbers'!$O$2</f>
        <v>18290.838096870219</v>
      </c>
      <c r="AJ107" s="45">
        <f>Displacement_Number!AJ107*'Temporary Relocation Numbers'!$O$2</f>
        <v>13720.001511572264</v>
      </c>
      <c r="AK107" s="45">
        <f>Displacement_Number!AK107*'Temporary Relocation Numbers'!$O$2</f>
        <v>7449.1185783107794</v>
      </c>
      <c r="AL107" s="45">
        <f>Displacement_Number!AL107*'Temporary Relocation Numbers'!$O$2</f>
        <v>4692.2983313761106</v>
      </c>
      <c r="AM107" s="45">
        <f>Displacement_Number!AM107*'Temporary Relocation Numbers'!$O$2</f>
        <v>2392.1927339657677</v>
      </c>
    </row>
    <row r="108" spans="1:39" x14ac:dyDescent="0.35">
      <c r="A108">
        <v>2127</v>
      </c>
      <c r="B108" s="43">
        <f>Displacement_Number!B108*'Temporary Relocation Numbers'!$C$2</f>
        <v>0</v>
      </c>
      <c r="C108" s="43">
        <f>Displacement_Number!C108*'Temporary Relocation Numbers'!$C$2</f>
        <v>0</v>
      </c>
      <c r="D108" s="43">
        <f>Displacement_Number!D108*'Temporary Relocation Numbers'!$C$2</f>
        <v>0</v>
      </c>
      <c r="E108" s="43">
        <f>Displacement_Number!E108*'Temporary Relocation Numbers'!$C$2</f>
        <v>0</v>
      </c>
      <c r="F108" s="43">
        <f>Displacement_Number!F108*'Temporary Relocation Numbers'!$C$2</f>
        <v>0</v>
      </c>
      <c r="G108" s="43">
        <f>Displacement_Number!G108*'Temporary Relocation Numbers'!$C$2</f>
        <v>0</v>
      </c>
      <c r="H108" s="44">
        <f>Displacement_Number!H108*'Temporary Relocation Numbers'!$I$2</f>
        <v>86.961303285379145</v>
      </c>
      <c r="I108" s="44">
        <f>Displacement_Number!I108*'Temporary Relocation Numbers'!$I$2</f>
        <v>106.25362969109659</v>
      </c>
      <c r="J108" s="44">
        <f>Displacement_Number!J108*'Temporary Relocation Numbers'!$I$2</f>
        <v>69.45580380781621</v>
      </c>
      <c r="K108" s="44">
        <f>Displacement_Number!K108*'Temporary Relocation Numbers'!$I$2</f>
        <v>75.41631015193056</v>
      </c>
      <c r="L108" s="44">
        <f>Displacement_Number!L108*'Temporary Relocation Numbers'!$I$2</f>
        <v>62.01484072840681</v>
      </c>
      <c r="M108" s="44">
        <f>Displacement_Number!M108*'Temporary Relocation Numbers'!$I$2</f>
        <v>25.395508616597024</v>
      </c>
      <c r="N108" s="45">
        <f>Displacement_Number!N108*'Temporary Relocation Numbers'!$O$2</f>
        <v>9913.8328291897342</v>
      </c>
      <c r="O108" s="45">
        <f>Displacement_Number!O108*'Temporary Relocation Numbers'!$O$2</f>
        <v>20307.812838505404</v>
      </c>
      <c r="P108" s="45">
        <f>Displacement_Number!P108*'Temporary Relocation Numbers'!$O$2</f>
        <v>15394.611506002431</v>
      </c>
      <c r="Q108" s="45">
        <f>Displacement_Number!Q108*'Temporary Relocation Numbers'!$O$2</f>
        <v>7572.0849898685801</v>
      </c>
      <c r="R108" s="45">
        <f>Displacement_Number!R108*'Temporary Relocation Numbers'!$O$2</f>
        <v>4856.6905762490223</v>
      </c>
      <c r="S108" s="45">
        <f>Displacement_Number!S108*'Temporary Relocation Numbers'!$O$2</f>
        <v>2651.7980949632224</v>
      </c>
      <c r="U108">
        <v>2127</v>
      </c>
      <c r="V108" s="43">
        <f>Displacement_Number!V108*'Temporary Relocation Numbers'!$C$2</f>
        <v>0</v>
      </c>
      <c r="W108" s="43">
        <f>Displacement_Number!W108*'Temporary Relocation Numbers'!$C$2</f>
        <v>0</v>
      </c>
      <c r="X108" s="43">
        <f>Displacement_Number!X108*'Temporary Relocation Numbers'!$C$2</f>
        <v>0</v>
      </c>
      <c r="Y108" s="43">
        <f>Displacement_Number!Y108*'Temporary Relocation Numbers'!$C$2</f>
        <v>0</v>
      </c>
      <c r="Z108" s="43">
        <f>Displacement_Number!Z108*'Temporary Relocation Numbers'!$C$2</f>
        <v>0</v>
      </c>
      <c r="AA108" s="43">
        <f>Displacement_Number!AA108*'Temporary Relocation Numbers'!$C$2</f>
        <v>0</v>
      </c>
      <c r="AB108" s="44">
        <f>Displacement_Number!AB108*'Temporary Relocation Numbers'!$I$2</f>
        <v>80.958857706921478</v>
      </c>
      <c r="AC108" s="44">
        <f>Displacement_Number!AC108*'Temporary Relocation Numbers'!$I$2</f>
        <v>97.029961956260166</v>
      </c>
      <c r="AD108" s="44">
        <f>Displacement_Number!AD108*'Temporary Relocation Numbers'!$I$2</f>
        <v>62.760385176611926</v>
      </c>
      <c r="AE108" s="44">
        <f>Displacement_Number!AE108*'Temporary Relocation Numbers'!$I$2</f>
        <v>75.222250212080937</v>
      </c>
      <c r="AF108" s="44">
        <f>Displacement_Number!AF108*'Temporary Relocation Numbers'!$I$2</f>
        <v>60.748064702927792</v>
      </c>
      <c r="AG108" s="44">
        <f>Displacement_Number!AG108*'Temporary Relocation Numbers'!$I$2</f>
        <v>23.227595847823238</v>
      </c>
      <c r="AH108" s="45">
        <f>Displacement_Number!AH108*'Temporary Relocation Numbers'!$O$2</f>
        <v>9229.5371737318746</v>
      </c>
      <c r="AI108" s="45">
        <f>Displacement_Number!AI108*'Temporary Relocation Numbers'!$O$2</f>
        <v>18544.931715402327</v>
      </c>
      <c r="AJ108" s="45">
        <f>Displacement_Number!AJ108*'Temporary Relocation Numbers'!$O$2</f>
        <v>13910.597744061904</v>
      </c>
      <c r="AK108" s="45">
        <f>Displacement_Number!AK108*'Temporary Relocation Numbers'!$O$2</f>
        <v>7552.6006322447465</v>
      </c>
      <c r="AL108" s="45">
        <f>Displacement_Number!AL108*'Temporary Relocation Numbers'!$O$2</f>
        <v>4757.4830460369212</v>
      </c>
      <c r="AM108" s="45">
        <f>Displacement_Number!AM108*'Temporary Relocation Numbers'!$O$2</f>
        <v>2425.4247217391221</v>
      </c>
    </row>
    <row r="109" spans="1:39" x14ac:dyDescent="0.35">
      <c r="A109">
        <v>2128</v>
      </c>
      <c r="B109" s="43">
        <f>Displacement_Number!B109*'Temporary Relocation Numbers'!$C$2</f>
        <v>0</v>
      </c>
      <c r="C109" s="43">
        <f>Displacement_Number!C109*'Temporary Relocation Numbers'!$C$2</f>
        <v>0</v>
      </c>
      <c r="D109" s="43">
        <f>Displacement_Number!D109*'Temporary Relocation Numbers'!$C$2</f>
        <v>0</v>
      </c>
      <c r="E109" s="43">
        <f>Displacement_Number!E109*'Temporary Relocation Numbers'!$C$2</f>
        <v>0</v>
      </c>
      <c r="F109" s="43">
        <f>Displacement_Number!F109*'Temporary Relocation Numbers'!$C$2</f>
        <v>0</v>
      </c>
      <c r="G109" s="43">
        <f>Displacement_Number!G109*'Temporary Relocation Numbers'!$C$2</f>
        <v>0</v>
      </c>
      <c r="H109" s="44">
        <f>Displacement_Number!H109*'Temporary Relocation Numbers'!$I$2</f>
        <v>88.210345158948755</v>
      </c>
      <c r="I109" s="44">
        <f>Displacement_Number!I109*'Temporary Relocation Numbers'!$I$2</f>
        <v>107.77977094805786</v>
      </c>
      <c r="J109" s="44">
        <f>Displacement_Number!J109*'Temporary Relocation Numbers'!$I$2</f>
        <v>70.453410835780161</v>
      </c>
      <c r="K109" s="44">
        <f>Displacement_Number!K109*'Temporary Relocation Numbers'!$I$2</f>
        <v>76.499529075418252</v>
      </c>
      <c r="L109" s="44">
        <f>Displacement_Number!L109*'Temporary Relocation Numbers'!$I$2</f>
        <v>62.90557177688634</v>
      </c>
      <c r="M109" s="44">
        <f>Displacement_Number!M109*'Temporary Relocation Numbers'!$I$2</f>
        <v>25.760269176344305</v>
      </c>
      <c r="N109" s="45">
        <f>Displacement_Number!N109*'Temporary Relocation Numbers'!$O$2</f>
        <v>10051.55432908767</v>
      </c>
      <c r="O109" s="45">
        <f>Displacement_Number!O109*'Temporary Relocation Numbers'!$O$2</f>
        <v>20589.92597193758</v>
      </c>
      <c r="P109" s="45">
        <f>Displacement_Number!P109*'Temporary Relocation Numbers'!$O$2</f>
        <v>15608.471172942765</v>
      </c>
      <c r="Q109" s="45">
        <f>Displacement_Number!Q109*'Temporary Relocation Numbers'!$O$2</f>
        <v>7677.2752750112613</v>
      </c>
      <c r="R109" s="45">
        <f>Displacement_Number!R109*'Temporary Relocation Numbers'!$O$2</f>
        <v>4924.1590036701309</v>
      </c>
      <c r="S109" s="45">
        <f>Displacement_Number!S109*'Temporary Relocation Numbers'!$O$2</f>
        <v>2688.6364820287699</v>
      </c>
      <c r="U109">
        <v>2128</v>
      </c>
      <c r="V109" s="43">
        <f>Displacement_Number!V109*'Temporary Relocation Numbers'!$C$2</f>
        <v>0</v>
      </c>
      <c r="W109" s="43">
        <f>Displacement_Number!W109*'Temporary Relocation Numbers'!$C$2</f>
        <v>0</v>
      </c>
      <c r="X109" s="43">
        <f>Displacement_Number!X109*'Temporary Relocation Numbers'!$C$2</f>
        <v>0</v>
      </c>
      <c r="Y109" s="43">
        <f>Displacement_Number!Y109*'Temporary Relocation Numbers'!$C$2</f>
        <v>0</v>
      </c>
      <c r="Z109" s="43">
        <f>Displacement_Number!Z109*'Temporary Relocation Numbers'!$C$2</f>
        <v>0</v>
      </c>
      <c r="AA109" s="43">
        <f>Displacement_Number!AA109*'Temporary Relocation Numbers'!$C$2</f>
        <v>0</v>
      </c>
      <c r="AB109" s="44">
        <f>Displacement_Number!AB109*'Temporary Relocation Numbers'!$I$2</f>
        <v>82.12168530370279</v>
      </c>
      <c r="AC109" s="44">
        <f>Displacement_Number!AC109*'Temporary Relocation Numbers'!$I$2</f>
        <v>98.423621904944625</v>
      </c>
      <c r="AD109" s="44">
        <f>Displacement_Number!AD109*'Temporary Relocation Numbers'!$I$2</f>
        <v>63.661824622956182</v>
      </c>
      <c r="AE109" s="44">
        <f>Displacement_Number!AE109*'Temporary Relocation Numbers'!$I$2</f>
        <v>76.302681815442341</v>
      </c>
      <c r="AF109" s="44">
        <f>Displacement_Number!AF109*'Temporary Relocation Numbers'!$I$2</f>
        <v>61.620600804454142</v>
      </c>
      <c r="AG109" s="44">
        <f>Displacement_Number!AG109*'Temporary Relocation Numbers'!$I$2</f>
        <v>23.561218260784031</v>
      </c>
      <c r="AH109" s="45">
        <f>Displacement_Number!AH109*'Temporary Relocation Numbers'!$O$2</f>
        <v>9357.7525395576449</v>
      </c>
      <c r="AI109" s="45">
        <f>Displacement_Number!AI109*'Temporary Relocation Numbers'!$O$2</f>
        <v>18802.555164915215</v>
      </c>
      <c r="AJ109" s="45">
        <f>Displacement_Number!AJ109*'Temporary Relocation Numbers'!$O$2</f>
        <v>14103.841711233541</v>
      </c>
      <c r="AK109" s="45">
        <f>Displacement_Number!AK109*'Temporary Relocation Numbers'!$O$2</f>
        <v>7657.5202435720885</v>
      </c>
      <c r="AL109" s="45">
        <f>Displacement_Number!AL109*'Temporary Relocation Numbers'!$O$2</f>
        <v>4823.5732971162051</v>
      </c>
      <c r="AM109" s="45">
        <f>Displacement_Number!AM109*'Temporary Relocation Numbers'!$O$2</f>
        <v>2459.118363373258</v>
      </c>
    </row>
    <row r="110" spans="1:39" x14ac:dyDescent="0.35">
      <c r="A110">
        <v>2129</v>
      </c>
      <c r="B110" s="43">
        <f>Displacement_Number!B110*'Temporary Relocation Numbers'!$C$2</f>
        <v>0</v>
      </c>
      <c r="C110" s="43">
        <f>Displacement_Number!C110*'Temporary Relocation Numbers'!$C$2</f>
        <v>0</v>
      </c>
      <c r="D110" s="43">
        <f>Displacement_Number!D110*'Temporary Relocation Numbers'!$C$2</f>
        <v>0</v>
      </c>
      <c r="E110" s="43">
        <f>Displacement_Number!E110*'Temporary Relocation Numbers'!$C$2</f>
        <v>0</v>
      </c>
      <c r="F110" s="43">
        <f>Displacement_Number!F110*'Temporary Relocation Numbers'!$C$2</f>
        <v>0</v>
      </c>
      <c r="G110" s="43">
        <f>Displacement_Number!G110*'Temporary Relocation Numbers'!$C$2</f>
        <v>0</v>
      </c>
      <c r="H110" s="44">
        <f>Displacement_Number!H110*'Temporary Relocation Numbers'!$I$2</f>
        <v>89.47732726044724</v>
      </c>
      <c r="I110" s="44">
        <f>Displacement_Number!I110*'Temporary Relocation Numbers'!$I$2</f>
        <v>109.32783246452436</v>
      </c>
      <c r="J110" s="44">
        <f>Displacement_Number!J110*'Temporary Relocation Numbers'!$I$2</f>
        <v>71.46534668477392</v>
      </c>
      <c r="K110" s="44">
        <f>Displacement_Number!K110*'Temporary Relocation Numbers'!$I$2</f>
        <v>77.598306480006883</v>
      </c>
      <c r="L110" s="44">
        <f>Displacement_Number!L110*'Temporary Relocation Numbers'!$I$2</f>
        <v>63.80909656620927</v>
      </c>
      <c r="M110" s="44">
        <f>Displacement_Number!M110*'Temporary Relocation Numbers'!$I$2</f>
        <v>26.130268861952615</v>
      </c>
      <c r="N110" s="45">
        <f>Displacement_Number!N110*'Temporary Relocation Numbers'!$O$2</f>
        <v>10191.189035699996</v>
      </c>
      <c r="O110" s="45">
        <f>Displacement_Number!O110*'Temporary Relocation Numbers'!$O$2</f>
        <v>20875.958179308825</v>
      </c>
      <c r="P110" s="45">
        <f>Displacement_Number!P110*'Temporary Relocation Numbers'!$O$2</f>
        <v>15825.301746756973</v>
      </c>
      <c r="Q110" s="45">
        <f>Displacement_Number!Q110*'Temporary Relocation Numbers'!$O$2</f>
        <v>7783.9268480427063</v>
      </c>
      <c r="R110" s="45">
        <f>Displacement_Number!R110*'Temporary Relocation Numbers'!$O$2</f>
        <v>4992.5646925097317</v>
      </c>
      <c r="S110" s="45">
        <f>Displacement_Number!S110*'Temporary Relocation Numbers'!$O$2</f>
        <v>2725.9866225208584</v>
      </c>
      <c r="U110">
        <v>2129</v>
      </c>
      <c r="V110" s="43">
        <f>Displacement_Number!V110*'Temporary Relocation Numbers'!$C$2</f>
        <v>0</v>
      </c>
      <c r="W110" s="43">
        <f>Displacement_Number!W110*'Temporary Relocation Numbers'!$C$2</f>
        <v>0</v>
      </c>
      <c r="X110" s="43">
        <f>Displacement_Number!X110*'Temporary Relocation Numbers'!$C$2</f>
        <v>0</v>
      </c>
      <c r="Y110" s="43">
        <f>Displacement_Number!Y110*'Temporary Relocation Numbers'!$C$2</f>
        <v>0</v>
      </c>
      <c r="Z110" s="43">
        <f>Displacement_Number!Z110*'Temporary Relocation Numbers'!$C$2</f>
        <v>0</v>
      </c>
      <c r="AA110" s="43">
        <f>Displacement_Number!AA110*'Temporary Relocation Numbers'!$C$2</f>
        <v>0</v>
      </c>
      <c r="AB110" s="44">
        <f>Displacement_Number!AB110*'Temporary Relocation Numbers'!$I$2</f>
        <v>83.301214816224231</v>
      </c>
      <c r="AC110" s="44">
        <f>Displacement_Number!AC110*'Temporary Relocation Numbers'!$I$2</f>
        <v>99.837299258700767</v>
      </c>
      <c r="AD110" s="44">
        <f>Displacement_Number!AD110*'Temporary Relocation Numbers'!$I$2</f>
        <v>64.576211616915685</v>
      </c>
      <c r="AE110" s="44">
        <f>Displacement_Number!AE110*'Temporary Relocation Numbers'!$I$2</f>
        <v>77.398631865091275</v>
      </c>
      <c r="AF110" s="44">
        <f>Displacement_Number!AF110*'Temporary Relocation Numbers'!$I$2</f>
        <v>62.505669309311997</v>
      </c>
      <c r="AG110" s="44">
        <f>Displacement_Number!AG110*'Temporary Relocation Numbers'!$I$2</f>
        <v>23.899632556432937</v>
      </c>
      <c r="AH110" s="45">
        <f>Displacement_Number!AH110*'Temporary Relocation Numbers'!$O$2</f>
        <v>9487.7490542887608</v>
      </c>
      <c r="AI110" s="45">
        <f>Displacement_Number!AI110*'Temporary Relocation Numbers'!$O$2</f>
        <v>19063.757481298977</v>
      </c>
      <c r="AJ110" s="45">
        <f>Displacement_Number!AJ110*'Temporary Relocation Numbers'!$O$2</f>
        <v>14299.770195025907</v>
      </c>
      <c r="AK110" s="45">
        <f>Displacement_Number!AK110*'Temporary Relocation Numbers'!$O$2</f>
        <v>7763.8973826275742</v>
      </c>
      <c r="AL110" s="45">
        <f>Displacement_Number!AL110*'Temporary Relocation Numbers'!$O$2</f>
        <v>4890.5816641920064</v>
      </c>
      <c r="AM110" s="45">
        <f>Displacement_Number!AM110*'Temporary Relocation Numbers'!$O$2</f>
        <v>2493.2800720953528</v>
      </c>
    </row>
    <row r="111" spans="1:39" x14ac:dyDescent="0.35">
      <c r="A111">
        <v>2130</v>
      </c>
      <c r="B111" s="43">
        <f>Displacement_Number!B111*'Temporary Relocation Numbers'!$C$2</f>
        <v>0</v>
      </c>
      <c r="C111" s="43">
        <f>Displacement_Number!C111*'Temporary Relocation Numbers'!$C$2</f>
        <v>0</v>
      </c>
      <c r="D111" s="43">
        <f>Displacement_Number!D111*'Temporary Relocation Numbers'!$C$2</f>
        <v>0</v>
      </c>
      <c r="E111" s="43">
        <f>Displacement_Number!E111*'Temporary Relocation Numbers'!$C$2</f>
        <v>0</v>
      </c>
      <c r="F111" s="43">
        <f>Displacement_Number!F111*'Temporary Relocation Numbers'!$C$2</f>
        <v>0</v>
      </c>
      <c r="G111" s="43">
        <f>Displacement_Number!G111*'Temporary Relocation Numbers'!$C$2</f>
        <v>0</v>
      </c>
      <c r="H111" s="44">
        <f>Displacement_Number!H111*'Temporary Relocation Numbers'!$I$2</f>
        <v>86.250163451140082</v>
      </c>
      <c r="I111" s="44">
        <f>Displacement_Number!I111*'Temporary Relocation Numbers'!$I$2</f>
        <v>105.38472380133715</v>
      </c>
      <c r="J111" s="44">
        <f>Displacement_Number!J111*'Temporary Relocation Numbers'!$I$2</f>
        <v>68.887817968819078</v>
      </c>
      <c r="K111" s="44">
        <f>Displacement_Number!K111*'Temporary Relocation Numbers'!$I$2</f>
        <v>74.799581328026406</v>
      </c>
      <c r="L111" s="44">
        <f>Displacement_Number!L111*'Temporary Relocation Numbers'!$I$2</f>
        <v>61.507704543807172</v>
      </c>
      <c r="M111" s="44">
        <f>Displacement_Number!M111*'Temporary Relocation Numbers'!$I$2</f>
        <v>25.187832821666067</v>
      </c>
      <c r="N111" s="45">
        <f>Displacement_Number!N111*'Temporary Relocation Numbers'!$O$2</f>
        <v>9819.0604240061039</v>
      </c>
      <c r="O111" s="45">
        <f>Displacement_Number!O111*'Temporary Relocation Numbers'!$O$2</f>
        <v>20113.678006913586</v>
      </c>
      <c r="P111" s="45">
        <f>Displacement_Number!P111*'Temporary Relocation Numbers'!$O$2</f>
        <v>15247.444977735411</v>
      </c>
      <c r="Q111" s="45">
        <f>Displacement_Number!Q111*'Temporary Relocation Numbers'!$O$2</f>
        <v>7499.6987877700549</v>
      </c>
      <c r="R111" s="45">
        <f>Displacement_Number!R111*'Temporary Relocation Numbers'!$O$2</f>
        <v>4810.2624938842919</v>
      </c>
      <c r="S111" s="45">
        <f>Displacement_Number!S111*'Temporary Relocation Numbers'!$O$2</f>
        <v>2626.4479314239434</v>
      </c>
      <c r="U111">
        <v>2130</v>
      </c>
      <c r="V111" s="43">
        <f>Displacement_Number!V111*'Temporary Relocation Numbers'!$C$2</f>
        <v>0</v>
      </c>
      <c r="W111" s="43">
        <f>Displacement_Number!W111*'Temporary Relocation Numbers'!$C$2</f>
        <v>0</v>
      </c>
      <c r="X111" s="43">
        <f>Displacement_Number!X111*'Temporary Relocation Numbers'!$C$2</f>
        <v>0</v>
      </c>
      <c r="Y111" s="43">
        <f>Displacement_Number!Y111*'Temporary Relocation Numbers'!$C$2</f>
        <v>0</v>
      </c>
      <c r="Z111" s="43">
        <f>Displacement_Number!Z111*'Temporary Relocation Numbers'!$C$2</f>
        <v>0</v>
      </c>
      <c r="AA111" s="43">
        <f>Displacement_Number!AA111*'Temporary Relocation Numbers'!$C$2</f>
        <v>0</v>
      </c>
      <c r="AB111" s="44">
        <f>Displacement_Number!AB111*'Temporary Relocation Numbers'!$I$2</f>
        <v>80.296803822322389</v>
      </c>
      <c r="AC111" s="44">
        <f>Displacement_Number!AC111*'Temporary Relocation Numbers'!$I$2</f>
        <v>96.236484070638397</v>
      </c>
      <c r="AD111" s="44">
        <f>Displacement_Number!AD111*'Temporary Relocation Numbers'!$I$2</f>
        <v>62.247152184176102</v>
      </c>
      <c r="AE111" s="44">
        <f>Displacement_Number!AE111*'Temporary Relocation Numbers'!$I$2</f>
        <v>74.607108344078341</v>
      </c>
      <c r="AF111" s="44">
        <f>Displacement_Number!AF111*'Temporary Relocation Numbers'!$I$2</f>
        <v>60.25128777996229</v>
      </c>
      <c r="AG111" s="44">
        <f>Displacement_Number!AG111*'Temporary Relocation Numbers'!$I$2</f>
        <v>23.037648503004988</v>
      </c>
      <c r="AH111" s="45">
        <f>Displacement_Number!AH111*'Temporary Relocation Numbers'!$O$2</f>
        <v>9141.3063701913015</v>
      </c>
      <c r="AI111" s="45">
        <f>Displacement_Number!AI111*'Temporary Relocation Numbers'!$O$2</f>
        <v>18367.649345110578</v>
      </c>
      <c r="AJ111" s="45">
        <f>Displacement_Number!AJ111*'Temporary Relocation Numbers'!$O$2</f>
        <v>13777.617813044195</v>
      </c>
      <c r="AK111" s="45">
        <f>Displacement_Number!AK111*'Temporary Relocation Numbers'!$O$2</f>
        <v>7480.4006930646392</v>
      </c>
      <c r="AL111" s="45">
        <f>Displacement_Number!AL111*'Temporary Relocation Numbers'!$O$2</f>
        <v>4712.003349267603</v>
      </c>
      <c r="AM111" s="45">
        <f>Displacement_Number!AM111*'Temporary Relocation Numbers'!$O$2</f>
        <v>2402.2386000411398</v>
      </c>
    </row>
    <row r="112" spans="1:39" x14ac:dyDescent="0.35">
      <c r="A112">
        <v>2131</v>
      </c>
      <c r="B112" s="43">
        <f>Displacement_Number!B112*'Temporary Relocation Numbers'!$C$2</f>
        <v>0</v>
      </c>
      <c r="C112" s="43">
        <f>Displacement_Number!C112*'Temporary Relocation Numbers'!$C$2</f>
        <v>0</v>
      </c>
      <c r="D112" s="43">
        <f>Displacement_Number!D112*'Temporary Relocation Numbers'!$C$2</f>
        <v>0</v>
      </c>
      <c r="E112" s="43">
        <f>Displacement_Number!E112*'Temporary Relocation Numbers'!$C$2</f>
        <v>0</v>
      </c>
      <c r="F112" s="43">
        <f>Displacement_Number!F112*'Temporary Relocation Numbers'!$C$2</f>
        <v>0</v>
      </c>
      <c r="G112" s="43">
        <f>Displacement_Number!G112*'Temporary Relocation Numbers'!$C$2</f>
        <v>0</v>
      </c>
      <c r="H112" s="44">
        <f>Displacement_Number!H112*'Temporary Relocation Numbers'!$I$2</f>
        <v>87.488991086912307</v>
      </c>
      <c r="I112" s="44">
        <f>Displacement_Number!I112*'Temporary Relocation Numbers'!$I$2</f>
        <v>106.89838479639461</v>
      </c>
      <c r="J112" s="44">
        <f>Displacement_Number!J112*'Temporary Relocation Numbers'!$I$2</f>
        <v>69.877266907268506</v>
      </c>
      <c r="K112" s="44">
        <f>Displacement_Number!K112*'Temporary Relocation Numbers'!$I$2</f>
        <v>75.873942057161088</v>
      </c>
      <c r="L112" s="44">
        <f>Displacement_Number!L112*'Temporary Relocation Numbers'!$I$2</f>
        <v>62.391151498025955</v>
      </c>
      <c r="M112" s="44">
        <f>Displacement_Number!M112*'Temporary Relocation Numbers'!$I$2</f>
        <v>25.549610494149753</v>
      </c>
      <c r="N112" s="45">
        <f>Displacement_Number!N112*'Temporary Relocation Numbers'!$O$2</f>
        <v>9955.4653596633725</v>
      </c>
      <c r="O112" s="45">
        <f>Displacement_Number!O112*'Temporary Relocation Numbers'!$O$2</f>
        <v>20393.09424796822</v>
      </c>
      <c r="P112" s="45">
        <f>Displacement_Number!P112*'Temporary Relocation Numbers'!$O$2</f>
        <v>15459.260229023701</v>
      </c>
      <c r="Q112" s="45">
        <f>Displacement_Number!Q112*'Temporary Relocation Numbers'!$O$2</f>
        <v>7603.8834944955179</v>
      </c>
      <c r="R112" s="45">
        <f>Displacement_Number!R112*'Temporary Relocation Numbers'!$O$2</f>
        <v>4877.0859492496038</v>
      </c>
      <c r="S112" s="45">
        <f>Displacement_Number!S112*'Temporary Relocation Numbers'!$O$2</f>
        <v>2662.9341577656369</v>
      </c>
      <c r="U112">
        <v>2131</v>
      </c>
      <c r="V112" s="43">
        <f>Displacement_Number!V112*'Temporary Relocation Numbers'!$C$2</f>
        <v>0</v>
      </c>
      <c r="W112" s="43">
        <f>Displacement_Number!W112*'Temporary Relocation Numbers'!$C$2</f>
        <v>0</v>
      </c>
      <c r="X112" s="43">
        <f>Displacement_Number!X112*'Temporary Relocation Numbers'!$C$2</f>
        <v>0</v>
      </c>
      <c r="Y112" s="43">
        <f>Displacement_Number!Y112*'Temporary Relocation Numbers'!$C$2</f>
        <v>0</v>
      </c>
      <c r="Z112" s="43">
        <f>Displacement_Number!Z112*'Temporary Relocation Numbers'!$C$2</f>
        <v>0</v>
      </c>
      <c r="AA112" s="43">
        <f>Displacement_Number!AA112*'Temporary Relocation Numbers'!$C$2</f>
        <v>0</v>
      </c>
      <c r="AB112" s="44">
        <f>Displacement_Number!AB112*'Temporary Relocation Numbers'!$I$2</f>
        <v>81.450122212213046</v>
      </c>
      <c r="AC112" s="44">
        <f>Displacement_Number!AC112*'Temporary Relocation Numbers'!$I$2</f>
        <v>97.618747144305502</v>
      </c>
      <c r="AD112" s="44">
        <f>Displacement_Number!AD112*'Temporary Relocation Numbers'!$I$2</f>
        <v>63.141219966639632</v>
      </c>
      <c r="AE112" s="44">
        <f>Displacement_Number!AE112*'Temporary Relocation Numbers'!$I$2</f>
        <v>75.678704546838659</v>
      </c>
      <c r="AF112" s="44">
        <f>Displacement_Number!AF112*'Temporary Relocation Numbers'!$I$2</f>
        <v>61.116688579289089</v>
      </c>
      <c r="AG112" s="44">
        <f>Displacement_Number!AG112*'Temporary Relocation Numbers'!$I$2</f>
        <v>23.368542665830514</v>
      </c>
      <c r="AH112" s="45">
        <f>Displacement_Number!AH112*'Temporary Relocation Numbers'!$O$2</f>
        <v>9268.296046739255</v>
      </c>
      <c r="AI112" s="45">
        <f>Displacement_Number!AI112*'Temporary Relocation Numbers'!$O$2</f>
        <v>18622.81001414666</v>
      </c>
      <c r="AJ112" s="45">
        <f>Displacement_Number!AJ112*'Temporary Relocation Numbers'!$O$2</f>
        <v>13969.014442675281</v>
      </c>
      <c r="AK112" s="45">
        <f>Displacement_Number!AK112*'Temporary Relocation Numbers'!$O$2</f>
        <v>7584.3173135116876</v>
      </c>
      <c r="AL112" s="45">
        <f>Displacement_Number!AL112*'Temporary Relocation Numbers'!$O$2</f>
        <v>4777.4618031235641</v>
      </c>
      <c r="AM112" s="45">
        <f>Displacement_Number!AM112*'Temporary Relocation Numbers'!$O$2</f>
        <v>2435.6101435007258</v>
      </c>
    </row>
    <row r="113" spans="1:39" x14ac:dyDescent="0.35">
      <c r="A113">
        <v>2132</v>
      </c>
      <c r="B113" s="43">
        <f>Displacement_Number!B113*'Temporary Relocation Numbers'!$C$2</f>
        <v>0</v>
      </c>
      <c r="C113" s="43">
        <f>Displacement_Number!C113*'Temporary Relocation Numbers'!$C$2</f>
        <v>0</v>
      </c>
      <c r="D113" s="43">
        <f>Displacement_Number!D113*'Temporary Relocation Numbers'!$C$2</f>
        <v>0</v>
      </c>
      <c r="E113" s="43">
        <f>Displacement_Number!E113*'Temporary Relocation Numbers'!$C$2</f>
        <v>0</v>
      </c>
      <c r="F113" s="43">
        <f>Displacement_Number!F113*'Temporary Relocation Numbers'!$C$2</f>
        <v>0</v>
      </c>
      <c r="G113" s="43">
        <f>Displacement_Number!G113*'Temporary Relocation Numbers'!$C$2</f>
        <v>0</v>
      </c>
      <c r="H113" s="44">
        <f>Displacement_Number!H113*'Temporary Relocation Numbers'!$I$2</f>
        <v>88.745612241557396</v>
      </c>
      <c r="I113" s="44">
        <f>Displacement_Number!I113*'Temporary Relocation Numbers'!$I$2</f>
        <v>108.43378679456251</v>
      </c>
      <c r="J113" s="44">
        <f>Displacement_Number!J113*'Temporary Relocation Numbers'!$I$2</f>
        <v>70.880927490543755</v>
      </c>
      <c r="K113" s="44">
        <f>Displacement_Number!K113*'Temporary Relocation Numbers'!$I$2</f>
        <v>76.963734035452688</v>
      </c>
      <c r="L113" s="44">
        <f>Displacement_Number!L113*'Temporary Relocation Numbers'!$I$2</f>
        <v>63.287287570245596</v>
      </c>
      <c r="M113" s="44">
        <f>Displacement_Number!M113*'Temporary Relocation Numbers'!$I$2</f>
        <v>25.91658444871274</v>
      </c>
      <c r="N113" s="45">
        <f>Displacement_Number!N113*'Temporary Relocation Numbers'!$O$2</f>
        <v>10093.765212519258</v>
      </c>
      <c r="O113" s="45">
        <f>Displacement_Number!O113*'Temporary Relocation Numbers'!$O$2</f>
        <v>20676.392098131757</v>
      </c>
      <c r="P113" s="45">
        <f>Displacement_Number!P113*'Temporary Relocation Numbers'!$O$2</f>
        <v>15674.017986465902</v>
      </c>
      <c r="Q113" s="45">
        <f>Displacement_Number!Q113*'Temporary Relocation Numbers'!$O$2</f>
        <v>7709.515519763052</v>
      </c>
      <c r="R113" s="45">
        <f>Displacement_Number!R113*'Temporary Relocation Numbers'!$O$2</f>
        <v>4944.8377061769688</v>
      </c>
      <c r="S113" s="45">
        <f>Displacement_Number!S113*'Temporary Relocation Numbers'!$O$2</f>
        <v>2699.9272453691628</v>
      </c>
      <c r="U113">
        <v>2132</v>
      </c>
      <c r="V113" s="43">
        <f>Displacement_Number!V113*'Temporary Relocation Numbers'!$C$2</f>
        <v>0</v>
      </c>
      <c r="W113" s="43">
        <f>Displacement_Number!W113*'Temporary Relocation Numbers'!$C$2</f>
        <v>0</v>
      </c>
      <c r="X113" s="43">
        <f>Displacement_Number!X113*'Temporary Relocation Numbers'!$C$2</f>
        <v>0</v>
      </c>
      <c r="Y113" s="43">
        <f>Displacement_Number!Y113*'Temporary Relocation Numbers'!$C$2</f>
        <v>0</v>
      </c>
      <c r="Z113" s="43">
        <f>Displacement_Number!Z113*'Temporary Relocation Numbers'!$C$2</f>
        <v>0</v>
      </c>
      <c r="AA113" s="43">
        <f>Displacement_Number!AA113*'Temporary Relocation Numbers'!$C$2</f>
        <v>0</v>
      </c>
      <c r="AB113" s="44">
        <f>Displacement_Number!AB113*'Temporary Relocation Numbers'!$I$2</f>
        <v>82.620005935281895</v>
      </c>
      <c r="AC113" s="44">
        <f>Displacement_Number!AC113*'Temporary Relocation Numbers'!$I$2</f>
        <v>99.020863927543076</v>
      </c>
      <c r="AD113" s="44">
        <f>Displacement_Number!AD113*'Temporary Relocation Numbers'!$I$2</f>
        <v>64.0481294160966</v>
      </c>
      <c r="AE113" s="44">
        <f>Displacement_Number!AE113*'Temporary Relocation Numbers'!$I$2</f>
        <v>76.765692291333508</v>
      </c>
      <c r="AF113" s="44">
        <f>Displacement_Number!AF113*'Temporary Relocation Numbers'!$I$2</f>
        <v>61.994519296233754</v>
      </c>
      <c r="AG113" s="44">
        <f>Displacement_Number!AG113*'Temporary Relocation Numbers'!$I$2</f>
        <v>23.704189524964328</v>
      </c>
      <c r="AH113" s="45">
        <f>Displacement_Number!AH113*'Temporary Relocation Numbers'!$O$2</f>
        <v>9397.049845098325</v>
      </c>
      <c r="AI113" s="45">
        <f>Displacement_Number!AI113*'Temporary Relocation Numbers'!$O$2</f>
        <v>18881.515337471363</v>
      </c>
      <c r="AJ113" s="45">
        <f>Displacement_Number!AJ113*'Temporary Relocation Numbers'!$O$2</f>
        <v>14163.069925987118</v>
      </c>
      <c r="AK113" s="45">
        <f>Displacement_Number!AK113*'Temporary Relocation Numbers'!$O$2</f>
        <v>7689.6775282858653</v>
      </c>
      <c r="AL113" s="45">
        <f>Displacement_Number!AL113*'Temporary Relocation Numbers'!$O$2</f>
        <v>4843.8295961424274</v>
      </c>
      <c r="AM113" s="45">
        <f>Displacement_Number!AM113*'Temporary Relocation Numbers'!$O$2</f>
        <v>2469.4452795080533</v>
      </c>
    </row>
    <row r="114" spans="1:39" x14ac:dyDescent="0.35">
      <c r="A114">
        <v>2133</v>
      </c>
      <c r="B114" s="43">
        <f>Displacement_Number!B114*'Temporary Relocation Numbers'!$C$2</f>
        <v>0</v>
      </c>
      <c r="C114" s="43">
        <f>Displacement_Number!C114*'Temporary Relocation Numbers'!$C$2</f>
        <v>0</v>
      </c>
      <c r="D114" s="43">
        <f>Displacement_Number!D114*'Temporary Relocation Numbers'!$C$2</f>
        <v>0</v>
      </c>
      <c r="E114" s="43">
        <f>Displacement_Number!E114*'Temporary Relocation Numbers'!$C$2</f>
        <v>0</v>
      </c>
      <c r="F114" s="43">
        <f>Displacement_Number!F114*'Temporary Relocation Numbers'!$C$2</f>
        <v>0</v>
      </c>
      <c r="G114" s="43">
        <f>Displacement_Number!G114*'Temporary Relocation Numbers'!$C$2</f>
        <v>0</v>
      </c>
      <c r="H114" s="44">
        <f>Displacement_Number!H114*'Temporary Relocation Numbers'!$I$2</f>
        <v>90.020282486798706</v>
      </c>
      <c r="I114" s="44">
        <f>Displacement_Number!I114*'Temporary Relocation Numbers'!$I$2</f>
        <v>109.99124206603727</v>
      </c>
      <c r="J114" s="44">
        <f>Displacement_Number!J114*'Temporary Relocation Numbers'!$I$2</f>
        <v>71.899003843224492</v>
      </c>
      <c r="K114" s="44">
        <f>Displacement_Number!K114*'Temporary Relocation Numbers'!$I$2</f>
        <v>78.069178904891757</v>
      </c>
      <c r="L114" s="44">
        <f>Displacement_Number!L114*'Temporary Relocation Numbers'!$I$2</f>
        <v>64.196295016701029</v>
      </c>
      <c r="M114" s="44">
        <f>Displacement_Number!M114*'Temporary Relocation Numbers'!$I$2</f>
        <v>26.288829320550906</v>
      </c>
      <c r="N114" s="45">
        <f>Displacement_Number!N114*'Temporary Relocation Numbers'!$O$2</f>
        <v>10233.986306483313</v>
      </c>
      <c r="O114" s="45">
        <f>Displacement_Number!O114*'Temporary Relocation Numbers'!$O$2</f>
        <v>20963.62548014403</v>
      </c>
      <c r="P114" s="45">
        <f>Displacement_Number!P114*'Temporary Relocation Numbers'!$O$2</f>
        <v>15891.759126922443</v>
      </c>
      <c r="Q114" s="45">
        <f>Displacement_Number!Q114*'Temporary Relocation Numbers'!$O$2</f>
        <v>7816.6149695078548</v>
      </c>
      <c r="R114" s="45">
        <f>Displacement_Number!R114*'Temporary Relocation Numbers'!$O$2</f>
        <v>5013.5306604944381</v>
      </c>
      <c r="S114" s="45">
        <f>Displacement_Number!S114*'Temporary Relocation Numbers'!$O$2</f>
        <v>2737.4342354762307</v>
      </c>
      <c r="U114">
        <v>2133</v>
      </c>
      <c r="V114" s="43">
        <f>Displacement_Number!V114*'Temporary Relocation Numbers'!$C$2</f>
        <v>0</v>
      </c>
      <c r="W114" s="43">
        <f>Displacement_Number!W114*'Temporary Relocation Numbers'!$C$2</f>
        <v>0</v>
      </c>
      <c r="X114" s="43">
        <f>Displacement_Number!X114*'Temporary Relocation Numbers'!$C$2</f>
        <v>0</v>
      </c>
      <c r="Y114" s="43">
        <f>Displacement_Number!Y114*'Temporary Relocation Numbers'!$C$2</f>
        <v>0</v>
      </c>
      <c r="Z114" s="43">
        <f>Displacement_Number!Z114*'Temporary Relocation Numbers'!$C$2</f>
        <v>0</v>
      </c>
      <c r="AA114" s="43">
        <f>Displacement_Number!AA114*'Temporary Relocation Numbers'!$C$2</f>
        <v>0</v>
      </c>
      <c r="AB114" s="44">
        <f>Displacement_Number!AB114*'Temporary Relocation Numbers'!$I$2</f>
        <v>83.806692922585668</v>
      </c>
      <c r="AC114" s="44">
        <f>Displacement_Number!AC114*'Temporary Relocation Numbers'!$I$2</f>
        <v>100.44311958298857</v>
      </c>
      <c r="AD114" s="44">
        <f>Displacement_Number!AD114*'Temporary Relocation Numbers'!$I$2</f>
        <v>64.968064979872366</v>
      </c>
      <c r="AE114" s="44">
        <f>Displacement_Number!AE114*'Temporary Relocation Numbers'!$I$2</f>
        <v>77.868292649228067</v>
      </c>
      <c r="AF114" s="44">
        <f>Displacement_Number!AF114*'Temporary Relocation Numbers'!$I$2</f>
        <v>62.884958464086424</v>
      </c>
      <c r="AG114" s="44">
        <f>Displacement_Number!AG114*'Temporary Relocation Numbers'!$I$2</f>
        <v>24.044657344294823</v>
      </c>
      <c r="AH114" s="45">
        <f>Displacement_Number!AH114*'Temporary Relocation Numbers'!$O$2</f>
        <v>9527.5922721878851</v>
      </c>
      <c r="AI114" s="45">
        <f>Displacement_Number!AI114*'Temporary Relocation Numbers'!$O$2</f>
        <v>19143.814556897974</v>
      </c>
      <c r="AJ114" s="45">
        <f>Displacement_Number!AJ114*'Temporary Relocation Numbers'!$O$2</f>
        <v>14359.82119938192</v>
      </c>
      <c r="AK114" s="45">
        <f>Displacement_Number!AK114*'Temporary Relocation Numbers'!$O$2</f>
        <v>7796.5013915861218</v>
      </c>
      <c r="AL114" s="45">
        <f>Displacement_Number!AL114*'Temporary Relocation Numbers'!$O$2</f>
        <v>4911.1193607293962</v>
      </c>
      <c r="AM114" s="45">
        <f>Displacement_Number!AM114*'Temporary Relocation Numbers'!$O$2</f>
        <v>2503.750448222253</v>
      </c>
    </row>
    <row r="115" spans="1:39" x14ac:dyDescent="0.35">
      <c r="A115">
        <v>2134</v>
      </c>
      <c r="B115" s="43">
        <f>Displacement_Number!B115*'Temporary Relocation Numbers'!$C$2</f>
        <v>0</v>
      </c>
      <c r="C115" s="43">
        <f>Displacement_Number!C115*'Temporary Relocation Numbers'!$C$2</f>
        <v>0</v>
      </c>
      <c r="D115" s="43">
        <f>Displacement_Number!D115*'Temporary Relocation Numbers'!$C$2</f>
        <v>0</v>
      </c>
      <c r="E115" s="43">
        <f>Displacement_Number!E115*'Temporary Relocation Numbers'!$C$2</f>
        <v>0</v>
      </c>
      <c r="F115" s="43">
        <f>Displacement_Number!F115*'Temporary Relocation Numbers'!$C$2</f>
        <v>0</v>
      </c>
      <c r="G115" s="43">
        <f>Displacement_Number!G115*'Temporary Relocation Numbers'!$C$2</f>
        <v>0</v>
      </c>
      <c r="H115" s="44">
        <f>Displacement_Number!H115*'Temporary Relocation Numbers'!$I$2</f>
        <v>91.31326106518533</v>
      </c>
      <c r="I115" s="44">
        <f>Displacement_Number!I115*'Temporary Relocation Numbers'!$I$2</f>
        <v>111.57106736621205</v>
      </c>
      <c r="J115" s="44">
        <f>Displacement_Number!J115*'Temporary Relocation Numbers'!$I$2</f>
        <v>72.931703021770844</v>
      </c>
      <c r="K115" s="44">
        <f>Displacement_Number!K115*'Temporary Relocation Numbers'!$I$2</f>
        <v>79.190501490955185</v>
      </c>
      <c r="L115" s="44">
        <f>Displacement_Number!L115*'Temporary Relocation Numbers'!$I$2</f>
        <v>65.118358711408447</v>
      </c>
      <c r="M115" s="44">
        <f>Displacement_Number!M115*'Temporary Relocation Numbers'!$I$2</f>
        <v>26.666420816859745</v>
      </c>
      <c r="N115" s="45">
        <f>Displacement_Number!N115*'Temporary Relocation Numbers'!$O$2</f>
        <v>10376.155331152959</v>
      </c>
      <c r="O115" s="45">
        <f>Displacement_Number!O115*'Temporary Relocation Numbers'!$O$2</f>
        <v>21254.84906583163</v>
      </c>
      <c r="P115" s="45">
        <f>Displacement_Number!P115*'Temporary Relocation Numbers'!$O$2</f>
        <v>16112.525095109071</v>
      </c>
      <c r="Q115" s="45">
        <f>Displacement_Number!Q115*'Temporary Relocation Numbers'!$O$2</f>
        <v>7925.2022289738034</v>
      </c>
      <c r="R115" s="45">
        <f>Displacement_Number!R115*'Temporary Relocation Numbers'!$O$2</f>
        <v>5083.1778871769975</v>
      </c>
      <c r="S115" s="45">
        <f>Displacement_Number!S115*'Temporary Relocation Numbers'!$O$2</f>
        <v>2775.4622671444381</v>
      </c>
      <c r="U115">
        <v>2134</v>
      </c>
      <c r="V115" s="43">
        <f>Displacement_Number!V115*'Temporary Relocation Numbers'!$C$2</f>
        <v>0</v>
      </c>
      <c r="W115" s="43">
        <f>Displacement_Number!W115*'Temporary Relocation Numbers'!$C$2</f>
        <v>0</v>
      </c>
      <c r="X115" s="43">
        <f>Displacement_Number!X115*'Temporary Relocation Numbers'!$C$2</f>
        <v>0</v>
      </c>
      <c r="Y115" s="43">
        <f>Displacement_Number!Y115*'Temporary Relocation Numbers'!$C$2</f>
        <v>0</v>
      </c>
      <c r="Z115" s="43">
        <f>Displacement_Number!Z115*'Temporary Relocation Numbers'!$C$2</f>
        <v>0</v>
      </c>
      <c r="AA115" s="43">
        <f>Displacement_Number!AA115*'Temporary Relocation Numbers'!$C$2</f>
        <v>0</v>
      </c>
      <c r="AB115" s="44">
        <f>Displacement_Number!AB115*'Temporary Relocation Numbers'!$I$2</f>
        <v>85.010424522630586</v>
      </c>
      <c r="AC115" s="44">
        <f>Displacement_Number!AC115*'Temporary Relocation Numbers'!$I$2</f>
        <v>101.88580336912504</v>
      </c>
      <c r="AD115" s="44">
        <f>Displacement_Number!AD115*'Temporary Relocation Numbers'!$I$2</f>
        <v>65.901213754544614</v>
      </c>
      <c r="AE115" s="44">
        <f>Displacement_Number!AE115*'Temporary Relocation Numbers'!$I$2</f>
        <v>78.986729867482254</v>
      </c>
      <c r="AF115" s="44">
        <f>Displacement_Number!AF115*'Temporary Relocation Numbers'!$I$2</f>
        <v>63.788187180445107</v>
      </c>
      <c r="AG115" s="44">
        <f>Displacement_Number!AG115*'Temporary Relocation Numbers'!$I$2</f>
        <v>24.390015368197709</v>
      </c>
      <c r="AH115" s="45">
        <f>Displacement_Number!AH115*'Temporary Relocation Numbers'!$O$2</f>
        <v>9659.948175373811</v>
      </c>
      <c r="AI115" s="45">
        <f>Displacement_Number!AI115*'Temporary Relocation Numbers'!$O$2</f>
        <v>19409.757598299795</v>
      </c>
      <c r="AJ115" s="45">
        <f>Displacement_Number!AJ115*'Temporary Relocation Numbers'!$O$2</f>
        <v>14559.305712376949</v>
      </c>
      <c r="AK115" s="45">
        <f>Displacement_Number!AK115*'Temporary Relocation Numbers'!$O$2</f>
        <v>7904.809236201384</v>
      </c>
      <c r="AL115" s="45">
        <f>Displacement_Number!AL115*'Temporary Relocation Numbers'!$O$2</f>
        <v>4979.3439047771817</v>
      </c>
      <c r="AM115" s="45">
        <f>Displacement_Number!AM115*'Temporary Relocation Numbers'!$O$2</f>
        <v>2538.5321792681939</v>
      </c>
    </row>
    <row r="116" spans="1:39" x14ac:dyDescent="0.35">
      <c r="A116">
        <v>2135</v>
      </c>
      <c r="B116" s="43">
        <f>Displacement_Number!B116*'Temporary Relocation Numbers'!$C$2</f>
        <v>0</v>
      </c>
      <c r="C116" s="43">
        <f>Displacement_Number!C116*'Temporary Relocation Numbers'!$C$2</f>
        <v>0</v>
      </c>
      <c r="D116" s="43">
        <f>Displacement_Number!D116*'Temporary Relocation Numbers'!$C$2</f>
        <v>0</v>
      </c>
      <c r="E116" s="43">
        <f>Displacement_Number!E116*'Temporary Relocation Numbers'!$C$2</f>
        <v>0</v>
      </c>
      <c r="F116" s="43">
        <f>Displacement_Number!F116*'Temporary Relocation Numbers'!$C$2</f>
        <v>0</v>
      </c>
      <c r="G116" s="43">
        <f>Displacement_Number!G116*'Temporary Relocation Numbers'!$C$2</f>
        <v>0</v>
      </c>
      <c r="H116" s="44">
        <f>Displacement_Number!H116*'Temporary Relocation Numbers'!$I$2</f>
        <v>92.624810942816794</v>
      </c>
      <c r="I116" s="44">
        <f>Displacement_Number!I116*'Temporary Relocation Numbers'!$I$2</f>
        <v>113.17358400009842</v>
      </c>
      <c r="J116" s="44">
        <f>Displacement_Number!J116*'Temporary Relocation Numbers'!$I$2</f>
        <v>73.979235056634593</v>
      </c>
      <c r="K116" s="44">
        <f>Displacement_Number!K116*'Temporary Relocation Numbers'!$I$2</f>
        <v>80.327929848331365</v>
      </c>
      <c r="L116" s="44">
        <f>Displacement_Number!L116*'Temporary Relocation Numbers'!$I$2</f>
        <v>66.053666183764975</v>
      </c>
      <c r="M116" s="44">
        <f>Displacement_Number!M116*'Temporary Relocation Numbers'!$I$2</f>
        <v>27.049435732231725</v>
      </c>
      <c r="N116" s="45">
        <f>Displacement_Number!N116*'Temporary Relocation Numbers'!$O$2</f>
        <v>10520.299346893551</v>
      </c>
      <c r="O116" s="45">
        <f>Displacement_Number!O116*'Temporary Relocation Numbers'!$O$2</f>
        <v>21550.11828651404</v>
      </c>
      <c r="P116" s="45">
        <f>Displacement_Number!P116*'Temporary Relocation Numbers'!$O$2</f>
        <v>16336.357911485393</v>
      </c>
      <c r="Q116" s="45">
        <f>Displacement_Number!Q116*'Temporary Relocation Numbers'!$O$2</f>
        <v>8035.2979665935727</v>
      </c>
      <c r="R116" s="45">
        <f>Displacement_Number!R116*'Temporary Relocation Numbers'!$O$2</f>
        <v>5153.792642835253</v>
      </c>
      <c r="S116" s="45">
        <f>Displacement_Number!S116*'Temporary Relocation Numbers'!$O$2</f>
        <v>2814.018578606117</v>
      </c>
      <c r="U116">
        <v>2135</v>
      </c>
      <c r="V116" s="43">
        <f>Displacement_Number!V116*'Temporary Relocation Numbers'!$C$2</f>
        <v>0</v>
      </c>
      <c r="W116" s="43">
        <f>Displacement_Number!W116*'Temporary Relocation Numbers'!$C$2</f>
        <v>0</v>
      </c>
      <c r="X116" s="43">
        <f>Displacement_Number!X116*'Temporary Relocation Numbers'!$C$2</f>
        <v>0</v>
      </c>
      <c r="Y116" s="43">
        <f>Displacement_Number!Y116*'Temporary Relocation Numbers'!$C$2</f>
        <v>0</v>
      </c>
      <c r="Z116" s="43">
        <f>Displacement_Number!Z116*'Temporary Relocation Numbers'!$C$2</f>
        <v>0</v>
      </c>
      <c r="AA116" s="43">
        <f>Displacement_Number!AA116*'Temporary Relocation Numbers'!$C$2</f>
        <v>0</v>
      </c>
      <c r="AB116" s="44">
        <f>Displacement_Number!AB116*'Temporary Relocation Numbers'!$I$2</f>
        <v>86.23144555045765</v>
      </c>
      <c r="AC116" s="44">
        <f>Displacement_Number!AC116*'Temporary Relocation Numbers'!$I$2</f>
        <v>103.34920869911066</v>
      </c>
      <c r="AD116" s="44">
        <f>Displacement_Number!AD116*'Temporary Relocation Numbers'!$I$2</f>
        <v>66.847765523995037</v>
      </c>
      <c r="AE116" s="44">
        <f>Displacement_Number!AE116*'Temporary Relocation Numbers'!$I$2</f>
        <v>80.121231413958114</v>
      </c>
      <c r="AF116" s="44">
        <f>Displacement_Number!AF116*'Temporary Relocation Numbers'!$I$2</f>
        <v>64.704389144047326</v>
      </c>
      <c r="AG116" s="44">
        <f>Displacement_Number!AG116*'Temporary Relocation Numbers'!$I$2</f>
        <v>24.740333835618927</v>
      </c>
      <c r="AH116" s="45">
        <f>Displacement_Number!AH116*'Temporary Relocation Numbers'!$O$2</f>
        <v>9794.1427471979077</v>
      </c>
      <c r="AI116" s="45">
        <f>Displacement_Number!AI116*'Temporary Relocation Numbers'!$O$2</f>
        <v>19679.395081112954</v>
      </c>
      <c r="AJ116" s="45">
        <f>Displacement_Number!AJ116*'Temporary Relocation Numbers'!$O$2</f>
        <v>14761.561434732621</v>
      </c>
      <c r="AK116" s="45">
        <f>Displacement_Number!AK116*'Temporary Relocation Numbers'!$O$2</f>
        <v>8014.6216773806736</v>
      </c>
      <c r="AL116" s="45">
        <f>Displacement_Number!AL116*'Temporary Relocation Numbers'!$O$2</f>
        <v>5048.5162141038454</v>
      </c>
      <c r="AM116" s="45">
        <f>Displacement_Number!AM116*'Temporary Relocation Numbers'!$O$2</f>
        <v>2573.7970929793287</v>
      </c>
    </row>
    <row r="117" spans="1:39" x14ac:dyDescent="0.35">
      <c r="A117">
        <v>2136</v>
      </c>
      <c r="B117" s="43">
        <f>Displacement_Number!B117*'Temporary Relocation Numbers'!$C$2</f>
        <v>0</v>
      </c>
      <c r="C117" s="43">
        <f>Displacement_Number!C117*'Temporary Relocation Numbers'!$C$2</f>
        <v>0</v>
      </c>
      <c r="D117" s="43">
        <f>Displacement_Number!D117*'Temporary Relocation Numbers'!$C$2</f>
        <v>0</v>
      </c>
      <c r="E117" s="43">
        <f>Displacement_Number!E117*'Temporary Relocation Numbers'!$C$2</f>
        <v>0</v>
      </c>
      <c r="F117" s="43">
        <f>Displacement_Number!F117*'Temporary Relocation Numbers'!$C$2</f>
        <v>0</v>
      </c>
      <c r="G117" s="43">
        <f>Displacement_Number!G117*'Temporary Relocation Numbers'!$C$2</f>
        <v>0</v>
      </c>
      <c r="H117" s="44">
        <f>Displacement_Number!H117*'Temporary Relocation Numbers'!$I$2</f>
        <v>93.955198862825114</v>
      </c>
      <c r="I117" s="44">
        <f>Displacement_Number!I117*'Temporary Relocation Numbers'!$I$2</f>
        <v>114.79911788767345</v>
      </c>
      <c r="J117" s="44">
        <f>Displacement_Number!J117*'Temporary Relocation Numbers'!$I$2</f>
        <v>75.041812994975132</v>
      </c>
      <c r="K117" s="44">
        <f>Displacement_Number!K117*'Temporary Relocation Numbers'!$I$2</f>
        <v>81.481695307301877</v>
      </c>
      <c r="L117" s="44">
        <f>Displacement_Number!L117*'Temporary Relocation Numbers'!$I$2</f>
        <v>67.002407656688405</v>
      </c>
      <c r="M117" s="44">
        <f>Displacement_Number!M117*'Temporary Relocation Numbers'!$I$2</f>
        <v>27.43795196427477</v>
      </c>
      <c r="N117" s="45">
        <f>Displacement_Number!N117*'Temporary Relocation Numbers'!$O$2</f>
        <v>10666.445789989048</v>
      </c>
      <c r="O117" s="45">
        <f>Displacement_Number!O117*'Temporary Relocation Numbers'!$O$2</f>
        <v>21849.489343554465</v>
      </c>
      <c r="P117" s="45">
        <f>Displacement_Number!P117*'Temporary Relocation Numbers'!$O$2</f>
        <v>16563.300180253013</v>
      </c>
      <c r="Q117" s="45">
        <f>Displacement_Number!Q117*'Temporary Relocation Numbers'!$O$2</f>
        <v>8146.9231379226458</v>
      </c>
      <c r="R117" s="45">
        <f>Displacement_Number!R117*'Temporary Relocation Numbers'!$O$2</f>
        <v>5225.3883682386859</v>
      </c>
      <c r="S117" s="45">
        <f>Displacement_Number!S117*'Temporary Relocation Numbers'!$O$2</f>
        <v>2853.1105086460511</v>
      </c>
      <c r="U117">
        <v>2136</v>
      </c>
      <c r="V117" s="43">
        <f>Displacement_Number!V117*'Temporary Relocation Numbers'!$C$2</f>
        <v>0</v>
      </c>
      <c r="W117" s="43">
        <f>Displacement_Number!W117*'Temporary Relocation Numbers'!$C$2</f>
        <v>0</v>
      </c>
      <c r="X117" s="43">
        <f>Displacement_Number!X117*'Temporary Relocation Numbers'!$C$2</f>
        <v>0</v>
      </c>
      <c r="Y117" s="43">
        <f>Displacement_Number!Y117*'Temporary Relocation Numbers'!$C$2</f>
        <v>0</v>
      </c>
      <c r="Z117" s="43">
        <f>Displacement_Number!Z117*'Temporary Relocation Numbers'!$C$2</f>
        <v>0</v>
      </c>
      <c r="AA117" s="43">
        <f>Displacement_Number!AA117*'Temporary Relocation Numbers'!$C$2</f>
        <v>0</v>
      </c>
      <c r="AB117" s="44">
        <f>Displacement_Number!AB117*'Temporary Relocation Numbers'!$I$2</f>
        <v>87.470004337433295</v>
      </c>
      <c r="AC117" s="44">
        <f>Displacement_Number!AC117*'Temporary Relocation Numbers'!$I$2</f>
        <v>104.83363320045297</v>
      </c>
      <c r="AD117" s="44">
        <f>Displacement_Number!AD117*'Temporary Relocation Numbers'!$I$2</f>
        <v>67.80791279800755</v>
      </c>
      <c r="AE117" s="44">
        <f>Displacement_Number!AE117*'Temporary Relocation Numbers'!$I$2</f>
        <v>81.272028023682125</v>
      </c>
      <c r="AF117" s="44">
        <f>Displacement_Number!AF117*'Temporary Relocation Numbers'!$I$2</f>
        <v>65.633750692130832</v>
      </c>
      <c r="AG117" s="44">
        <f>Displacement_Number!AG117*'Temporary Relocation Numbers'!$I$2</f>
        <v>25.095683994359877</v>
      </c>
      <c r="AH117" s="45">
        <f>Displacement_Number!AH117*'Temporary Relocation Numbers'!$O$2</f>
        <v>9930.2015301730498</v>
      </c>
      <c r="AI117" s="45">
        <f>Displacement_Number!AI117*'Temporary Relocation Numbers'!$O$2</f>
        <v>19952.778327971315</v>
      </c>
      <c r="AJ117" s="45">
        <f>Displacement_Number!AJ117*'Temporary Relocation Numbers'!$O$2</f>
        <v>14966.626863679645</v>
      </c>
      <c r="AK117" s="45">
        <f>Displacement_Number!AK117*'Temporary Relocation Numbers'!$O$2</f>
        <v>8125.9596167570016</v>
      </c>
      <c r="AL117" s="45">
        <f>Displacement_Number!AL117*'Temporary Relocation Numbers'!$O$2</f>
        <v>5118.6494549245144</v>
      </c>
      <c r="AM117" s="45">
        <f>Displacement_Number!AM117*'Temporary Relocation Numbers'!$O$2</f>
        <v>2609.5519016578028</v>
      </c>
    </row>
    <row r="118" spans="1:39" x14ac:dyDescent="0.35">
      <c r="A118">
        <v>2137</v>
      </c>
      <c r="B118" s="43">
        <f>Displacement_Number!B118*'Temporary Relocation Numbers'!$C$2</f>
        <v>0</v>
      </c>
      <c r="C118" s="43">
        <f>Displacement_Number!C118*'Temporary Relocation Numbers'!$C$2</f>
        <v>0</v>
      </c>
      <c r="D118" s="43">
        <f>Displacement_Number!D118*'Temporary Relocation Numbers'!$C$2</f>
        <v>0</v>
      </c>
      <c r="E118" s="43">
        <f>Displacement_Number!E118*'Temporary Relocation Numbers'!$C$2</f>
        <v>0</v>
      </c>
      <c r="F118" s="43">
        <f>Displacement_Number!F118*'Temporary Relocation Numbers'!$C$2</f>
        <v>0</v>
      </c>
      <c r="G118" s="43">
        <f>Displacement_Number!G118*'Temporary Relocation Numbers'!$C$2</f>
        <v>0</v>
      </c>
      <c r="H118" s="44">
        <f>Displacement_Number!H118*'Temporary Relocation Numbers'!$I$2</f>
        <v>95.304695399625075</v>
      </c>
      <c r="I118" s="44">
        <f>Displacement_Number!I118*'Temporary Relocation Numbers'!$I$2</f>
        <v>116.4479996301653</v>
      </c>
      <c r="J118" s="44">
        <f>Displacement_Number!J118*'Temporary Relocation Numbers'!$I$2</f>
        <v>76.119652943989152</v>
      </c>
      <c r="K118" s="44">
        <f>Displacement_Number!K118*'Temporary Relocation Numbers'!$I$2</f>
        <v>82.65203252078949</v>
      </c>
      <c r="L118" s="44">
        <f>Displacement_Number!L118*'Temporary Relocation Numbers'!$I$2</f>
        <v>67.964776085304834</v>
      </c>
      <c r="M118" s="44">
        <f>Displacement_Number!M118*'Temporary Relocation Numbers'!$I$2</f>
        <v>27.832048529455083</v>
      </c>
      <c r="N118" s="45">
        <f>Displacement_Number!N118*'Temporary Relocation Numbers'!$O$2</f>
        <v>10814.622477864201</v>
      </c>
      <c r="O118" s="45">
        <f>Displacement_Number!O118*'Temporary Relocation Numbers'!$O$2</f>
        <v>22153.01921905714</v>
      </c>
      <c r="P118" s="45">
        <f>Displacement_Number!P118*'Temporary Relocation Numbers'!$O$2</f>
        <v>16793.395097464829</v>
      </c>
      <c r="Q118" s="45">
        <f>Displacement_Number!Q118*'Temporary Relocation Numbers'!$O$2</f>
        <v>8260.0989896279825</v>
      </c>
      <c r="R118" s="45">
        <f>Displacement_Number!R118*'Temporary Relocation Numbers'!$O$2</f>
        <v>5297.9786908739607</v>
      </c>
      <c r="S118" s="45">
        <f>Displacement_Number!S118*'Temporary Relocation Numbers'!$O$2</f>
        <v>2892.7454979983386</v>
      </c>
      <c r="U118">
        <v>2137</v>
      </c>
      <c r="V118" s="43">
        <f>Displacement_Number!V118*'Temporary Relocation Numbers'!$C$2</f>
        <v>0</v>
      </c>
      <c r="W118" s="43">
        <f>Displacement_Number!W118*'Temporary Relocation Numbers'!$C$2</f>
        <v>0</v>
      </c>
      <c r="X118" s="43">
        <f>Displacement_Number!X118*'Temporary Relocation Numbers'!$C$2</f>
        <v>0</v>
      </c>
      <c r="Y118" s="43">
        <f>Displacement_Number!Y118*'Temporary Relocation Numbers'!$C$2</f>
        <v>0</v>
      </c>
      <c r="Z118" s="43">
        <f>Displacement_Number!Z118*'Temporary Relocation Numbers'!$C$2</f>
        <v>0</v>
      </c>
      <c r="AA118" s="43">
        <f>Displacement_Number!AA118*'Temporary Relocation Numbers'!$C$2</f>
        <v>0</v>
      </c>
      <c r="AB118" s="44">
        <f>Displacement_Number!AB118*'Temporary Relocation Numbers'!$I$2</f>
        <v>88.726352781754969</v>
      </c>
      <c r="AC118" s="44">
        <f>Displacement_Number!AC118*'Temporary Relocation Numbers'!$I$2</f>
        <v>106.3393787755405</v>
      </c>
      <c r="AD118" s="44">
        <f>Displacement_Number!AD118*'Temporary Relocation Numbers'!$I$2</f>
        <v>68.781850851421126</v>
      </c>
      <c r="AE118" s="44">
        <f>Displacement_Number!AE118*'Temporary Relocation Numbers'!$I$2</f>
        <v>82.439353745772252</v>
      </c>
      <c r="AF118" s="44">
        <f>Displacement_Number!AF118*'Temporary Relocation Numbers'!$I$2</f>
        <v>66.576460838330817</v>
      </c>
      <c r="AG118" s="44">
        <f>Displacement_Number!AG118*'Temporary Relocation Numbers'!$I$2</f>
        <v>25.4561381155678</v>
      </c>
      <c r="AH118" s="45">
        <f>Displacement_Number!AH118*'Temporary Relocation Numbers'!$O$2</f>
        <v>10068.150421644925</v>
      </c>
      <c r="AI118" s="45">
        <f>Displacement_Number!AI118*'Temporary Relocation Numbers'!$O$2</f>
        <v>20229.959374475187</v>
      </c>
      <c r="AJ118" s="45">
        <f>Displacement_Number!AJ118*'Temporary Relocation Numbers'!$O$2</f>
        <v>15174.541031246574</v>
      </c>
      <c r="AK118" s="45">
        <f>Displacement_Number!AK118*'Temporary Relocation Numbers'!$O$2</f>
        <v>8238.8442463257743</v>
      </c>
      <c r="AL118" s="45">
        <f>Displacement_Number!AL118*'Temporary Relocation Numbers'!$O$2</f>
        <v>5189.7569763574311</v>
      </c>
      <c r="AM118" s="45">
        <f>Displacement_Number!AM118*'Temporary Relocation Numbers'!$O$2</f>
        <v>2645.8034108520719</v>
      </c>
    </row>
    <row r="119" spans="1:39" x14ac:dyDescent="0.35">
      <c r="A119">
        <v>2138</v>
      </c>
      <c r="B119" s="43">
        <f>Displacement_Number!B119*'Temporary Relocation Numbers'!$C$2</f>
        <v>0</v>
      </c>
      <c r="C119" s="43">
        <f>Displacement_Number!C119*'Temporary Relocation Numbers'!$C$2</f>
        <v>0</v>
      </c>
      <c r="D119" s="43">
        <f>Displacement_Number!D119*'Temporary Relocation Numbers'!$C$2</f>
        <v>0</v>
      </c>
      <c r="E119" s="43">
        <f>Displacement_Number!E119*'Temporary Relocation Numbers'!$C$2</f>
        <v>0</v>
      </c>
      <c r="F119" s="43">
        <f>Displacement_Number!F119*'Temporary Relocation Numbers'!$C$2</f>
        <v>0</v>
      </c>
      <c r="G119" s="43">
        <f>Displacement_Number!G119*'Temporary Relocation Numbers'!$C$2</f>
        <v>0</v>
      </c>
      <c r="H119" s="44">
        <f>Displacement_Number!H119*'Temporary Relocation Numbers'!$I$2</f>
        <v>96.673575013943633</v>
      </c>
      <c r="I119" s="44">
        <f>Displacement_Number!I119*'Temporary Relocation Numbers'!$I$2</f>
        <v>118.12056457729106</v>
      </c>
      <c r="J119" s="44">
        <f>Displacement_Number!J119*'Temporary Relocation Numbers'!$I$2</f>
        <v>77.212974114862362</v>
      </c>
      <c r="K119" s="44">
        <f>Displacement_Number!K119*'Temporary Relocation Numbers'!$I$2</f>
        <v>83.839179512081913</v>
      </c>
      <c r="L119" s="44">
        <f>Displacement_Number!L119*'Temporary Relocation Numbers'!$I$2</f>
        <v>68.94096719619175</v>
      </c>
      <c r="M119" s="44">
        <f>Displacement_Number!M119*'Temporary Relocation Numbers'!$I$2</f>
        <v>28.231805579167517</v>
      </c>
      <c r="N119" s="45">
        <f>Displacement_Number!N119*'Temporary Relocation Numbers'!$O$2</f>
        <v>10964.857614379318</v>
      </c>
      <c r="O119" s="45">
        <f>Displacement_Number!O119*'Temporary Relocation Numbers'!$O$2</f>
        <v>22460.765686713254</v>
      </c>
      <c r="P119" s="45">
        <f>Displacement_Number!P119*'Temporary Relocation Numbers'!$O$2</f>
        <v>17026.686459246899</v>
      </c>
      <c r="Q119" s="45">
        <f>Displacement_Number!Q119*'Temporary Relocation Numbers'!$O$2</f>
        <v>8374.8470635321082</v>
      </c>
      <c r="R119" s="45">
        <f>Displacement_Number!R119*'Temporary Relocation Numbers'!$O$2</f>
        <v>5371.5774275387694</v>
      </c>
      <c r="S119" s="45">
        <f>Displacement_Number!S119*'Temporary Relocation Numbers'!$O$2</f>
        <v>2932.931090762655</v>
      </c>
      <c r="U119">
        <v>2138</v>
      </c>
      <c r="V119" s="43">
        <f>Displacement_Number!V119*'Temporary Relocation Numbers'!$C$2</f>
        <v>0</v>
      </c>
      <c r="W119" s="43">
        <f>Displacement_Number!W119*'Temporary Relocation Numbers'!$C$2</f>
        <v>0</v>
      </c>
      <c r="X119" s="43">
        <f>Displacement_Number!X119*'Temporary Relocation Numbers'!$C$2</f>
        <v>0</v>
      </c>
      <c r="Y119" s="43">
        <f>Displacement_Number!Y119*'Temporary Relocation Numbers'!$C$2</f>
        <v>0</v>
      </c>
      <c r="Z119" s="43">
        <f>Displacement_Number!Z119*'Temporary Relocation Numbers'!$C$2</f>
        <v>0</v>
      </c>
      <c r="AA119" s="43">
        <f>Displacement_Number!AA119*'Temporary Relocation Numbers'!$C$2</f>
        <v>0</v>
      </c>
      <c r="AB119" s="44">
        <f>Displacement_Number!AB119*'Temporary Relocation Numbers'!$I$2</f>
        <v>90.000746399682228</v>
      </c>
      <c r="AC119" s="44">
        <f>Displacement_Number!AC119*'Temporary Relocation Numbers'!$I$2</f>
        <v>107.86675166304371</v>
      </c>
      <c r="AD119" s="44">
        <f>Displacement_Number!AD119*'Temporary Relocation Numbers'!$I$2</f>
        <v>69.769777763844601</v>
      </c>
      <c r="AE119" s="44">
        <f>Displacement_Number!AE119*'Temporary Relocation Numbers'!$I$2</f>
        <v>83.623445991038793</v>
      </c>
      <c r="AF119" s="44">
        <f>Displacement_Number!AF119*'Temporary Relocation Numbers'!$I$2</f>
        <v>67.53271131112156</v>
      </c>
      <c r="AG119" s="44">
        <f>Displacement_Number!AG119*'Temporary Relocation Numbers'!$I$2</f>
        <v>25.821769508434262</v>
      </c>
      <c r="AH119" s="45">
        <f>Displacement_Number!AH119*'Temporary Relocation Numbers'!$O$2</f>
        <v>10208.015678721313</v>
      </c>
      <c r="AI119" s="45">
        <f>Displacement_Number!AI119*'Temporary Relocation Numbers'!$O$2</f>
        <v>20510.990979095732</v>
      </c>
      <c r="AJ119" s="45">
        <f>Displacement_Number!AJ119*'Temporary Relocation Numbers'!$O$2</f>
        <v>15385.343511689131</v>
      </c>
      <c r="AK119" s="45">
        <f>Displacement_Number!AK119*'Temporary Relocation Numbers'!$O$2</f>
        <v>8353.2970524784687</v>
      </c>
      <c r="AL119" s="45">
        <f>Displacement_Number!AL119*'Temporary Relocation Numbers'!$O$2</f>
        <v>5261.8523129648102</v>
      </c>
      <c r="AM119" s="45">
        <f>Displacement_Number!AM119*'Temporary Relocation Numbers'!$O$2</f>
        <v>2682.5585206522646</v>
      </c>
    </row>
    <row r="120" spans="1:39" x14ac:dyDescent="0.35">
      <c r="A120">
        <v>2139</v>
      </c>
      <c r="B120" s="43">
        <f>Displacement_Number!B120*'Temporary Relocation Numbers'!$C$2</f>
        <v>0</v>
      </c>
      <c r="C120" s="43">
        <f>Displacement_Number!C120*'Temporary Relocation Numbers'!$C$2</f>
        <v>0</v>
      </c>
      <c r="D120" s="43">
        <f>Displacement_Number!D120*'Temporary Relocation Numbers'!$C$2</f>
        <v>0</v>
      </c>
      <c r="E120" s="43">
        <f>Displacement_Number!E120*'Temporary Relocation Numbers'!$C$2</f>
        <v>0</v>
      </c>
      <c r="F120" s="43">
        <f>Displacement_Number!F120*'Temporary Relocation Numbers'!$C$2</f>
        <v>0</v>
      </c>
      <c r="G120" s="43">
        <f>Displacement_Number!G120*'Temporary Relocation Numbers'!$C$2</f>
        <v>0</v>
      </c>
      <c r="H120" s="44">
        <f>Displacement_Number!H120*'Temporary Relocation Numbers'!$I$2</f>
        <v>98.062116108639856</v>
      </c>
      <c r="I120" s="44">
        <f>Displacement_Number!I120*'Temporary Relocation Numbers'!$I$2</f>
        <v>119.81715289546004</v>
      </c>
      <c r="J120" s="44">
        <f>Displacement_Number!J120*'Temporary Relocation Numbers'!$I$2</f>
        <v>78.321998867352789</v>
      </c>
      <c r="K120" s="44">
        <f>Displacement_Number!K120*'Temporary Relocation Numbers'!$I$2</f>
        <v>85.043377723240923</v>
      </c>
      <c r="L120" s="44">
        <f>Displacement_Number!L120*'Temporary Relocation Numbers'!$I$2</f>
        <v>69.931179527185094</v>
      </c>
      <c r="M120" s="44">
        <f>Displacement_Number!M120*'Temporary Relocation Numbers'!$I$2</f>
        <v>28.637304416036784</v>
      </c>
      <c r="N120" s="45">
        <f>Displacement_Number!N120*'Temporary Relocation Numbers'!$O$2</f>
        <v>11117.179795198563</v>
      </c>
      <c r="O120" s="45">
        <f>Displacement_Number!O120*'Temporary Relocation Numbers'!$O$2</f>
        <v>22772.787322797569</v>
      </c>
      <c r="P120" s="45">
        <f>Displacement_Number!P120*'Temporary Relocation Numbers'!$O$2</f>
        <v>17263.218670134611</v>
      </c>
      <c r="Q120" s="45">
        <f>Displacement_Number!Q120*'Temporary Relocation Numbers'!$O$2</f>
        <v>8491.1892007133465</v>
      </c>
      <c r="R120" s="45">
        <f>Displacement_Number!R120*'Temporary Relocation Numbers'!$O$2</f>
        <v>5446.1985869717137</v>
      </c>
      <c r="S120" s="45">
        <f>Displacement_Number!S120*'Temporary Relocation Numbers'!$O$2</f>
        <v>2973.6749358401935</v>
      </c>
      <c r="U120">
        <v>2139</v>
      </c>
      <c r="V120" s="43">
        <f>Displacement_Number!V120*'Temporary Relocation Numbers'!$C$2</f>
        <v>0</v>
      </c>
      <c r="W120" s="43">
        <f>Displacement_Number!W120*'Temporary Relocation Numbers'!$C$2</f>
        <v>0</v>
      </c>
      <c r="X120" s="43">
        <f>Displacement_Number!X120*'Temporary Relocation Numbers'!$C$2</f>
        <v>0</v>
      </c>
      <c r="Y120" s="43">
        <f>Displacement_Number!Y120*'Temporary Relocation Numbers'!$C$2</f>
        <v>0</v>
      </c>
      <c r="Z120" s="43">
        <f>Displacement_Number!Z120*'Temporary Relocation Numbers'!$C$2</f>
        <v>0</v>
      </c>
      <c r="AA120" s="43">
        <f>Displacement_Number!AA120*'Temporary Relocation Numbers'!$C$2</f>
        <v>0</v>
      </c>
      <c r="AB120" s="44">
        <f>Displacement_Number!AB120*'Temporary Relocation Numbers'!$I$2</f>
        <v>91.293444377503661</v>
      </c>
      <c r="AC120" s="44">
        <f>Displacement_Number!AC120*'Temporary Relocation Numbers'!$I$2</f>
        <v>109.41606250019778</v>
      </c>
      <c r="AD120" s="44">
        <f>Displacement_Number!AD120*'Temporary Relocation Numbers'!$I$2</f>
        <v>70.771894459942246</v>
      </c>
      <c r="AE120" s="44">
        <f>Displacement_Number!AE120*'Temporary Relocation Numbers'!$I$2</f>
        <v>84.824545580269046</v>
      </c>
      <c r="AF120" s="44">
        <f>Displacement_Number!AF120*'Temporary Relocation Numbers'!$I$2</f>
        <v>68.50269659281021</v>
      </c>
      <c r="AG120" s="44">
        <f>Displacement_Number!AG120*'Temporary Relocation Numbers'!$I$2</f>
        <v>26.192652535104816</v>
      </c>
      <c r="AH120" s="45">
        <f>Displacement_Number!AH120*'Temporary Relocation Numbers'!$O$2</f>
        <v>10349.82392326986</v>
      </c>
      <c r="AI120" s="45">
        <f>Displacement_Number!AI120*'Temporary Relocation Numbers'!$O$2</f>
        <v>20795.926633216997</v>
      </c>
      <c r="AJ120" s="45">
        <f>Displacement_Number!AJ120*'Temporary Relocation Numbers'!$O$2</f>
        <v>15599.074429022745</v>
      </c>
      <c r="AK120" s="45">
        <f>Displacement_Number!AK120*'Temporary Relocation Numbers'!$O$2</f>
        <v>8469.3398200923311</v>
      </c>
      <c r="AL120" s="45">
        <f>Displacement_Number!AL120*'Temporary Relocation Numbers'!$O$2</f>
        <v>5334.9491873290071</v>
      </c>
      <c r="AM120" s="45">
        <f>Displacement_Number!AM120*'Temporary Relocation Numbers'!$O$2</f>
        <v>2719.8242270035394</v>
      </c>
    </row>
    <row r="121" spans="1:39" x14ac:dyDescent="0.35">
      <c r="A121">
        <v>2140</v>
      </c>
      <c r="B121" s="43">
        <f>Displacement_Number!B121*'Temporary Relocation Numbers'!$C$2</f>
        <v>0</v>
      </c>
      <c r="C121" s="43">
        <f>Displacement_Number!C121*'Temporary Relocation Numbers'!$C$2</f>
        <v>0</v>
      </c>
      <c r="D121" s="43">
        <f>Displacement_Number!D121*'Temporary Relocation Numbers'!$C$2</f>
        <v>0</v>
      </c>
      <c r="E121" s="43">
        <f>Displacement_Number!E121*'Temporary Relocation Numbers'!$C$2</f>
        <v>0</v>
      </c>
      <c r="F121" s="43">
        <f>Displacement_Number!F121*'Temporary Relocation Numbers'!$C$2</f>
        <v>0</v>
      </c>
      <c r="G121" s="43">
        <f>Displacement_Number!G121*'Temporary Relocation Numbers'!$C$2</f>
        <v>0</v>
      </c>
      <c r="H121" s="44">
        <f>Displacement_Number!H121*'Temporary Relocation Numbers'!$I$2</f>
        <v>99.470601085326393</v>
      </c>
      <c r="I121" s="44">
        <f>Displacement_Number!I121*'Temporary Relocation Numbers'!$I$2</f>
        <v>121.53810963695688</v>
      </c>
      <c r="J121" s="44">
        <f>Displacement_Number!J121*'Temporary Relocation Numbers'!$I$2</f>
        <v>79.446952755014266</v>
      </c>
      <c r="K121" s="44">
        <f>Displacement_Number!K121*'Temporary Relocation Numbers'!$I$2</f>
        <v>86.264872064207012</v>
      </c>
      <c r="L121" s="44">
        <f>Displacement_Number!L121*'Temporary Relocation Numbers'!$I$2</f>
        <v>70.93561446775773</v>
      </c>
      <c r="M121" s="44">
        <f>Displacement_Number!M121*'Temporary Relocation Numbers'!$I$2</f>
        <v>29.048627510452782</v>
      </c>
      <c r="N121" s="45">
        <f>Displacement_Number!N121*'Temporary Relocation Numbers'!$O$2</f>
        <v>11271.618013232841</v>
      </c>
      <c r="O121" s="45">
        <f>Displacement_Number!O121*'Temporary Relocation Numbers'!$O$2</f>
        <v>23089.143517317814</v>
      </c>
      <c r="P121" s="45">
        <f>Displacement_Number!P121*'Temporary Relocation Numbers'!$O$2</f>
        <v>17503.03675152456</v>
      </c>
      <c r="Q121" s="45">
        <f>Displacement_Number!Q121*'Temporary Relocation Numbers'!$O$2</f>
        <v>8609.1475456630615</v>
      </c>
      <c r="R121" s="45">
        <f>Displacement_Number!R121*'Temporary Relocation Numbers'!$O$2</f>
        <v>5521.8563725187259</v>
      </c>
      <c r="S121" s="45">
        <f>Displacement_Number!S121*'Temporary Relocation Numbers'!$O$2</f>
        <v>3014.9847883895513</v>
      </c>
      <c r="U121">
        <v>2140</v>
      </c>
      <c r="V121" s="43">
        <f>Displacement_Number!V121*'Temporary Relocation Numbers'!$C$2</f>
        <v>0</v>
      </c>
      <c r="W121" s="43">
        <f>Displacement_Number!W121*'Temporary Relocation Numbers'!$C$2</f>
        <v>0</v>
      </c>
      <c r="X121" s="43">
        <f>Displacement_Number!X121*'Temporary Relocation Numbers'!$C$2</f>
        <v>0</v>
      </c>
      <c r="Y121" s="43">
        <f>Displacement_Number!Y121*'Temporary Relocation Numbers'!$C$2</f>
        <v>0</v>
      </c>
      <c r="Z121" s="43">
        <f>Displacement_Number!Z121*'Temporary Relocation Numbers'!$C$2</f>
        <v>0</v>
      </c>
      <c r="AA121" s="43">
        <f>Displacement_Number!AA121*'Temporary Relocation Numbers'!$C$2</f>
        <v>0</v>
      </c>
      <c r="AB121" s="44">
        <f>Displacement_Number!AB121*'Temporary Relocation Numbers'!$I$2</f>
        <v>92.604709624250162</v>
      </c>
      <c r="AC121" s="44">
        <f>Displacement_Number!AC121*'Temporary Relocation Numbers'!$I$2</f>
        <v>110.98762638598004</v>
      </c>
      <c r="AD121" s="44">
        <f>Displacement_Number!AD121*'Temporary Relocation Numbers'!$I$2</f>
        <v>71.788404750297801</v>
      </c>
      <c r="AE121" s="44">
        <f>Displacement_Number!AE121*'Temporary Relocation Numbers'!$I$2</f>
        <v>86.042896793205429</v>
      </c>
      <c r="AF121" s="44">
        <f>Displacement_Number!AF121*'Temporary Relocation Numbers'!$I$2</f>
        <v>69.486613959090533</v>
      </c>
      <c r="AG121" s="44">
        <f>Displacement_Number!AG121*'Temporary Relocation Numbers'!$I$2</f>
        <v>26.568862625802776</v>
      </c>
      <c r="AH121" s="45">
        <f>Displacement_Number!AH121*'Temporary Relocation Numbers'!$O$2</f>
        <v>10493.602146985253</v>
      </c>
      <c r="AI121" s="45">
        <f>Displacement_Number!AI121*'Temporary Relocation Numbers'!$O$2</f>
        <v>21084.820571317439</v>
      </c>
      <c r="AJ121" s="45">
        <f>Displacement_Number!AJ121*'Temporary Relocation Numbers'!$O$2</f>
        <v>15815.774464659731</v>
      </c>
      <c r="AK121" s="45">
        <f>Displacement_Number!AK121*'Temporary Relocation Numbers'!$O$2</f>
        <v>8586.9946366769018</v>
      </c>
      <c r="AL121" s="45">
        <f>Displacement_Number!AL121*'Temporary Relocation Numbers'!$O$2</f>
        <v>5409.0615126644616</v>
      </c>
      <c r="AM121" s="45">
        <f>Displacement_Number!AM121*'Temporary Relocation Numbers'!$O$2</f>
        <v>2757.6076230376934</v>
      </c>
    </row>
    <row r="122" spans="1:39" x14ac:dyDescent="0.35">
      <c r="A122">
        <v>2141</v>
      </c>
      <c r="B122" s="43">
        <f>Displacement_Number!B122*'Temporary Relocation Numbers'!$C$2</f>
        <v>0</v>
      </c>
      <c r="C122" s="43">
        <f>Displacement_Number!C122*'Temporary Relocation Numbers'!$C$2</f>
        <v>0</v>
      </c>
      <c r="D122" s="43">
        <f>Displacement_Number!D122*'Temporary Relocation Numbers'!$C$2</f>
        <v>0</v>
      </c>
      <c r="E122" s="43">
        <f>Displacement_Number!E122*'Temporary Relocation Numbers'!$C$2</f>
        <v>0</v>
      </c>
      <c r="F122" s="43">
        <f>Displacement_Number!F122*'Temporary Relocation Numbers'!$C$2</f>
        <v>0</v>
      </c>
      <c r="G122" s="43">
        <f>Displacement_Number!G122*'Temporary Relocation Numbers'!$C$2</f>
        <v>0</v>
      </c>
      <c r="H122" s="44">
        <f>Displacement_Number!H122*'Temporary Relocation Numbers'!$I$2</f>
        <v>100.89931640180444</v>
      </c>
      <c r="I122" s="44">
        <f>Displacement_Number!I122*'Temporary Relocation Numbers'!$I$2</f>
        <v>123.28378481011839</v>
      </c>
      <c r="J122" s="44">
        <f>Displacement_Number!J122*'Temporary Relocation Numbers'!$I$2</f>
        <v>80.588064571069637</v>
      </c>
      <c r="K122" s="44">
        <f>Displacement_Number!K122*'Temporary Relocation Numbers'!$I$2</f>
        <v>87.503910962609055</v>
      </c>
      <c r="L122" s="44">
        <f>Displacement_Number!L122*'Temporary Relocation Numbers'!$I$2</f>
        <v>71.954476299978197</v>
      </c>
      <c r="M122" s="44">
        <f>Displacement_Number!M122*'Temporary Relocation Numbers'!$I$2</f>
        <v>29.465858517343435</v>
      </c>
      <c r="N122" s="45">
        <f>Displacement_Number!N122*'Temporary Relocation Numbers'!$O$2</f>
        <v>11428.201664158281</v>
      </c>
      <c r="O122" s="45">
        <f>Displacement_Number!O122*'Temporary Relocation Numbers'!$O$2</f>
        <v>23409.894485318917</v>
      </c>
      <c r="P122" s="45">
        <f>Displacement_Number!P122*'Temporary Relocation Numbers'!$O$2</f>
        <v>17746.186350243952</v>
      </c>
      <c r="Q122" s="45">
        <f>Displacement_Number!Q122*'Temporary Relocation Numbers'!$O$2</f>
        <v>8728.7445505006199</v>
      </c>
      <c r="R122" s="45">
        <f>Displacement_Number!R122*'Temporary Relocation Numbers'!$O$2</f>
        <v>5598.5651848365142</v>
      </c>
      <c r="S122" s="45">
        <f>Displacement_Number!S122*'Temporary Relocation Numbers'!$O$2</f>
        <v>3056.8685113028419</v>
      </c>
      <c r="U122">
        <v>2141</v>
      </c>
      <c r="V122" s="43">
        <f>Displacement_Number!V122*'Temporary Relocation Numbers'!$C$2</f>
        <v>0</v>
      </c>
      <c r="W122" s="43">
        <f>Displacement_Number!W122*'Temporary Relocation Numbers'!$C$2</f>
        <v>0</v>
      </c>
      <c r="X122" s="43">
        <f>Displacement_Number!X122*'Temporary Relocation Numbers'!$C$2</f>
        <v>0</v>
      </c>
      <c r="Y122" s="43">
        <f>Displacement_Number!Y122*'Temporary Relocation Numbers'!$C$2</f>
        <v>0</v>
      </c>
      <c r="Z122" s="43">
        <f>Displacement_Number!Z122*'Temporary Relocation Numbers'!$C$2</f>
        <v>0</v>
      </c>
      <c r="AA122" s="43">
        <f>Displacement_Number!AA122*'Temporary Relocation Numbers'!$C$2</f>
        <v>0</v>
      </c>
      <c r="AB122" s="44">
        <f>Displacement_Number!AB122*'Temporary Relocation Numbers'!$I$2</f>
        <v>93.934808825165575</v>
      </c>
      <c r="AC122" s="44">
        <f>Displacement_Number!AC122*'Temporary Relocation Numbers'!$I$2</f>
        <v>112.58176294519484</v>
      </c>
      <c r="AD122" s="44">
        <f>Displacement_Number!AD122*'Temporary Relocation Numbers'!$I$2</f>
        <v>72.819515372865524</v>
      </c>
      <c r="AE122" s="44">
        <f>Displacement_Number!AE122*'Temporary Relocation Numbers'!$I$2</f>
        <v>87.278747418227226</v>
      </c>
      <c r="AF122" s="44">
        <f>Displacement_Number!AF122*'Temporary Relocation Numbers'!$I$2</f>
        <v>70.484663519164968</v>
      </c>
      <c r="AG122" s="44">
        <f>Displacement_Number!AG122*'Temporary Relocation Numbers'!$I$2</f>
        <v>26.950476294170215</v>
      </c>
      <c r="AH122" s="45">
        <f>Displacement_Number!AH122*'Temporary Relocation Numbers'!$O$2</f>
        <v>10639.37771652682</v>
      </c>
      <c r="AI122" s="45">
        <f>Displacement_Number!AI122*'Temporary Relocation Numbers'!$O$2</f>
        <v>21377.727781292859</v>
      </c>
      <c r="AJ122" s="45">
        <f>Displacement_Number!AJ122*'Temporary Relocation Numbers'!$O$2</f>
        <v>16035.484865152575</v>
      </c>
      <c r="AK122" s="45">
        <f>Displacement_Number!AK122*'Temporary Relocation Numbers'!$O$2</f>
        <v>8706.283896578143</v>
      </c>
      <c r="AL122" s="45">
        <f>Displacement_Number!AL122*'Temporary Relocation Numbers'!$O$2</f>
        <v>5484.2033954659319</v>
      </c>
      <c r="AM122" s="45">
        <f>Displacement_Number!AM122*'Temporary Relocation Numbers'!$O$2</f>
        <v>2795.9159004232588</v>
      </c>
    </row>
    <row r="123" spans="1:39" x14ac:dyDescent="0.35">
      <c r="A123">
        <v>2142</v>
      </c>
      <c r="B123" s="43">
        <f>Displacement_Number!B123*'Temporary Relocation Numbers'!$C$2</f>
        <v>0</v>
      </c>
      <c r="C123" s="43">
        <f>Displacement_Number!C123*'Temporary Relocation Numbers'!$C$2</f>
        <v>0</v>
      </c>
      <c r="D123" s="43">
        <f>Displacement_Number!D123*'Temporary Relocation Numbers'!$C$2</f>
        <v>0</v>
      </c>
      <c r="E123" s="43">
        <f>Displacement_Number!E123*'Temporary Relocation Numbers'!$C$2</f>
        <v>0</v>
      </c>
      <c r="F123" s="43">
        <f>Displacement_Number!F123*'Temporary Relocation Numbers'!$C$2</f>
        <v>0</v>
      </c>
      <c r="G123" s="43">
        <f>Displacement_Number!G123*'Temporary Relocation Numbers'!$C$2</f>
        <v>0</v>
      </c>
      <c r="H123" s="44">
        <f>Displacement_Number!H123*'Temporary Relocation Numbers'!$I$2</f>
        <v>102.34855263032348</v>
      </c>
      <c r="I123" s="44">
        <f>Displacement_Number!I123*'Temporary Relocation Numbers'!$I$2</f>
        <v>125.05453345051824</v>
      </c>
      <c r="J123" s="44">
        <f>Displacement_Number!J123*'Temporary Relocation Numbers'!$I$2</f>
        <v>81.745566394942628</v>
      </c>
      <c r="K123" s="44">
        <f>Displacement_Number!K123*'Temporary Relocation Numbers'!$I$2</f>
        <v>88.760746414289585</v>
      </c>
      <c r="L123" s="44">
        <f>Displacement_Number!L123*'Temporary Relocation Numbers'!$I$2</f>
        <v>72.987972240057516</v>
      </c>
      <c r="M123" s="44">
        <f>Displacement_Number!M123*'Temporary Relocation Numbers'!$I$2</f>
        <v>29.889082293188437</v>
      </c>
      <c r="N123" s="45">
        <f>Displacement_Number!N123*'Temporary Relocation Numbers'!$O$2</f>
        <v>11586.960552011406</v>
      </c>
      <c r="O123" s="45">
        <f>Displacement_Number!O123*'Temporary Relocation Numbers'!$O$2</f>
        <v>23735.101278344293</v>
      </c>
      <c r="P123" s="45">
        <f>Displacement_Number!P123*'Temporary Relocation Numbers'!$O$2</f>
        <v>17992.713747238959</v>
      </c>
      <c r="Q123" s="45">
        <f>Displacement_Number!Q123*'Temporary Relocation Numbers'!$O$2</f>
        <v>8850.0029792469031</v>
      </c>
      <c r="R123" s="45">
        <f>Displacement_Number!R123*'Temporary Relocation Numbers'!$O$2</f>
        <v>5676.3396246335851</v>
      </c>
      <c r="S123" s="45">
        <f>Displacement_Number!S123*'Temporary Relocation Numbers'!$O$2</f>
        <v>3099.3340767023142</v>
      </c>
      <c r="U123">
        <v>2142</v>
      </c>
      <c r="V123" s="43">
        <f>Displacement_Number!V123*'Temporary Relocation Numbers'!$C$2</f>
        <v>0</v>
      </c>
      <c r="W123" s="43">
        <f>Displacement_Number!W123*'Temporary Relocation Numbers'!$C$2</f>
        <v>0</v>
      </c>
      <c r="X123" s="43">
        <f>Displacement_Number!X123*'Temporary Relocation Numbers'!$C$2</f>
        <v>0</v>
      </c>
      <c r="Y123" s="43">
        <f>Displacement_Number!Y123*'Temporary Relocation Numbers'!$C$2</f>
        <v>0</v>
      </c>
      <c r="Z123" s="43">
        <f>Displacement_Number!Z123*'Temporary Relocation Numbers'!$C$2</f>
        <v>0</v>
      </c>
      <c r="AA123" s="43">
        <f>Displacement_Number!AA123*'Temporary Relocation Numbers'!$C$2</f>
        <v>0</v>
      </c>
      <c r="AB123" s="44">
        <f>Displacement_Number!AB123*'Temporary Relocation Numbers'!$I$2</f>
        <v>95.284012495944907</v>
      </c>
      <c r="AC123" s="44">
        <f>Displacement_Number!AC123*'Temporary Relocation Numbers'!$I$2</f>
        <v>114.19879639347894</v>
      </c>
      <c r="AD123" s="44">
        <f>Displacement_Number!AD123*'Temporary Relocation Numbers'!$I$2</f>
        <v>73.865436035016501</v>
      </c>
      <c r="AE123" s="44">
        <f>Displacement_Number!AE123*'Temporary Relocation Numbers'!$I$2</f>
        <v>88.532348802745574</v>
      </c>
      <c r="AF123" s="44">
        <f>Displacement_Number!AF123*'Temporary Relocation Numbers'!$I$2</f>
        <v>71.497048256442767</v>
      </c>
      <c r="AG123" s="44">
        <f>Displacement_Number!AG123*'Temporary Relocation Numbers'!$I$2</f>
        <v>27.337571152829309</v>
      </c>
      <c r="AH123" s="45">
        <f>Displacement_Number!AH123*'Temporary Relocation Numbers'!$O$2</f>
        <v>10787.178378727465</v>
      </c>
      <c r="AI123" s="45">
        <f>Displacement_Number!AI123*'Temporary Relocation Numbers'!$O$2</f>
        <v>21674.704014922776</v>
      </c>
      <c r="AJ123" s="45">
        <f>Displacement_Number!AJ123*'Temporary Relocation Numbers'!$O$2</f>
        <v>16258.247450044772</v>
      </c>
      <c r="AK123" s="45">
        <f>Displacement_Number!AK123*'Temporary Relocation Numbers'!$O$2</f>
        <v>8827.2303052409552</v>
      </c>
      <c r="AL123" s="45">
        <f>Displacement_Number!AL123*'Temporary Relocation Numbers'!$O$2</f>
        <v>5560.3891381935155</v>
      </c>
      <c r="AM123" s="45">
        <f>Displacement_Number!AM123*'Temporary Relocation Numbers'!$O$2</f>
        <v>2834.7563507343675</v>
      </c>
    </row>
    <row r="124" spans="1:39" x14ac:dyDescent="0.35">
      <c r="A124">
        <v>2143</v>
      </c>
      <c r="B124" s="43">
        <f>Displacement_Number!B124*'Temporary Relocation Numbers'!$C$2</f>
        <v>0</v>
      </c>
      <c r="C124" s="43">
        <f>Displacement_Number!C124*'Temporary Relocation Numbers'!$C$2</f>
        <v>0</v>
      </c>
      <c r="D124" s="43">
        <f>Displacement_Number!D124*'Temporary Relocation Numbers'!$C$2</f>
        <v>0</v>
      </c>
      <c r="E124" s="43">
        <f>Displacement_Number!E124*'Temporary Relocation Numbers'!$C$2</f>
        <v>0</v>
      </c>
      <c r="F124" s="43">
        <f>Displacement_Number!F124*'Temporary Relocation Numbers'!$C$2</f>
        <v>0</v>
      </c>
      <c r="G124" s="43">
        <f>Displacement_Number!G124*'Temporary Relocation Numbers'!$C$2</f>
        <v>0</v>
      </c>
      <c r="H124" s="44">
        <f>Displacement_Number!H124*'Temporary Relocation Numbers'!$I$2</f>
        <v>103.81860451667802</v>
      </c>
      <c r="I124" s="44">
        <f>Displacement_Number!I124*'Temporary Relocation Numbers'!$I$2</f>
        <v>126.85071569317415</v>
      </c>
      <c r="J124" s="44">
        <f>Displacement_Number!J124*'Temporary Relocation Numbers'!$I$2</f>
        <v>82.919693639458259</v>
      </c>
      <c r="K124" s="44">
        <f>Displacement_Number!K124*'Temporary Relocation Numbers'!$I$2</f>
        <v>90.035634034555784</v>
      </c>
      <c r="L124" s="44">
        <f>Displacement_Number!L124*'Temporary Relocation Numbers'!$I$2</f>
        <v>74.036312480492924</v>
      </c>
      <c r="M124" s="44">
        <f>Displacement_Number!M124*'Temporary Relocation Numbers'!$I$2</f>
        <v>30.318384913277363</v>
      </c>
      <c r="N124" s="45">
        <f>Displacement_Number!N124*'Temporary Relocation Numbers'!$O$2</f>
        <v>11747.924894862002</v>
      </c>
      <c r="O124" s="45">
        <f>Displacement_Number!O124*'Temporary Relocation Numbers'!$O$2</f>
        <v>24064.825796056397</v>
      </c>
      <c r="P124" s="45">
        <f>Displacement_Number!P124*'Temporary Relocation Numbers'!$O$2</f>
        <v>18242.665866383828</v>
      </c>
      <c r="Q124" s="45">
        <f>Displacement_Number!Q124*'Temporary Relocation Numbers'!$O$2</f>
        <v>8972.9459121572108</v>
      </c>
      <c r="R124" s="45">
        <f>Displacement_Number!R124*'Temporary Relocation Numbers'!$O$2</f>
        <v>5755.1944954493265</v>
      </c>
      <c r="S124" s="45">
        <f>Displacement_Number!S124*'Temporary Relocation Numbers'!$O$2</f>
        <v>3142.3895674577616</v>
      </c>
      <c r="U124">
        <v>2143</v>
      </c>
      <c r="V124" s="43">
        <f>Displacement_Number!V124*'Temporary Relocation Numbers'!$C$2</f>
        <v>0</v>
      </c>
      <c r="W124" s="43">
        <f>Displacement_Number!W124*'Temporary Relocation Numbers'!$C$2</f>
        <v>0</v>
      </c>
      <c r="X124" s="43">
        <f>Displacement_Number!X124*'Temporary Relocation Numbers'!$C$2</f>
        <v>0</v>
      </c>
      <c r="Y124" s="43">
        <f>Displacement_Number!Y124*'Temporary Relocation Numbers'!$C$2</f>
        <v>0</v>
      </c>
      <c r="Z124" s="43">
        <f>Displacement_Number!Z124*'Temporary Relocation Numbers'!$C$2</f>
        <v>0</v>
      </c>
      <c r="AA124" s="43">
        <f>Displacement_Number!AA124*'Temporary Relocation Numbers'!$C$2</f>
        <v>0</v>
      </c>
      <c r="AB124" s="44">
        <f>Displacement_Number!AB124*'Temporary Relocation Numbers'!$I$2</f>
        <v>96.652595037752064</v>
      </c>
      <c r="AC124" s="44">
        <f>Displacement_Number!AC124*'Temporary Relocation Numbers'!$I$2</f>
        <v>115.8390556032405</v>
      </c>
      <c r="AD124" s="44">
        <f>Displacement_Number!AD124*'Temporary Relocation Numbers'!$I$2</f>
        <v>74.926379456189068</v>
      </c>
      <c r="AE124" s="44">
        <f>Displacement_Number!AE124*'Temporary Relocation Numbers'!$I$2</f>
        <v>89.803955904322819</v>
      </c>
      <c r="AF124" s="44">
        <f>Displacement_Number!AF124*'Temporary Relocation Numbers'!$I$2</f>
        <v>72.523974069822813</v>
      </c>
      <c r="AG124" s="44">
        <f>Displacement_Number!AG124*'Temporary Relocation Numbers'!$I$2</f>
        <v>27.730225929167212</v>
      </c>
      <c r="AH124" s="45">
        <f>Displacement_Number!AH124*'Temporary Relocation Numbers'!$O$2</f>
        <v>10937.032265874997</v>
      </c>
      <c r="AI124" s="45">
        <f>Displacement_Number!AI124*'Temporary Relocation Numbers'!$O$2</f>
        <v>21975.805798482197</v>
      </c>
      <c r="AJ124" s="45">
        <f>Displacement_Number!AJ124*'Temporary Relocation Numbers'!$O$2</f>
        <v>16484.104619830734</v>
      </c>
      <c r="AK124" s="45">
        <f>Displacement_Number!AK124*'Temporary Relocation Numbers'!$O$2</f>
        <v>8949.8568835309197</v>
      </c>
      <c r="AL124" s="45">
        <f>Displacement_Number!AL124*'Temporary Relocation Numbers'!$O$2</f>
        <v>5637.6332419949695</v>
      </c>
      <c r="AM124" s="45">
        <f>Displacement_Number!AM124*'Temporary Relocation Numbers'!$O$2</f>
        <v>2874.136366838618</v>
      </c>
    </row>
    <row r="125" spans="1:39" x14ac:dyDescent="0.35">
      <c r="A125">
        <v>2144</v>
      </c>
      <c r="B125" s="43">
        <f>Displacement_Number!B125*'Temporary Relocation Numbers'!$C$2</f>
        <v>0</v>
      </c>
      <c r="C125" s="43">
        <f>Displacement_Number!C125*'Temporary Relocation Numbers'!$C$2</f>
        <v>0</v>
      </c>
      <c r="D125" s="43">
        <f>Displacement_Number!D125*'Temporary Relocation Numbers'!$C$2</f>
        <v>0</v>
      </c>
      <c r="E125" s="43">
        <f>Displacement_Number!E125*'Temporary Relocation Numbers'!$C$2</f>
        <v>0</v>
      </c>
      <c r="F125" s="43">
        <f>Displacement_Number!F125*'Temporary Relocation Numbers'!$C$2</f>
        <v>0</v>
      </c>
      <c r="G125" s="43">
        <f>Displacement_Number!G125*'Temporary Relocation Numbers'!$C$2</f>
        <v>0</v>
      </c>
      <c r="H125" s="44">
        <f>Displacement_Number!H125*'Temporary Relocation Numbers'!$I$2</f>
        <v>105.30977104015281</v>
      </c>
      <c r="I125" s="44">
        <f>Displacement_Number!I125*'Temporary Relocation Numbers'!$I$2</f>
        <v>128.67269684579205</v>
      </c>
      <c r="J125" s="44">
        <f>Displacement_Number!J125*'Temporary Relocation Numbers'!$I$2</f>
        <v>84.110685098721049</v>
      </c>
      <c r="K125" s="44">
        <f>Displacement_Number!K125*'Temporary Relocation Numbers'!$I$2</f>
        <v>91.328833110166443</v>
      </c>
      <c r="L125" s="44">
        <f>Displacement_Number!L125*'Temporary Relocation Numbers'!$I$2</f>
        <v>75.099710232816733</v>
      </c>
      <c r="M125" s="44">
        <f>Displacement_Number!M125*'Temporary Relocation Numbers'!$I$2</f>
        <v>30.753853689215681</v>
      </c>
      <c r="N125" s="45">
        <f>Displacement_Number!N125*'Temporary Relocation Numbers'!$O$2</f>
        <v>11911.125330564824</v>
      </c>
      <c r="O125" s="45">
        <f>Displacement_Number!O125*'Temporary Relocation Numbers'!$O$2</f>
        <v>24399.130798018621</v>
      </c>
      <c r="P125" s="45">
        <f>Displacement_Number!P125*'Temporary Relocation Numbers'!$O$2</f>
        <v>18496.090283412312</v>
      </c>
      <c r="Q125" s="45">
        <f>Displacement_Number!Q125*'Temporary Relocation Numbers'!$O$2</f>
        <v>9097.5967501143332</v>
      </c>
      <c r="R125" s="45">
        <f>Displacement_Number!R125*'Temporary Relocation Numbers'!$O$2</f>
        <v>5835.1448064717097</v>
      </c>
      <c r="S125" s="45">
        <f>Displacement_Number!S125*'Temporary Relocation Numbers'!$O$2</f>
        <v>3186.0431787250068</v>
      </c>
      <c r="U125">
        <v>2144</v>
      </c>
      <c r="V125" s="43">
        <f>Displacement_Number!V125*'Temporary Relocation Numbers'!$C$2</f>
        <v>0</v>
      </c>
      <c r="W125" s="43">
        <f>Displacement_Number!W125*'Temporary Relocation Numbers'!$C$2</f>
        <v>0</v>
      </c>
      <c r="X125" s="43">
        <f>Displacement_Number!X125*'Temporary Relocation Numbers'!$C$2</f>
        <v>0</v>
      </c>
      <c r="Y125" s="43">
        <f>Displacement_Number!Y125*'Temporary Relocation Numbers'!$C$2</f>
        <v>0</v>
      </c>
      <c r="Z125" s="43">
        <f>Displacement_Number!Z125*'Temporary Relocation Numbers'!$C$2</f>
        <v>0</v>
      </c>
      <c r="AA125" s="43">
        <f>Displacement_Number!AA125*'Temporary Relocation Numbers'!$C$2</f>
        <v>0</v>
      </c>
      <c r="AB125" s="44">
        <f>Displacement_Number!AB125*'Temporary Relocation Numbers'!$I$2</f>
        <v>98.040834793027415</v>
      </c>
      <c r="AC125" s="44">
        <f>Displacement_Number!AC125*'Temporary Relocation Numbers'!$I$2</f>
        <v>117.50287417054496</v>
      </c>
      <c r="AD125" s="44">
        <f>Displacement_Number!AD125*'Temporary Relocation Numbers'!$I$2</f>
        <v>76.002561411151575</v>
      </c>
      <c r="AE125" s="44">
        <f>Displacement_Number!AE125*'Temporary Relocation Numbers'!$I$2</f>
        <v>91.0938273425256</v>
      </c>
      <c r="AF125" s="44">
        <f>Displacement_Number!AF125*'Temporary Relocation Numbers'!$I$2</f>
        <v>73.565649815569316</v>
      </c>
      <c r="AG125" s="44">
        <f>Displacement_Number!AG125*'Temporary Relocation Numbers'!$I$2</f>
        <v>28.128520481347639</v>
      </c>
      <c r="AH125" s="45">
        <f>Displacement_Number!AH125*'Temporary Relocation Numbers'!$O$2</f>
        <v>11088.967901066811</v>
      </c>
      <c r="AI125" s="45">
        <f>Displacement_Number!AI125*'Temporary Relocation Numbers'!$O$2</f>
        <v>22281.09044350078</v>
      </c>
      <c r="AJ125" s="45">
        <f>Displacement_Number!AJ125*'Temporary Relocation Numbers'!$O$2</f>
        <v>16713.099364026268</v>
      </c>
      <c r="AK125" s="45">
        <f>Displacement_Number!AK125*'Temporary Relocation Numbers'!$O$2</f>
        <v>9074.1869721160929</v>
      </c>
      <c r="AL125" s="45">
        <f>Displacement_Number!AL125*'Temporary Relocation Numbers'!$O$2</f>
        <v>5715.9504094658532</v>
      </c>
      <c r="AM125" s="45">
        <f>Displacement_Number!AM125*'Temporary Relocation Numbers'!$O$2</f>
        <v>2914.0634443042327</v>
      </c>
    </row>
    <row r="126" spans="1:39" x14ac:dyDescent="0.35">
      <c r="A126">
        <v>2145</v>
      </c>
      <c r="B126" s="43">
        <f>Displacement_Number!B126*'Temporary Relocation Numbers'!$C$2</f>
        <v>0</v>
      </c>
      <c r="C126" s="43">
        <f>Displacement_Number!C126*'Temporary Relocation Numbers'!$C$2</f>
        <v>0</v>
      </c>
      <c r="D126" s="43">
        <f>Displacement_Number!D126*'Temporary Relocation Numbers'!$C$2</f>
        <v>0</v>
      </c>
      <c r="E126" s="43">
        <f>Displacement_Number!E126*'Temporary Relocation Numbers'!$C$2</f>
        <v>0</v>
      </c>
      <c r="F126" s="43">
        <f>Displacement_Number!F126*'Temporary Relocation Numbers'!$C$2</f>
        <v>0</v>
      </c>
      <c r="G126" s="43">
        <f>Displacement_Number!G126*'Temporary Relocation Numbers'!$C$2</f>
        <v>0</v>
      </c>
      <c r="H126" s="44">
        <f>Displacement_Number!H126*'Temporary Relocation Numbers'!$I$2</f>
        <v>106.82235547432947</v>
      </c>
      <c r="I126" s="44">
        <f>Displacement_Number!I126*'Temporary Relocation Numbers'!$I$2</f>
        <v>130.52084746306264</v>
      </c>
      <c r="J126" s="44">
        <f>Displacement_Number!J126*'Temporary Relocation Numbers'!$I$2</f>
        <v>85.318782996681094</v>
      </c>
      <c r="K126" s="44">
        <f>Displacement_Number!K126*'Temporary Relocation Numbers'!$I$2</f>
        <v>92.640606652065841</v>
      </c>
      <c r="L126" s="44">
        <f>Displacement_Number!L126*'Temporary Relocation Numbers'!$I$2</f>
        <v>76.178381770959462</v>
      </c>
      <c r="M126" s="44">
        <f>Displacement_Number!M126*'Temporary Relocation Numbers'!$I$2</f>
        <v>31.195577186682204</v>
      </c>
      <c r="N126" s="45">
        <f>Displacement_Number!N126*'Temporary Relocation Numbers'!$O$2</f>
        <v>12076.592922591159</v>
      </c>
      <c r="O126" s="45">
        <f>Displacement_Number!O126*'Temporary Relocation Numbers'!$O$2</f>
        <v>24738.079915640941</v>
      </c>
      <c r="P126" s="45">
        <f>Displacement_Number!P126*'Temporary Relocation Numbers'!$O$2</f>
        <v>18753.035234973231</v>
      </c>
      <c r="Q126" s="45">
        <f>Displacement_Number!Q126*'Temporary Relocation Numbers'!$O$2</f>
        <v>9223.9792190826665</v>
      </c>
      <c r="R126" s="45">
        <f>Displacement_Number!R126*'Temporary Relocation Numbers'!$O$2</f>
        <v>5916.2057753941208</v>
      </c>
      <c r="S126" s="45">
        <f>Displacement_Number!S126*'Temporary Relocation Numbers'!$O$2</f>
        <v>3230.3032195057676</v>
      </c>
      <c r="U126">
        <v>2145</v>
      </c>
      <c r="V126" s="43">
        <f>Displacement_Number!V126*'Temporary Relocation Numbers'!$C$2</f>
        <v>0</v>
      </c>
      <c r="W126" s="43">
        <f>Displacement_Number!W126*'Temporary Relocation Numbers'!$C$2</f>
        <v>0</v>
      </c>
      <c r="X126" s="43">
        <f>Displacement_Number!X126*'Temporary Relocation Numbers'!$C$2</f>
        <v>0</v>
      </c>
      <c r="Y126" s="43">
        <f>Displacement_Number!Y126*'Temporary Relocation Numbers'!$C$2</f>
        <v>0</v>
      </c>
      <c r="Z126" s="43">
        <f>Displacement_Number!Z126*'Temporary Relocation Numbers'!$C$2</f>
        <v>0</v>
      </c>
      <c r="AA126" s="43">
        <f>Displacement_Number!AA126*'Temporary Relocation Numbers'!$C$2</f>
        <v>0</v>
      </c>
      <c r="AB126" s="44">
        <f>Displacement_Number!AB126*'Temporary Relocation Numbers'!$I$2</f>
        <v>99.449014102097195</v>
      </c>
      <c r="AC126" s="44">
        <f>Displacement_Number!AC126*'Temporary Relocation Numbers'!$I$2</f>
        <v>119.19059048296218</v>
      </c>
      <c r="AD126" s="44">
        <f>Displacement_Number!AD126*'Temporary Relocation Numbers'!$I$2</f>
        <v>77.094200773886797</v>
      </c>
      <c r="AE126" s="44">
        <f>Displacement_Number!AE126*'Temporary Relocation Numbers'!$I$2</f>
        <v>92.402225451522966</v>
      </c>
      <c r="AF126" s="44">
        <f>Displacement_Number!AF126*'Temporary Relocation Numbers'!$I$2</f>
        <v>74.622287349789147</v>
      </c>
      <c r="AG126" s="44">
        <f>Displacement_Number!AG126*'Temporary Relocation Numbers'!$I$2</f>
        <v>28.532535814552425</v>
      </c>
      <c r="AH126" s="45">
        <f>Displacement_Number!AH126*'Temporary Relocation Numbers'!$O$2</f>
        <v>11243.01420363895</v>
      </c>
      <c r="AI126" s="45">
        <f>Displacement_Number!AI126*'Temporary Relocation Numbers'!$O$2</f>
        <v>22590.616057671468</v>
      </c>
      <c r="AJ126" s="45">
        <f>Displacement_Number!AJ126*'Temporary Relocation Numbers'!$O$2</f>
        <v>16945.275269351172</v>
      </c>
      <c r="AK126" s="45">
        <f>Displacement_Number!AK126*'Temporary Relocation Numbers'!$O$2</f>
        <v>9200.2442359096203</v>
      </c>
      <c r="AL126" s="45">
        <f>Displacement_Number!AL126*'Temporary Relocation Numbers'!$O$2</f>
        <v>5795.3555474480099</v>
      </c>
      <c r="AM126" s="45">
        <f>Displacement_Number!AM126*'Temporary Relocation Numbers'!$O$2</f>
        <v>2954.5451828267614</v>
      </c>
    </row>
    <row r="127" spans="1:39" x14ac:dyDescent="0.35">
      <c r="A127">
        <v>2146</v>
      </c>
      <c r="B127" s="43">
        <f>Displacement_Number!B127*'Temporary Relocation Numbers'!$C$2</f>
        <v>0</v>
      </c>
      <c r="C127" s="43">
        <f>Displacement_Number!C127*'Temporary Relocation Numbers'!$C$2</f>
        <v>0</v>
      </c>
      <c r="D127" s="43">
        <f>Displacement_Number!D127*'Temporary Relocation Numbers'!$C$2</f>
        <v>0</v>
      </c>
      <c r="E127" s="43">
        <f>Displacement_Number!E127*'Temporary Relocation Numbers'!$C$2</f>
        <v>0</v>
      </c>
      <c r="F127" s="43">
        <f>Displacement_Number!F127*'Temporary Relocation Numbers'!$C$2</f>
        <v>0</v>
      </c>
      <c r="G127" s="43">
        <f>Displacement_Number!G127*'Temporary Relocation Numbers'!$C$2</f>
        <v>0</v>
      </c>
      <c r="H127" s="44">
        <f>Displacement_Number!H127*'Temporary Relocation Numbers'!$I$2</f>
        <v>108.35666544876624</v>
      </c>
      <c r="I127" s="44">
        <f>Displacement_Number!I127*'Temporary Relocation Numbers'!$I$2</f>
        <v>132.3955434220245</v>
      </c>
      <c r="J127" s="44">
        <f>Displacement_Number!J127*'Temporary Relocation Numbers'!$I$2</f>
        <v>86.544233036397458</v>
      </c>
      <c r="K127" s="44">
        <f>Displacement_Number!K127*'Temporary Relocation Numbers'!$I$2</f>
        <v>93.971221448874871</v>
      </c>
      <c r="L127" s="44">
        <f>Displacement_Number!L127*'Temporary Relocation Numbers'!$I$2</f>
        <v>77.272546475235444</v>
      </c>
      <c r="M127" s="44">
        <f>Displacement_Number!M127*'Temporary Relocation Numbers'!$I$2</f>
        <v>31.643645243441547</v>
      </c>
      <c r="N127" s="45">
        <f>Displacement_Number!N127*'Temporary Relocation Numbers'!$O$2</f>
        <v>12244.359165941458</v>
      </c>
      <c r="O127" s="45">
        <f>Displacement_Number!O127*'Temporary Relocation Numbers'!$O$2</f>
        <v>25081.737664291468</v>
      </c>
      <c r="P127" s="45">
        <f>Displacement_Number!P127*'Temporary Relocation Numbers'!$O$2</f>
        <v>19013.549627811786</v>
      </c>
      <c r="Q127" s="45">
        <f>Displacement_Number!Q127*'Temporary Relocation Numbers'!$O$2</f>
        <v>9352.1173746241984</v>
      </c>
      <c r="R127" s="45">
        <f>Displacement_Number!R127*'Temporary Relocation Numbers'!$O$2</f>
        <v>5998.3928313118977</v>
      </c>
      <c r="S127" s="45">
        <f>Displacement_Number!S127*'Temporary Relocation Numbers'!$O$2</f>
        <v>3275.1781142291875</v>
      </c>
      <c r="U127">
        <v>2146</v>
      </c>
      <c r="V127" s="43">
        <f>Displacement_Number!V127*'Temporary Relocation Numbers'!$C$2</f>
        <v>0</v>
      </c>
      <c r="W127" s="43">
        <f>Displacement_Number!W127*'Temporary Relocation Numbers'!$C$2</f>
        <v>0</v>
      </c>
      <c r="X127" s="43">
        <f>Displacement_Number!X127*'Temporary Relocation Numbers'!$C$2</f>
        <v>0</v>
      </c>
      <c r="Y127" s="43">
        <f>Displacement_Number!Y127*'Temporary Relocation Numbers'!$C$2</f>
        <v>0</v>
      </c>
      <c r="Z127" s="43">
        <f>Displacement_Number!Z127*'Temporary Relocation Numbers'!$C$2</f>
        <v>0</v>
      </c>
      <c r="AA127" s="43">
        <f>Displacement_Number!AA127*'Temporary Relocation Numbers'!$C$2</f>
        <v>0</v>
      </c>
      <c r="AB127" s="44">
        <f>Displacement_Number!AB127*'Temporary Relocation Numbers'!$I$2</f>
        <v>100.87741936059589</v>
      </c>
      <c r="AC127" s="44">
        <f>Displacement_Number!AC127*'Temporary Relocation Numbers'!$I$2</f>
        <v>120.90254778838747</v>
      </c>
      <c r="AD127" s="44">
        <f>Displacement_Number!AD127*'Temporary Relocation Numbers'!$I$2</f>
        <v>78.201519562106455</v>
      </c>
      <c r="AE127" s="44">
        <f>Displacement_Number!AE127*'Temporary Relocation Numbers'!$I$2</f>
        <v>93.729416333439957</v>
      </c>
      <c r="AF127" s="44">
        <f>Displacement_Number!AF127*'Temporary Relocation Numbers'!$I$2</f>
        <v>75.694101571518999</v>
      </c>
      <c r="AG127" s="44">
        <f>Displacement_Number!AG127*'Temporary Relocation Numbers'!$I$2</f>
        <v>28.942354097456342</v>
      </c>
      <c r="AH127" s="45">
        <f>Displacement_Number!AH127*'Temporary Relocation Numbers'!$O$2</f>
        <v>11399.200494670597</v>
      </c>
      <c r="AI127" s="45">
        <f>Displacement_Number!AI127*'Temporary Relocation Numbers'!$O$2</f>
        <v>22904.441555910696</v>
      </c>
      <c r="AJ127" s="45">
        <f>Displacement_Number!AJ127*'Temporary Relocation Numbers'!$O$2</f>
        <v>17180.676528025528</v>
      </c>
      <c r="AK127" s="45">
        <f>Displacement_Number!AK127*'Temporary Relocation Numbers'!$O$2</f>
        <v>9328.0526685741406</v>
      </c>
      <c r="AL127" s="45">
        <f>Displacement_Number!AL127*'Temporary Relocation Numbers'!$O$2</f>
        <v>5875.8637698669263</v>
      </c>
      <c r="AM127" s="45">
        <f>Displacement_Number!AM127*'Temporary Relocation Numbers'!$O$2</f>
        <v>2995.5892876755997</v>
      </c>
    </row>
    <row r="128" spans="1:39" x14ac:dyDescent="0.35">
      <c r="A128">
        <v>2147</v>
      </c>
      <c r="B128" s="43">
        <f>Displacement_Number!B128*'Temporary Relocation Numbers'!$C$2</f>
        <v>0</v>
      </c>
      <c r="C128" s="43">
        <f>Displacement_Number!C128*'Temporary Relocation Numbers'!$C$2</f>
        <v>0</v>
      </c>
      <c r="D128" s="43">
        <f>Displacement_Number!D128*'Temporary Relocation Numbers'!$C$2</f>
        <v>0</v>
      </c>
      <c r="E128" s="43">
        <f>Displacement_Number!E128*'Temporary Relocation Numbers'!$C$2</f>
        <v>0</v>
      </c>
      <c r="F128" s="43">
        <f>Displacement_Number!F128*'Temporary Relocation Numbers'!$C$2</f>
        <v>0</v>
      </c>
      <c r="G128" s="43">
        <f>Displacement_Number!G128*'Temporary Relocation Numbers'!$C$2</f>
        <v>0</v>
      </c>
      <c r="H128" s="44">
        <f>Displacement_Number!H128*'Temporary Relocation Numbers'!$I$2</f>
        <v>109.91301301156363</v>
      </c>
      <c r="I128" s="44">
        <f>Displacement_Number!I128*'Temporary Relocation Numbers'!$I$2</f>
        <v>134.29716599851045</v>
      </c>
      <c r="J128" s="44">
        <f>Displacement_Number!J128*'Temporary Relocation Numbers'!$I$2</f>
        <v>87.787284450009423</v>
      </c>
      <c r="K128" s="44">
        <f>Displacement_Number!K128*'Temporary Relocation Numbers'!$I$2</f>
        <v>95.320948121150536</v>
      </c>
      <c r="L128" s="44">
        <f>Displacement_Number!L128*'Temporary Relocation Numbers'!$I$2</f>
        <v>78.382426876960665</v>
      </c>
      <c r="M128" s="44">
        <f>Displacement_Number!M128*'Temporary Relocation Numbers'!$I$2</f>
        <v>32.098148987615382</v>
      </c>
      <c r="N128" s="45">
        <f>Displacement_Number!N128*'Temporary Relocation Numbers'!$O$2</f>
        <v>12414.455993140056</v>
      </c>
      <c r="O128" s="45">
        <f>Displacement_Number!O128*'Temporary Relocation Numbers'!$O$2</f>
        <v>25430.169455576284</v>
      </c>
      <c r="P128" s="45">
        <f>Displacement_Number!P128*'Temporary Relocation Numbers'!$O$2</f>
        <v>19277.68304807847</v>
      </c>
      <c r="Q128" s="45">
        <f>Displacement_Number!Q128*'Temporary Relocation Numbers'!$O$2</f>
        <v>9482.0356064772186</v>
      </c>
      <c r="R128" s="45">
        <f>Displacement_Number!R128*'Temporary Relocation Numbers'!$O$2</f>
        <v>6081.7216176590864</v>
      </c>
      <c r="S128" s="45">
        <f>Displacement_Number!S128*'Temporary Relocation Numbers'!$O$2</f>
        <v>3320.6764043553289</v>
      </c>
      <c r="U128">
        <v>2147</v>
      </c>
      <c r="V128" s="43">
        <f>Displacement_Number!V128*'Temporary Relocation Numbers'!$C$2</f>
        <v>0</v>
      </c>
      <c r="W128" s="43">
        <f>Displacement_Number!W128*'Temporary Relocation Numbers'!$C$2</f>
        <v>0</v>
      </c>
      <c r="X128" s="43">
        <f>Displacement_Number!X128*'Temporary Relocation Numbers'!$C$2</f>
        <v>0</v>
      </c>
      <c r="Y128" s="43">
        <f>Displacement_Number!Y128*'Temporary Relocation Numbers'!$C$2</f>
        <v>0</v>
      </c>
      <c r="Z128" s="43">
        <f>Displacement_Number!Z128*'Temporary Relocation Numbers'!$C$2</f>
        <v>0</v>
      </c>
      <c r="AA128" s="43">
        <f>Displacement_Number!AA128*'Temporary Relocation Numbers'!$C$2</f>
        <v>0</v>
      </c>
      <c r="AB128" s="44">
        <f>Displacement_Number!AB128*'Temporary Relocation Numbers'!$I$2</f>
        <v>102.32634107771341</v>
      </c>
      <c r="AC128" s="44">
        <f>Displacement_Number!AC128*'Temporary Relocation Numbers'!$I$2</f>
        <v>122.63909426485155</v>
      </c>
      <c r="AD128" s="44">
        <f>Displacement_Number!AD128*'Temporary Relocation Numbers'!$I$2</f>
        <v>79.324742982405269</v>
      </c>
      <c r="AE128" s="44">
        <f>Displacement_Number!AE128*'Temporary Relocation Numbers'!$I$2</f>
        <v>95.07566991247748</v>
      </c>
      <c r="AF128" s="44">
        <f>Displacement_Number!AF128*'Temporary Relocation Numbers'!$I$2</f>
        <v>76.781310466431634</v>
      </c>
      <c r="AG128" s="44">
        <f>Displacement_Number!AG128*'Temporary Relocation Numbers'!$I$2</f>
        <v>29.358058678938626</v>
      </c>
      <c r="AH128" s="45">
        <f>Displacement_Number!AH128*'Temporary Relocation Numbers'!$O$2</f>
        <v>11557.556502565036</v>
      </c>
      <c r="AI128" s="45">
        <f>Displacement_Number!AI128*'Temporary Relocation Numbers'!$O$2</f>
        <v>23222.626671572205</v>
      </c>
      <c r="AJ128" s="45">
        <f>Displacement_Number!AJ128*'Temporary Relocation Numbers'!$O$2</f>
        <v>17419.347946181195</v>
      </c>
      <c r="AK128" s="45">
        <f>Displacement_Number!AK128*'Temporary Relocation Numbers'!$O$2</f>
        <v>9457.6365970886964</v>
      </c>
      <c r="AL128" s="45">
        <f>Displacement_Number!AL128*'Temporary Relocation Numbers'!$O$2</f>
        <v>5957.4904006085044</v>
      </c>
      <c r="AM128" s="45">
        <f>Displacement_Number!AM128*'Temporary Relocation Numbers'!$O$2</f>
        <v>3037.2035711606072</v>
      </c>
    </row>
    <row r="129" spans="1:39" x14ac:dyDescent="0.35">
      <c r="A129">
        <v>2148</v>
      </c>
      <c r="B129" s="43">
        <f>Displacement_Number!B129*'Temporary Relocation Numbers'!$C$2</f>
        <v>0</v>
      </c>
      <c r="C129" s="43">
        <f>Displacement_Number!C129*'Temporary Relocation Numbers'!$C$2</f>
        <v>0</v>
      </c>
      <c r="D129" s="43">
        <f>Displacement_Number!D129*'Temporary Relocation Numbers'!$C$2</f>
        <v>0</v>
      </c>
      <c r="E129" s="43">
        <f>Displacement_Number!E129*'Temporary Relocation Numbers'!$C$2</f>
        <v>0</v>
      </c>
      <c r="F129" s="43">
        <f>Displacement_Number!F129*'Temporary Relocation Numbers'!$C$2</f>
        <v>0</v>
      </c>
      <c r="G129" s="43">
        <f>Displacement_Number!G129*'Temporary Relocation Numbers'!$C$2</f>
        <v>0</v>
      </c>
      <c r="H129" s="44">
        <f>Displacement_Number!H129*'Temporary Relocation Numbers'!$I$2</f>
        <v>111.49171469282888</v>
      </c>
      <c r="I129" s="44">
        <f>Displacement_Number!I129*'Temporary Relocation Numbers'!$I$2</f>
        <v>136.22610194469092</v>
      </c>
      <c r="J129" s="44">
        <f>Displacement_Number!J129*'Temporary Relocation Numbers'!$I$2</f>
        <v>89.048190049425216</v>
      </c>
      <c r="K129" s="44">
        <f>Displacement_Number!K129*'Temporary Relocation Numbers'!$I$2</f>
        <v>96.690061176424777</v>
      </c>
      <c r="L129" s="44">
        <f>Displacement_Number!L129*'Temporary Relocation Numbers'!$I$2</f>
        <v>79.50824870371099</v>
      </c>
      <c r="M129" s="44">
        <f>Displacement_Number!M129*'Temporary Relocation Numbers'!$I$2</f>
        <v>32.559180856216059</v>
      </c>
      <c r="N129" s="45">
        <f>Displacement_Number!N129*'Temporary Relocation Numbers'!$O$2</f>
        <v>12586.915780313197</v>
      </c>
      <c r="O129" s="45">
        <f>Displacement_Number!O129*'Temporary Relocation Numbers'!$O$2</f>
        <v>25783.441609789807</v>
      </c>
      <c r="P129" s="45">
        <f>Displacement_Number!P129*'Temporary Relocation Numbers'!$O$2</f>
        <v>19545.485770767249</v>
      </c>
      <c r="Q129" s="45">
        <f>Displacement_Number!Q129*'Temporary Relocation Numbers'!$O$2</f>
        <v>9613.7586431986711</v>
      </c>
      <c r="R129" s="45">
        <f>Displacement_Number!R129*'Temporary Relocation Numbers'!$O$2</f>
        <v>6166.2079951860087</v>
      </c>
      <c r="S129" s="45">
        <f>Displacement_Number!S129*'Temporary Relocation Numbers'!$O$2</f>
        <v>3366.8067500009574</v>
      </c>
      <c r="U129">
        <v>2148</v>
      </c>
      <c r="V129" s="43">
        <f>Displacement_Number!V129*'Temporary Relocation Numbers'!$C$2</f>
        <v>0</v>
      </c>
      <c r="W129" s="43">
        <f>Displacement_Number!W129*'Temporary Relocation Numbers'!$C$2</f>
        <v>0</v>
      </c>
      <c r="X129" s="43">
        <f>Displacement_Number!X129*'Temporary Relocation Numbers'!$C$2</f>
        <v>0</v>
      </c>
      <c r="Y129" s="43">
        <f>Displacement_Number!Y129*'Temporary Relocation Numbers'!$C$2</f>
        <v>0</v>
      </c>
      <c r="Z129" s="43">
        <f>Displacement_Number!Z129*'Temporary Relocation Numbers'!$C$2</f>
        <v>0</v>
      </c>
      <c r="AA129" s="43">
        <f>Displacement_Number!AA129*'Temporary Relocation Numbers'!$C$2</f>
        <v>0</v>
      </c>
      <c r="AB129" s="44">
        <f>Displacement_Number!AB129*'Temporary Relocation Numbers'!$I$2</f>
        <v>103.7960739352788</v>
      </c>
      <c r="AC129" s="44">
        <f>Displacement_Number!AC129*'Temporary Relocation Numbers'!$I$2</f>
        <v>124.4005830913329</v>
      </c>
      <c r="AD129" s="44">
        <f>Displacement_Number!AD129*'Temporary Relocation Numbers'!$I$2</f>
        <v>80.464099476063424</v>
      </c>
      <c r="AE129" s="44">
        <f>Displacement_Number!AE129*'Temporary Relocation Numbers'!$I$2</f>
        <v>96.441259989809438</v>
      </c>
      <c r="AF129" s="44">
        <f>Displacement_Number!AF129*'Temporary Relocation Numbers'!$I$2</f>
        <v>77.884135151169872</v>
      </c>
      <c r="AG129" s="44">
        <f>Displacement_Number!AG129*'Temporary Relocation Numbers'!$I$2</f>
        <v>29.779734105034429</v>
      </c>
      <c r="AH129" s="45">
        <f>Displacement_Number!AH129*'Temporary Relocation Numbers'!$O$2</f>
        <v>11718.112368708131</v>
      </c>
      <c r="AI129" s="45">
        <f>Displacement_Number!AI129*'Temporary Relocation Numbers'!$O$2</f>
        <v>23545.231967816657</v>
      </c>
      <c r="AJ129" s="45">
        <f>Displacement_Number!AJ129*'Temporary Relocation Numbers'!$O$2</f>
        <v>17661.334952390192</v>
      </c>
      <c r="AK129" s="45">
        <f>Displacement_Number!AK129*'Temporary Relocation Numbers'!$O$2</f>
        <v>9589.0206863791282</v>
      </c>
      <c r="AL129" s="45">
        <f>Displacement_Number!AL129*'Temporary Relocation Numbers'!$O$2</f>
        <v>6040.2509764358074</v>
      </c>
      <c r="AM129" s="45">
        <f>Displacement_Number!AM129*'Temporary Relocation Numbers'!$O$2</f>
        <v>3079.3959541190957</v>
      </c>
    </row>
    <row r="130" spans="1:39" x14ac:dyDescent="0.35">
      <c r="A130">
        <v>2149</v>
      </c>
      <c r="B130" s="43">
        <f>Displacement_Number!B130*'Temporary Relocation Numbers'!$C$2</f>
        <v>0</v>
      </c>
      <c r="C130" s="43">
        <f>Displacement_Number!C130*'Temporary Relocation Numbers'!$C$2</f>
        <v>0</v>
      </c>
      <c r="D130" s="43">
        <f>Displacement_Number!D130*'Temporary Relocation Numbers'!$C$2</f>
        <v>0</v>
      </c>
      <c r="E130" s="43">
        <f>Displacement_Number!E130*'Temporary Relocation Numbers'!$C$2</f>
        <v>0</v>
      </c>
      <c r="F130" s="43">
        <f>Displacement_Number!F130*'Temporary Relocation Numbers'!$C$2</f>
        <v>0</v>
      </c>
      <c r="G130" s="43">
        <f>Displacement_Number!G130*'Temporary Relocation Numbers'!$C$2</f>
        <v>0</v>
      </c>
      <c r="H130" s="44">
        <f>Displacement_Number!H130*'Temporary Relocation Numbers'!$I$2</f>
        <v>113.09309156905189</v>
      </c>
      <c r="I130" s="44">
        <f>Displacement_Number!I130*'Temporary Relocation Numbers'!$I$2</f>
        <v>138.18274356773213</v>
      </c>
      <c r="J130" s="44">
        <f>Displacement_Number!J130*'Temporary Relocation Numbers'!$I$2</f>
        <v>90.327206277739023</v>
      </c>
      <c r="K130" s="44">
        <f>Displacement_Number!K130*'Temporary Relocation Numbers'!$I$2</f>
        <v>98.07883906503389</v>
      </c>
      <c r="L130" s="44">
        <f>Displacement_Number!L130*'Temporary Relocation Numbers'!$I$2</f>
        <v>80.650240925230733</v>
      </c>
      <c r="M130" s="44">
        <f>Displacement_Number!M130*'Temporary Relocation Numbers'!$I$2</f>
        <v>33.026834613946463</v>
      </c>
      <c r="N130" s="45">
        <f>Displacement_Number!N130*'Temporary Relocation Numbers'!$O$2</f>
        <v>12761.771353351483</v>
      </c>
      <c r="O130" s="45">
        <f>Displacement_Number!O130*'Temporary Relocation Numbers'!$O$2</f>
        <v>26141.621368538203</v>
      </c>
      <c r="P130" s="45">
        <f>Displacement_Number!P130*'Temporary Relocation Numbers'!$O$2</f>
        <v>19817.008769284843</v>
      </c>
      <c r="Q130" s="45">
        <f>Displacement_Number!Q130*'Temporary Relocation Numbers'!$O$2</f>
        <v>9747.3115568709363</v>
      </c>
      <c r="R130" s="45">
        <f>Displacement_Number!R130*'Temporary Relocation Numbers'!$O$2</f>
        <v>6251.8680449781796</v>
      </c>
      <c r="S130" s="45">
        <f>Displacement_Number!S130*'Temporary Relocation Numbers'!$O$2</f>
        <v>3413.5779315878995</v>
      </c>
      <c r="U130">
        <v>2149</v>
      </c>
      <c r="V130" s="43">
        <f>Displacement_Number!V130*'Temporary Relocation Numbers'!$C$2</f>
        <v>0</v>
      </c>
      <c r="W130" s="43">
        <f>Displacement_Number!W130*'Temporary Relocation Numbers'!$C$2</f>
        <v>0</v>
      </c>
      <c r="X130" s="43">
        <f>Displacement_Number!X130*'Temporary Relocation Numbers'!$C$2</f>
        <v>0</v>
      </c>
      <c r="Y130" s="43">
        <f>Displacement_Number!Y130*'Temporary Relocation Numbers'!$C$2</f>
        <v>0</v>
      </c>
      <c r="Z130" s="43">
        <f>Displacement_Number!Z130*'Temporary Relocation Numbers'!$C$2</f>
        <v>0</v>
      </c>
      <c r="AA130" s="43">
        <f>Displacement_Number!AA130*'Temporary Relocation Numbers'!$C$2</f>
        <v>0</v>
      </c>
      <c r="AB130" s="44">
        <f>Displacement_Number!AB130*'Temporary Relocation Numbers'!$I$2</f>
        <v>105.28691684769281</v>
      </c>
      <c r="AC130" s="44">
        <f>Displacement_Number!AC130*'Temporary Relocation Numbers'!$I$2</f>
        <v>126.18737251958746</v>
      </c>
      <c r="AD130" s="44">
        <f>Displacement_Number!AD130*'Temporary Relocation Numbers'!$I$2</f>
        <v>81.619820765507043</v>
      </c>
      <c r="AE130" s="44">
        <f>Displacement_Number!AE130*'Temporary Relocation Numbers'!$I$2</f>
        <v>97.826464299268551</v>
      </c>
      <c r="AF130" s="44">
        <f>Displacement_Number!AF130*'Temporary Relocation Numbers'!$I$2</f>
        <v>79.002799918317194</v>
      </c>
      <c r="AG130" s="44">
        <f>Displacement_Number!AG130*'Temporary Relocation Numbers'!$I$2</f>
        <v>30.20746613612982</v>
      </c>
      <c r="AH130" s="45">
        <f>Displacement_Number!AH130*'Temporary Relocation Numbers'!$O$2</f>
        <v>11880.898653205417</v>
      </c>
      <c r="AI130" s="45">
        <f>Displacement_Number!AI130*'Temporary Relocation Numbers'!$O$2</f>
        <v>23872.318849139181</v>
      </c>
      <c r="AJ130" s="45">
        <f>Displacement_Number!AJ130*'Temporary Relocation Numbers'!$O$2</f>
        <v>17906.683606311541</v>
      </c>
      <c r="AK130" s="45">
        <f>Displacement_Number!AK130*'Temporary Relocation Numbers'!$O$2</f>
        <v>9722.2299440127736</v>
      </c>
      <c r="AL130" s="45">
        <f>Displacement_Number!AL130*'Temporary Relocation Numbers'!$O$2</f>
        <v>6124.161249946309</v>
      </c>
      <c r="AM130" s="45">
        <f>Displacement_Number!AM130*'Temporary Relocation Numbers'!$O$2</f>
        <v>3122.1744674234769</v>
      </c>
    </row>
    <row r="131" spans="1:39" x14ac:dyDescent="0.35">
      <c r="A131">
        <v>2150</v>
      </c>
      <c r="B131" s="43">
        <f>Displacement_Number!B131*'Temporary Relocation Numbers'!$C$2</f>
        <v>0</v>
      </c>
      <c r="C131" s="43">
        <f>Displacement_Number!C131*'Temporary Relocation Numbers'!$C$2</f>
        <v>0</v>
      </c>
      <c r="D131" s="43">
        <f>Displacement_Number!D131*'Temporary Relocation Numbers'!$C$2</f>
        <v>0</v>
      </c>
      <c r="E131" s="43">
        <f>Displacement_Number!E131*'Temporary Relocation Numbers'!$C$2</f>
        <v>0</v>
      </c>
      <c r="F131" s="43">
        <f>Displacement_Number!F131*'Temporary Relocation Numbers'!$C$2</f>
        <v>0</v>
      </c>
      <c r="G131" s="43">
        <f>Displacement_Number!G131*'Temporary Relocation Numbers'!$C$2</f>
        <v>0</v>
      </c>
      <c r="H131" s="44">
        <f>Displacement_Number!H131*'Temporary Relocation Numbers'!$I$2</f>
        <v>114.71746932840568</v>
      </c>
      <c r="I131" s="44">
        <f>Displacement_Number!I131*'Temporary Relocation Numbers'!$I$2</f>
        <v>140.16748880958332</v>
      </c>
      <c r="J131" s="44">
        <f>Displacement_Number!J131*'Temporary Relocation Numbers'!$I$2</f>
        <v>91.624593261386323</v>
      </c>
      <c r="K131" s="44">
        <f>Displacement_Number!K131*'Temporary Relocation Numbers'!$I$2</f>
        <v>99.487564236749677</v>
      </c>
      <c r="L131" s="44">
        <f>Displacement_Number!L131*'Temporary Relocation Numbers'!$I$2</f>
        <v>81.80863580000063</v>
      </c>
      <c r="M131" s="44">
        <f>Displacement_Number!M131*'Temporary Relocation Numbers'!$I$2</f>
        <v>33.501205372269887</v>
      </c>
      <c r="N131" s="45">
        <f>Displacement_Number!N131*'Temporary Relocation Numbers'!$O$2</f>
        <v>12939.055994157929</v>
      </c>
      <c r="O131" s="45">
        <f>Displacement_Number!O131*'Temporary Relocation Numbers'!$O$2</f>
        <v>26504.776907538067</v>
      </c>
      <c r="P131" s="45">
        <f>Displacement_Number!P131*'Temporary Relocation Numbers'!$O$2</f>
        <v>20092.303725153037</v>
      </c>
      <c r="Q131" s="45">
        <f>Displacement_Number!Q131*'Temporary Relocation Numbers'!$O$2</f>
        <v>9882.7197678740722</v>
      </c>
      <c r="R131" s="45">
        <f>Displacement_Number!R131*'Temporary Relocation Numbers'!$O$2</f>
        <v>6338.7180715171817</v>
      </c>
      <c r="S131" s="45">
        <f>Displacement_Number!S131*'Temporary Relocation Numbers'!$O$2</f>
        <v>3460.998851514305</v>
      </c>
      <c r="U131">
        <v>2150</v>
      </c>
      <c r="V131" s="43">
        <f>Displacement_Number!V131*'Temporary Relocation Numbers'!$C$2</f>
        <v>0</v>
      </c>
      <c r="W131" s="43">
        <f>Displacement_Number!W131*'Temporary Relocation Numbers'!$C$2</f>
        <v>0</v>
      </c>
      <c r="X131" s="43">
        <f>Displacement_Number!X131*'Temporary Relocation Numbers'!$C$2</f>
        <v>0</v>
      </c>
      <c r="Y131" s="43">
        <f>Displacement_Number!Y131*'Temporary Relocation Numbers'!$C$2</f>
        <v>0</v>
      </c>
      <c r="Z131" s="43">
        <f>Displacement_Number!Z131*'Temporary Relocation Numbers'!$C$2</f>
        <v>0</v>
      </c>
      <c r="AA131" s="43">
        <f>Displacement_Number!AA131*'Temporary Relocation Numbers'!$C$2</f>
        <v>0</v>
      </c>
      <c r="AB131" s="44">
        <f>Displacement_Number!AB131*'Temporary Relocation Numbers'!$I$2</f>
        <v>106.79917302272098</v>
      </c>
      <c r="AC131" s="44">
        <f>Displacement_Number!AC131*'Temporary Relocation Numbers'!$I$2</f>
        <v>127.99982594700974</v>
      </c>
      <c r="AD131" s="44">
        <f>Displacement_Number!AD131*'Temporary Relocation Numbers'!$I$2</f>
        <v>82.792141901435855</v>
      </c>
      <c r="AE131" s="44">
        <f>Displacement_Number!AE131*'Temporary Relocation Numbers'!$I$2</f>
        <v>99.231564563831782</v>
      </c>
      <c r="AF131" s="44">
        <f>Displacement_Number!AF131*'Temporary Relocation Numbers'!$I$2</f>
        <v>80.137532282014575</v>
      </c>
      <c r="AG131" s="44">
        <f>Displacement_Number!AG131*'Temporary Relocation Numbers'!$I$2</f>
        <v>30.641341764403741</v>
      </c>
      <c r="AH131" s="45">
        <f>Displacement_Number!AH131*'Temporary Relocation Numbers'!$O$2</f>
        <v>12045.946340698905</v>
      </c>
      <c r="AI131" s="45">
        <f>Displacement_Number!AI131*'Temporary Relocation Numbers'!$O$2</f>
        <v>24203.949573057071</v>
      </c>
      <c r="AJ131" s="45">
        <f>Displacement_Number!AJ131*'Temporary Relocation Numbers'!$O$2</f>
        <v>18155.440607458244</v>
      </c>
      <c r="AK131" s="45">
        <f>Displacement_Number!AK131*'Temporary Relocation Numbers'!$O$2</f>
        <v>9857.289724958413</v>
      </c>
      <c r="AL131" s="45">
        <f>Displacement_Number!AL131*'Temporary Relocation Numbers'!$O$2</f>
        <v>6209.2371925702419</v>
      </c>
      <c r="AM131" s="45">
        <f>Displacement_Number!AM131*'Temporary Relocation Numbers'!$O$2</f>
        <v>3165.5472535098597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C17-BF25-4454-BA95-52FE5D2A3270}">
  <sheetPr>
    <tabColor rgb="FFFF66FF"/>
  </sheetPr>
  <dimension ref="A1:AM131"/>
  <sheetViews>
    <sheetView topLeftCell="I1" zoomScale="55" zoomScaleNormal="55" workbookViewId="0">
      <selection activeCell="AD4" sqref="AD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132</v>
      </c>
      <c r="U1" t="s">
        <v>132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Numbers'!B4*Assumptions!C$21</f>
        <v>0</v>
      </c>
      <c r="C4" s="51">
        <f>'Temporary Relocation Numbers'!C4*Assumptions!D$21</f>
        <v>0</v>
      </c>
      <c r="D4" s="51">
        <f>'Temporary Relocation Numbers'!D4*Assumptions!E$21</f>
        <v>0</v>
      </c>
      <c r="E4" s="51">
        <f>'Temporary Relocation Numbers'!E4*Assumptions!F$21</f>
        <v>0</v>
      </c>
      <c r="F4" s="51">
        <f>'Temporary Relocation Numbers'!F4*Assumptions!G$21</f>
        <v>0</v>
      </c>
      <c r="G4" s="51">
        <f>'Temporary Relocation Numbers'!G4*Assumptions!H$21</f>
        <v>0</v>
      </c>
      <c r="H4" s="52">
        <f>'Temporary Relocation Numbers'!H4*Assumptions!C$21</f>
        <v>38671.630666689503</v>
      </c>
      <c r="I4" s="52">
        <f>'Temporary Relocation Numbers'!I4*Assumptions!D$21</f>
        <v>45011.418229381619</v>
      </c>
      <c r="J4" s="52">
        <f>'Temporary Relocation Numbers'!J4*Assumptions!E$21</f>
        <v>30967.382067806753</v>
      </c>
      <c r="K4" s="52">
        <f>'Temporary Relocation Numbers'!K4*Assumptions!F$21</f>
        <v>28629.215688221819</v>
      </c>
      <c r="L4" s="52">
        <f>'Temporary Relocation Numbers'!L4*Assumptions!G$21</f>
        <v>22967.266680406443</v>
      </c>
      <c r="M4" s="52">
        <f>'Temporary Relocation Numbers'!M4*Assumptions!H$21</f>
        <v>9722.8813399545834</v>
      </c>
      <c r="N4" s="53">
        <f>'Temporary Relocation Numbers'!N4*Assumptions!C$21</f>
        <v>4627008.4017003626</v>
      </c>
      <c r="O4" s="53">
        <f>'Temporary Relocation Numbers'!O4*Assumptions!D$21</f>
        <v>9028889.2446539346</v>
      </c>
      <c r="P4" s="53">
        <f>'Temporary Relocation Numbers'!P4*Assumptions!E$21</f>
        <v>7203721.8497731192</v>
      </c>
      <c r="Q4" s="53">
        <f>'Temporary Relocation Numbers'!Q4*Assumptions!F$21</f>
        <v>3016837.3863318479</v>
      </c>
      <c r="R4" s="53">
        <f>'Temporary Relocation Numbers'!R4*Assumptions!G$21</f>
        <v>1887758.2061464367</v>
      </c>
      <c r="S4" s="53">
        <f>'Temporary Relocation Numbers'!S4*Assumptions!H$21</f>
        <v>1065542.4982167135</v>
      </c>
      <c r="U4">
        <v>2023</v>
      </c>
      <c r="V4" s="51">
        <f>'Temporary Relocation Numbers'!V4*Assumptions!C$21</f>
        <v>0</v>
      </c>
      <c r="W4" s="51">
        <f>'Temporary Relocation Numbers'!W4*Assumptions!D$21</f>
        <v>0</v>
      </c>
      <c r="X4" s="51">
        <f>'Temporary Relocation Numbers'!X4*Assumptions!E$21</f>
        <v>0</v>
      </c>
      <c r="Y4" s="51">
        <f>'Temporary Relocation Numbers'!Y4*Assumptions!F$21</f>
        <v>0</v>
      </c>
      <c r="Z4" s="51">
        <f>'Temporary Relocation Numbers'!Z4*Assumptions!G$21</f>
        <v>0</v>
      </c>
      <c r="AA4" s="51">
        <f>'Temporary Relocation Numbers'!AA4*Assumptions!H$21</f>
        <v>0</v>
      </c>
      <c r="AB4" s="52">
        <f>'Temporary Relocation Numbers'!AB4*Assumptions!C$21</f>
        <v>36002.347321829082</v>
      </c>
      <c r="AC4" s="52">
        <f>'Temporary Relocation Numbers'!AC4*Assumptions!D$21</f>
        <v>41104.06591371425</v>
      </c>
      <c r="AD4" s="52">
        <f>'Temporary Relocation Numbers'!AD4*Assumptions!E$21</f>
        <v>27982.180320950258</v>
      </c>
      <c r="AE4" s="52">
        <f>'Temporary Relocation Numbers'!AE4*Assumptions!F$21</f>
        <v>28555.547487494379</v>
      </c>
      <c r="AF4" s="52">
        <f>'Temporary Relocation Numbers'!AF4*Assumptions!G$21</f>
        <v>22498.114740970825</v>
      </c>
      <c r="AG4" s="52">
        <f>'Temporary Relocation Numbers'!AG4*Assumptions!H$21</f>
        <v>8892.877935636674</v>
      </c>
      <c r="AH4" s="53">
        <f>'Temporary Relocation Numbers'!AH4*Assumptions!C$21</f>
        <v>4307632.2530802172</v>
      </c>
      <c r="AI4" s="53">
        <f>'Temporary Relocation Numbers'!AI4*Assumptions!D$21</f>
        <v>8245109.2020385694</v>
      </c>
      <c r="AJ4" s="53">
        <f>'Temporary Relocation Numbers'!AJ4*Assumptions!E$21</f>
        <v>6509295.5982183637</v>
      </c>
      <c r="AK4" s="53">
        <f>'Temporary Relocation Numbers'!AK4*Assumptions!F$21</f>
        <v>3009074.5127498871</v>
      </c>
      <c r="AL4" s="53">
        <f>'Temporary Relocation Numbers'!AL4*Assumptions!G$21</f>
        <v>1849197.0035478421</v>
      </c>
      <c r="AM4" s="53">
        <f>'Temporary Relocation Numbers'!AM4*Assumptions!H$21</f>
        <v>974581.40653589985</v>
      </c>
    </row>
    <row r="5" spans="1:39" x14ac:dyDescent="0.35">
      <c r="A5">
        <v>2024</v>
      </c>
      <c r="B5" s="51">
        <f>'Temporary Relocation Numbers'!B5*Assumptions!C$21</f>
        <v>0</v>
      </c>
      <c r="C5" s="51">
        <f>'Temporary Relocation Numbers'!C5*Assumptions!D$21</f>
        <v>0</v>
      </c>
      <c r="D5" s="51">
        <f>'Temporary Relocation Numbers'!D5*Assumptions!E$21</f>
        <v>0</v>
      </c>
      <c r="E5" s="51">
        <f>'Temporary Relocation Numbers'!E5*Assumptions!F$21</f>
        <v>0</v>
      </c>
      <c r="F5" s="51">
        <f>'Temporary Relocation Numbers'!F5*Assumptions!G$21</f>
        <v>0</v>
      </c>
      <c r="G5" s="51">
        <f>'Temporary Relocation Numbers'!G5*Assumptions!H$21</f>
        <v>0</v>
      </c>
      <c r="H5" s="52">
        <f>'Temporary Relocation Numbers'!H5*Assumptions!C$21</f>
        <v>39227.078713085517</v>
      </c>
      <c r="I5" s="52">
        <f>'Temporary Relocation Numbers'!I5*Assumptions!D$21</f>
        <v>45657.92586016946</v>
      </c>
      <c r="J5" s="52">
        <f>'Temporary Relocation Numbers'!J5*Assumptions!E$21</f>
        <v>31412.172514318179</v>
      </c>
      <c r="K5" s="52">
        <f>'Temporary Relocation Numbers'!K5*Assumptions!F$21</f>
        <v>29040.422602689228</v>
      </c>
      <c r="L5" s="52">
        <f>'Temporary Relocation Numbers'!L5*Assumptions!G$21</f>
        <v>23297.149935618552</v>
      </c>
      <c r="M5" s="52">
        <f>'Temporary Relocation Numbers'!M5*Assumptions!H$21</f>
        <v>9862.5329489639189</v>
      </c>
      <c r="N5" s="53">
        <f>'Temporary Relocation Numbers'!N5*Assumptions!C$21</f>
        <v>4691286.1183112664</v>
      </c>
      <c r="O5" s="53">
        <f>'Temporary Relocation Numbers'!O5*Assumptions!D$21</f>
        <v>9154317.2391148526</v>
      </c>
      <c r="P5" s="53">
        <f>'Temporary Relocation Numbers'!P5*Assumptions!E$21</f>
        <v>7303794.8886362696</v>
      </c>
      <c r="Q5" s="53">
        <f>'Temporary Relocation Numbers'!Q5*Assumptions!F$21</f>
        <v>3058746.8452618453</v>
      </c>
      <c r="R5" s="53">
        <f>'Temporary Relocation Numbers'!R5*Assumptions!G$21</f>
        <v>1913982.6640402235</v>
      </c>
      <c r="S5" s="53">
        <f>'Temporary Relocation Numbers'!S5*Assumptions!H$21</f>
        <v>1080344.8570609463</v>
      </c>
      <c r="U5">
        <v>2024</v>
      </c>
      <c r="V5" s="51">
        <f>'Temporary Relocation Numbers'!V5*Assumptions!C$21</f>
        <v>0</v>
      </c>
      <c r="W5" s="51">
        <f>'Temporary Relocation Numbers'!W5*Assumptions!D$21</f>
        <v>0</v>
      </c>
      <c r="X5" s="51">
        <f>'Temporary Relocation Numbers'!X5*Assumptions!E$21</f>
        <v>0</v>
      </c>
      <c r="Y5" s="51">
        <f>'Temporary Relocation Numbers'!Y5*Assumptions!F$21</f>
        <v>0</v>
      </c>
      <c r="Z5" s="51">
        <f>'Temporary Relocation Numbers'!Z5*Assumptions!G$21</f>
        <v>0</v>
      </c>
      <c r="AA5" s="51">
        <f>'Temporary Relocation Numbers'!AA5*Assumptions!H$21</f>
        <v>0</v>
      </c>
      <c r="AB5" s="52">
        <f>'Temporary Relocation Numbers'!AB5*Assumptions!C$21</f>
        <v>36519.455939718471</v>
      </c>
      <c r="AC5" s="52">
        <f>'Temporary Relocation Numbers'!AC5*Assumptions!D$21</f>
        <v>41694.451493972992</v>
      </c>
      <c r="AD5" s="52">
        <f>'Temporary Relocation Numbers'!AD5*Assumptions!E$21</f>
        <v>28384.093742371111</v>
      </c>
      <c r="AE5" s="52">
        <f>'Temporary Relocation Numbers'!AE5*Assumptions!F$21</f>
        <v>28965.69629146915</v>
      </c>
      <c r="AF5" s="52">
        <f>'Temporary Relocation Numbers'!AF5*Assumptions!G$21</f>
        <v>22821.259476918814</v>
      </c>
      <c r="AG5" s="52">
        <f>'Temporary Relocation Numbers'!AG5*Assumptions!H$21</f>
        <v>9020.6080465999621</v>
      </c>
      <c r="AH5" s="53">
        <f>'Temporary Relocation Numbers'!AH5*Assumptions!C$21</f>
        <v>4367473.2434544144</v>
      </c>
      <c r="AI5" s="53">
        <f>'Temporary Relocation Numbers'!AI5*Assumptions!D$21</f>
        <v>8359649.0400297474</v>
      </c>
      <c r="AJ5" s="53">
        <f>'Temporary Relocation Numbers'!AJ5*Assumptions!E$21</f>
        <v>6599721.7702661864</v>
      </c>
      <c r="AK5" s="53">
        <f>'Temporary Relocation Numbers'!AK5*Assumptions!F$21</f>
        <v>3050876.1309878291</v>
      </c>
      <c r="AL5" s="53">
        <f>'Temporary Relocation Numbers'!AL5*Assumptions!G$21</f>
        <v>1874885.7749164221</v>
      </c>
      <c r="AM5" s="53">
        <f>'Temporary Relocation Numbers'!AM5*Assumptions!H$21</f>
        <v>988120.1473431458</v>
      </c>
    </row>
    <row r="6" spans="1:39" x14ac:dyDescent="0.35">
      <c r="A6">
        <v>2025</v>
      </c>
      <c r="B6" s="51">
        <f>'Temporary Relocation Numbers'!B6*Assumptions!C$21</f>
        <v>0</v>
      </c>
      <c r="C6" s="51">
        <f>'Temporary Relocation Numbers'!C6*Assumptions!D$21</f>
        <v>0</v>
      </c>
      <c r="D6" s="51">
        <f>'Temporary Relocation Numbers'!D6*Assumptions!E$21</f>
        <v>0</v>
      </c>
      <c r="E6" s="51">
        <f>'Temporary Relocation Numbers'!E6*Assumptions!F$21</f>
        <v>0</v>
      </c>
      <c r="F6" s="51">
        <f>'Temporary Relocation Numbers'!F6*Assumptions!G$21</f>
        <v>0</v>
      </c>
      <c r="G6" s="51">
        <f>'Temporary Relocation Numbers'!G6*Assumptions!H$21</f>
        <v>0</v>
      </c>
      <c r="H6" s="52">
        <f>'Temporary Relocation Numbers'!H6*Assumptions!C$21</f>
        <v>39790.504766276841</v>
      </c>
      <c r="I6" s="52">
        <f>'Temporary Relocation Numbers'!I6*Assumptions!D$21</f>
        <v>46313.719404023541</v>
      </c>
      <c r="J6" s="52">
        <f>'Temporary Relocation Numbers'!J6*Assumptions!E$21</f>
        <v>31863.351571299649</v>
      </c>
      <c r="K6" s="52">
        <f>'Temporary Relocation Numbers'!K6*Assumptions!F$21</f>
        <v>29457.535760916409</v>
      </c>
      <c r="L6" s="52">
        <f>'Temporary Relocation Numbers'!L6*Assumptions!G$21</f>
        <v>23631.771367279056</v>
      </c>
      <c r="M6" s="52">
        <f>'Temporary Relocation Numbers'!M6*Assumptions!H$21</f>
        <v>10004.190400811094</v>
      </c>
      <c r="N6" s="53">
        <f>'Temporary Relocation Numbers'!N6*Assumptions!C$21</f>
        <v>4756456.771457836</v>
      </c>
      <c r="O6" s="53">
        <f>'Temporary Relocation Numbers'!O6*Assumptions!D$21</f>
        <v>9281487.6607302316</v>
      </c>
      <c r="P6" s="53">
        <f>'Temporary Relocation Numbers'!P6*Assumptions!E$21</f>
        <v>7405258.1273594592</v>
      </c>
      <c r="Q6" s="53">
        <f>'Temporary Relocation Numbers'!Q6*Assumptions!F$21</f>
        <v>3101238.5041989638</v>
      </c>
      <c r="R6" s="53">
        <f>'Temporary Relocation Numbers'!R6*Assumptions!G$21</f>
        <v>1940571.4282257711</v>
      </c>
      <c r="S6" s="53">
        <f>'Temporary Relocation Numbers'!S6*Assumptions!H$21</f>
        <v>1095352.8480857066</v>
      </c>
      <c r="U6">
        <v>2025</v>
      </c>
      <c r="V6" s="51">
        <f>'Temporary Relocation Numbers'!V6*Assumptions!C$21</f>
        <v>0</v>
      </c>
      <c r="W6" s="51">
        <f>'Temporary Relocation Numbers'!W6*Assumptions!D$21</f>
        <v>0</v>
      </c>
      <c r="X6" s="51">
        <f>'Temporary Relocation Numbers'!X6*Assumptions!E$21</f>
        <v>0</v>
      </c>
      <c r="Y6" s="51">
        <f>'Temporary Relocation Numbers'!Y6*Assumptions!F$21</f>
        <v>0</v>
      </c>
      <c r="Z6" s="51">
        <f>'Temporary Relocation Numbers'!Z6*Assumptions!G$21</f>
        <v>0</v>
      </c>
      <c r="AA6" s="51">
        <f>'Temporary Relocation Numbers'!AA6*Assumptions!H$21</f>
        <v>0</v>
      </c>
      <c r="AB6" s="52">
        <f>'Temporary Relocation Numbers'!AB6*Assumptions!C$21</f>
        <v>37043.991887840108</v>
      </c>
      <c r="AC6" s="52">
        <f>'Temporary Relocation Numbers'!AC6*Assumptions!D$21</f>
        <v>42293.316895525066</v>
      </c>
      <c r="AD6" s="52">
        <f>'Temporary Relocation Numbers'!AD6*Assumptions!E$21</f>
        <v>28791.779923329119</v>
      </c>
      <c r="AE6" s="52">
        <f>'Temporary Relocation Numbers'!AE6*Assumptions!F$21</f>
        <v>29381.736141359816</v>
      </c>
      <c r="AF6" s="52">
        <f>'Temporary Relocation Numbers'!AF6*Assumptions!G$21</f>
        <v>23149.045602670929</v>
      </c>
      <c r="AG6" s="52">
        <f>'Temporary Relocation Numbers'!AG6*Assumptions!H$21</f>
        <v>9150.1727696387534</v>
      </c>
      <c r="AH6" s="53">
        <f>'Temporary Relocation Numbers'!AH6*Assumptions!C$21</f>
        <v>4428145.5360193681</v>
      </c>
      <c r="AI6" s="53">
        <f>'Temporary Relocation Numbers'!AI6*Assumptions!D$21</f>
        <v>8475780.0485155284</v>
      </c>
      <c r="AJ6" s="53">
        <f>'Temporary Relocation Numbers'!AJ6*Assumptions!E$21</f>
        <v>6691404.1293265438</v>
      </c>
      <c r="AK6" s="53">
        <f>'Temporary Relocation Numbers'!AK6*Assumptions!F$21</f>
        <v>3093258.4511259422</v>
      </c>
      <c r="AL6" s="53">
        <f>'Temporary Relocation Numbers'!AL6*Assumptions!G$21</f>
        <v>1900931.4108987567</v>
      </c>
      <c r="AM6" s="53">
        <f>'Temporary Relocation Numbers'!AM6*Assumptions!H$21</f>
        <v>1001846.9663359763</v>
      </c>
    </row>
    <row r="7" spans="1:39" x14ac:dyDescent="0.35">
      <c r="A7">
        <v>2026</v>
      </c>
      <c r="B7" s="51">
        <f>'Temporary Relocation Numbers'!B7*Assumptions!C$21</f>
        <v>0</v>
      </c>
      <c r="C7" s="51">
        <f>'Temporary Relocation Numbers'!C7*Assumptions!D$21</f>
        <v>0</v>
      </c>
      <c r="D7" s="51">
        <f>'Temporary Relocation Numbers'!D7*Assumptions!E$21</f>
        <v>0</v>
      </c>
      <c r="E7" s="51">
        <f>'Temporary Relocation Numbers'!E7*Assumptions!F$21</f>
        <v>0</v>
      </c>
      <c r="F7" s="51">
        <f>'Temporary Relocation Numbers'!F7*Assumptions!G$21</f>
        <v>0</v>
      </c>
      <c r="G7" s="51">
        <f>'Temporary Relocation Numbers'!G7*Assumptions!H$21</f>
        <v>0</v>
      </c>
      <c r="H7" s="52">
        <f>'Temporary Relocation Numbers'!H7*Assumptions!C$21</f>
        <v>40362.023415904841</v>
      </c>
      <c r="I7" s="52">
        <f>'Temporary Relocation Numbers'!I7*Assumptions!D$21</f>
        <v>46978.932236293796</v>
      </c>
      <c r="J7" s="52">
        <f>'Temporary Relocation Numbers'!J7*Assumptions!E$21</f>
        <v>32321.010999588307</v>
      </c>
      <c r="K7" s="52">
        <f>'Temporary Relocation Numbers'!K7*Assumptions!F$21</f>
        <v>29880.639995414989</v>
      </c>
      <c r="L7" s="52">
        <f>'Temporary Relocation Numbers'!L7*Assumptions!G$21</f>
        <v>23971.199030724834</v>
      </c>
      <c r="M7" s="52">
        <f>'Temporary Relocation Numbers'!M7*Assumptions!H$21</f>
        <v>10147.882505801397</v>
      </c>
      <c r="N7" s="53">
        <f>'Temporary Relocation Numbers'!N7*Assumptions!C$21</f>
        <v>4822532.765682403</v>
      </c>
      <c r="O7" s="53">
        <f>'Temporary Relocation Numbers'!O7*Assumptions!D$21</f>
        <v>9410424.715040477</v>
      </c>
      <c r="P7" s="53">
        <f>'Temporary Relocation Numbers'!P7*Assumptions!E$21</f>
        <v>7508130.8783935979</v>
      </c>
      <c r="Q7" s="53">
        <f>'Temporary Relocation Numbers'!Q7*Assumptions!F$21</f>
        <v>3144320.4509796235</v>
      </c>
      <c r="R7" s="53">
        <f>'Temporary Relocation Numbers'!R7*Assumptions!G$21</f>
        <v>1967529.5595922219</v>
      </c>
      <c r="S7" s="53">
        <f>'Temporary Relocation Numbers'!S7*Assumptions!H$21</f>
        <v>1110569.3279028439</v>
      </c>
      <c r="U7">
        <v>2026</v>
      </c>
      <c r="V7" s="51">
        <f>'Temporary Relocation Numbers'!V7*Assumptions!C$21</f>
        <v>0</v>
      </c>
      <c r="W7" s="51">
        <f>'Temporary Relocation Numbers'!W7*Assumptions!D$21</f>
        <v>0</v>
      </c>
      <c r="X7" s="51">
        <f>'Temporary Relocation Numbers'!X7*Assumptions!E$21</f>
        <v>0</v>
      </c>
      <c r="Y7" s="51">
        <f>'Temporary Relocation Numbers'!Y7*Assumptions!F$21</f>
        <v>0</v>
      </c>
      <c r="Z7" s="51">
        <f>'Temporary Relocation Numbers'!Z7*Assumptions!G$21</f>
        <v>0</v>
      </c>
      <c r="AA7" s="51">
        <f>'Temporary Relocation Numbers'!AA7*Assumptions!H$21</f>
        <v>0</v>
      </c>
      <c r="AB7" s="52">
        <f>'Temporary Relocation Numbers'!AB7*Assumptions!C$21</f>
        <v>37576.061846362274</v>
      </c>
      <c r="AC7" s="52">
        <f>'Temporary Relocation Numbers'!AC7*Assumptions!D$21</f>
        <v>42900.783915669665</v>
      </c>
      <c r="AD7" s="52">
        <f>'Temporary Relocation Numbers'!AD7*Assumptions!E$21</f>
        <v>29205.32177907641</v>
      </c>
      <c r="AE7" s="52">
        <f>'Temporary Relocation Numbers'!AE7*Assumptions!F$21</f>
        <v>29803.751651388426</v>
      </c>
      <c r="AF7" s="52">
        <f>'Temporary Relocation Numbers'!AF7*Assumptions!G$21</f>
        <v>23481.539783398901</v>
      </c>
      <c r="AG7" s="52">
        <f>'Temporary Relocation Numbers'!AG7*Assumptions!H$21</f>
        <v>9281.5984556380681</v>
      </c>
      <c r="AH7" s="53">
        <f>'Temporary Relocation Numbers'!AH7*Assumptions!C$21</f>
        <v>4489660.6791022057</v>
      </c>
      <c r="AI7" s="53">
        <f>'Temporary Relocation Numbers'!AI7*Assumptions!D$21</f>
        <v>8593524.3318011649</v>
      </c>
      <c r="AJ7" s="53">
        <f>'Temporary Relocation Numbers'!AJ7*Assumptions!E$21</f>
        <v>6784360.126163681</v>
      </c>
      <c r="AK7" s="53">
        <f>'Temporary Relocation Numbers'!AK7*Assumptions!F$21</f>
        <v>3136229.5401891661</v>
      </c>
      <c r="AL7" s="53">
        <f>'Temporary Relocation Numbers'!AL7*Assumptions!G$21</f>
        <v>1927338.8690052973</v>
      </c>
      <c r="AM7" s="53">
        <f>'Temporary Relocation Numbers'!AM7*Assumptions!H$21</f>
        <v>1015764.4762687378</v>
      </c>
    </row>
    <row r="8" spans="1:39" x14ac:dyDescent="0.35">
      <c r="A8">
        <v>2027</v>
      </c>
      <c r="B8" s="51">
        <f>'Temporary Relocation Numbers'!B8*Assumptions!C$21</f>
        <v>0</v>
      </c>
      <c r="C8" s="51">
        <f>'Temporary Relocation Numbers'!C8*Assumptions!D$21</f>
        <v>0</v>
      </c>
      <c r="D8" s="51">
        <f>'Temporary Relocation Numbers'!D8*Assumptions!E$21</f>
        <v>0</v>
      </c>
      <c r="E8" s="51">
        <f>'Temporary Relocation Numbers'!E8*Assumptions!F$21</f>
        <v>0</v>
      </c>
      <c r="F8" s="51">
        <f>'Temporary Relocation Numbers'!F8*Assumptions!G$21</f>
        <v>0</v>
      </c>
      <c r="G8" s="51">
        <f>'Temporary Relocation Numbers'!G8*Assumptions!H$21</f>
        <v>0</v>
      </c>
      <c r="H8" s="52">
        <f>'Temporary Relocation Numbers'!H8*Assumptions!C$21</f>
        <v>40941.750897483886</v>
      </c>
      <c r="I8" s="52">
        <f>'Temporary Relocation Numbers'!I8*Assumptions!D$21</f>
        <v>47653.699648025831</v>
      </c>
      <c r="J8" s="52">
        <f>'Temporary Relocation Numbers'!J8*Assumptions!E$21</f>
        <v>32785.243877999848</v>
      </c>
      <c r="K8" s="52">
        <f>'Temporary Relocation Numbers'!K8*Assumptions!F$21</f>
        <v>30309.821357162222</v>
      </c>
      <c r="L8" s="52">
        <f>'Temporary Relocation Numbers'!L8*Assumptions!G$21</f>
        <v>24315.501958784567</v>
      </c>
      <c r="M8" s="52">
        <f>'Temporary Relocation Numbers'!M8*Assumptions!H$21</f>
        <v>10293.638488048062</v>
      </c>
      <c r="N8" s="53">
        <f>'Temporary Relocation Numbers'!N8*Assumptions!C$21</f>
        <v>4889526.6778493682</v>
      </c>
      <c r="O8" s="53">
        <f>'Temporary Relocation Numbers'!O8*Assumptions!D$21</f>
        <v>9541152.9438457917</v>
      </c>
      <c r="P8" s="53">
        <f>'Temporary Relocation Numbers'!P8*Assumptions!E$21</f>
        <v>7612432.7224753173</v>
      </c>
      <c r="Q8" s="53">
        <f>'Temporary Relocation Numbers'!Q8*Assumptions!F$21</f>
        <v>3188000.8857952729</v>
      </c>
      <c r="R8" s="53">
        <f>'Temporary Relocation Numbers'!R8*Assumptions!G$21</f>
        <v>1994862.1893338424</v>
      </c>
      <c r="S8" s="53">
        <f>'Temporary Relocation Numbers'!S8*Assumptions!H$21</f>
        <v>1125997.1928078365</v>
      </c>
      <c r="U8">
        <v>2027</v>
      </c>
      <c r="V8" s="51">
        <f>'Temporary Relocation Numbers'!V8*Assumptions!C$21</f>
        <v>0</v>
      </c>
      <c r="W8" s="51">
        <f>'Temporary Relocation Numbers'!W8*Assumptions!D$21</f>
        <v>0</v>
      </c>
      <c r="X8" s="51">
        <f>'Temporary Relocation Numbers'!X8*Assumptions!E$21</f>
        <v>0</v>
      </c>
      <c r="Y8" s="51">
        <f>'Temporary Relocation Numbers'!Y8*Assumptions!F$21</f>
        <v>0</v>
      </c>
      <c r="Z8" s="51">
        <f>'Temporary Relocation Numbers'!Z8*Assumptions!G$21</f>
        <v>0</v>
      </c>
      <c r="AA8" s="51">
        <f>'Temporary Relocation Numbers'!AA8*Assumptions!H$21</f>
        <v>0</v>
      </c>
      <c r="AB8" s="52">
        <f>'Temporary Relocation Numbers'!AB8*Assumptions!C$21</f>
        <v>38115.774027720996</v>
      </c>
      <c r="AC8" s="52">
        <f>'Temporary Relocation Numbers'!AC8*Assumptions!D$21</f>
        <v>43516.976101103966</v>
      </c>
      <c r="AD8" s="52">
        <f>'Temporary Relocation Numbers'!AD8*Assumptions!E$21</f>
        <v>29624.803415792801</v>
      </c>
      <c r="AE8" s="52">
        <f>'Temporary Relocation Numbers'!AE8*Assumptions!F$21</f>
        <v>30231.828651107378</v>
      </c>
      <c r="AF8" s="52">
        <f>'Temporary Relocation Numbers'!AF8*Assumptions!G$21</f>
        <v>23818.809641799096</v>
      </c>
      <c r="AG8" s="52">
        <f>'Temporary Relocation Numbers'!AG8*Assumptions!H$21</f>
        <v>9414.9118339657398</v>
      </c>
      <c r="AH8" s="53">
        <f>'Temporary Relocation Numbers'!AH8*Assumptions!C$21</f>
        <v>4552030.3814577041</v>
      </c>
      <c r="AI8" s="53">
        <f>'Temporary Relocation Numbers'!AI8*Assumptions!D$21</f>
        <v>8712904.3012616523</v>
      </c>
      <c r="AJ8" s="53">
        <f>'Temporary Relocation Numbers'!AJ8*Assumptions!E$21</f>
        <v>6878607.4539652914</v>
      </c>
      <c r="AK8" s="53">
        <f>'Temporary Relocation Numbers'!AK8*Assumptions!F$21</f>
        <v>3179797.5772683597</v>
      </c>
      <c r="AL8" s="53">
        <f>'Temporary Relocation Numbers'!AL8*Assumptions!G$21</f>
        <v>1954113.1756154983</v>
      </c>
      <c r="AM8" s="53">
        <f>'Temporary Relocation Numbers'!AM8*Assumptions!H$21</f>
        <v>1029875.3261917743</v>
      </c>
    </row>
    <row r="9" spans="1:39" x14ac:dyDescent="0.35">
      <c r="A9">
        <v>2028</v>
      </c>
      <c r="B9" s="51">
        <f>'Temporary Relocation Numbers'!B9*Assumptions!C$21</f>
        <v>0</v>
      </c>
      <c r="C9" s="51">
        <f>'Temporary Relocation Numbers'!C9*Assumptions!D$21</f>
        <v>0</v>
      </c>
      <c r="D9" s="51">
        <f>'Temporary Relocation Numbers'!D9*Assumptions!E$21</f>
        <v>0</v>
      </c>
      <c r="E9" s="51">
        <f>'Temporary Relocation Numbers'!E9*Assumptions!F$21</f>
        <v>0</v>
      </c>
      <c r="F9" s="51">
        <f>'Temporary Relocation Numbers'!F9*Assumptions!G$21</f>
        <v>0</v>
      </c>
      <c r="G9" s="51">
        <f>'Temporary Relocation Numbers'!G9*Assumptions!H$21</f>
        <v>0</v>
      </c>
      <c r="H9" s="52">
        <f>'Temporary Relocation Numbers'!H9*Assumptions!C$21</f>
        <v>41529.805116041258</v>
      </c>
      <c r="I9" s="52">
        <f>'Temporary Relocation Numbers'!I9*Assumptions!D$21</f>
        <v>48338.158873476554</v>
      </c>
      <c r="J9" s="52">
        <f>'Temporary Relocation Numbers'!J9*Assumptions!E$21</f>
        <v>33256.144622258806</v>
      </c>
      <c r="K9" s="52">
        <f>'Temporary Relocation Numbers'!K9*Assumptions!F$21</f>
        <v>30745.167133102026</v>
      </c>
      <c r="L9" s="52">
        <f>'Temporary Relocation Numbers'!L9*Assumptions!G$21</f>
        <v>24664.750175818735</v>
      </c>
      <c r="M9" s="52">
        <f>'Temporary Relocation Numbers'!M9*Assumptions!H$21</f>
        <v>10441.487991415861</v>
      </c>
      <c r="N9" s="53">
        <f>'Temporary Relocation Numbers'!N9*Assumptions!C$21</f>
        <v>4957451.2595390733</v>
      </c>
      <c r="O9" s="53">
        <f>'Temporary Relocation Numbers'!O9*Assumptions!D$21</f>
        <v>9673697.2298774384</v>
      </c>
      <c r="P9" s="53">
        <f>'Temporary Relocation Numbers'!P9*Assumptions!E$21</f>
        <v>7718183.512353939</v>
      </c>
      <c r="Q9" s="53">
        <f>'Temporary Relocation Numbers'!Q9*Assumptions!F$21</f>
        <v>3232288.1227532062</v>
      </c>
      <c r="R9" s="53">
        <f>'Temporary Relocation Numbers'!R9*Assumptions!G$21</f>
        <v>2022574.5199266898</v>
      </c>
      <c r="S9" s="53">
        <f>'Temporary Relocation Numbers'!S9*Assumptions!H$21</f>
        <v>1141639.3793310714</v>
      </c>
      <c r="U9">
        <v>2028</v>
      </c>
      <c r="V9" s="51">
        <f>'Temporary Relocation Numbers'!V9*Assumptions!C$21</f>
        <v>0</v>
      </c>
      <c r="W9" s="51">
        <f>'Temporary Relocation Numbers'!W9*Assumptions!D$21</f>
        <v>0</v>
      </c>
      <c r="X9" s="51">
        <f>'Temporary Relocation Numbers'!X9*Assumptions!E$21</f>
        <v>0</v>
      </c>
      <c r="Y9" s="51">
        <f>'Temporary Relocation Numbers'!Y9*Assumptions!F$21</f>
        <v>0</v>
      </c>
      <c r="Z9" s="51">
        <f>'Temporary Relocation Numbers'!Z9*Assumptions!G$21</f>
        <v>0</v>
      </c>
      <c r="AA9" s="51">
        <f>'Temporary Relocation Numbers'!AA9*Assumptions!H$21</f>
        <v>0</v>
      </c>
      <c r="AB9" s="52">
        <f>'Temporary Relocation Numbers'!AB9*Assumptions!C$21</f>
        <v>38663.238198628205</v>
      </c>
      <c r="AC9" s="52">
        <f>'Temporary Relocation Numbers'!AC9*Assumptions!D$21</f>
        <v>44142.018773050062</v>
      </c>
      <c r="AD9" s="52">
        <f>'Temporary Relocation Numbers'!AD9*Assumptions!E$21</f>
        <v>30050.310147691278</v>
      </c>
      <c r="AE9" s="52">
        <f>'Temporary Relocation Numbers'!AE9*Assumptions!F$21</f>
        <v>30666.054202855328</v>
      </c>
      <c r="AF9" s="52">
        <f>'Temporary Relocation Numbers'!AF9*Assumptions!G$21</f>
        <v>24160.923771845639</v>
      </c>
      <c r="AG9" s="52">
        <f>'Temporary Relocation Numbers'!AG9*Assumptions!H$21</f>
        <v>9550.1400179086377</v>
      </c>
      <c r="AH9" s="53">
        <f>'Temporary Relocation Numbers'!AH9*Assumptions!C$21</f>
        <v>4615266.5144969337</v>
      </c>
      <c r="AI9" s="53">
        <f>'Temporary Relocation Numbers'!AI9*Assumptions!D$21</f>
        <v>8833942.6796074957</v>
      </c>
      <c r="AJ9" s="53">
        <f>'Temporary Relocation Numbers'!AJ9*Assumptions!E$21</f>
        <v>6974164.0517102052</v>
      </c>
      <c r="AK9" s="53">
        <f>'Temporary Relocation Numbers'!AK9*Assumptions!F$21</f>
        <v>3223970.8550771005</v>
      </c>
      <c r="AL9" s="53">
        <f>'Temporary Relocation Numbers'!AL9*Assumptions!G$21</f>
        <v>1981259.4269345324</v>
      </c>
      <c r="AM9" s="53">
        <f>'Temporary Relocation Numbers'!AM9*Assumptions!H$21</f>
        <v>1044182.2019556458</v>
      </c>
    </row>
    <row r="10" spans="1:39" x14ac:dyDescent="0.35">
      <c r="A10">
        <v>2029</v>
      </c>
      <c r="B10" s="51">
        <f>'Temporary Relocation Numbers'!B10*Assumptions!C$21</f>
        <v>0</v>
      </c>
      <c r="C10" s="51">
        <f>'Temporary Relocation Numbers'!C10*Assumptions!D$21</f>
        <v>0</v>
      </c>
      <c r="D10" s="51">
        <f>'Temporary Relocation Numbers'!D10*Assumptions!E$21</f>
        <v>0</v>
      </c>
      <c r="E10" s="51">
        <f>'Temporary Relocation Numbers'!E10*Assumptions!F$21</f>
        <v>0</v>
      </c>
      <c r="F10" s="51">
        <f>'Temporary Relocation Numbers'!F10*Assumptions!G$21</f>
        <v>0</v>
      </c>
      <c r="G10" s="51">
        <f>'Temporary Relocation Numbers'!G10*Assumptions!H$21</f>
        <v>0</v>
      </c>
      <c r="H10" s="52">
        <f>'Temporary Relocation Numbers'!H10*Assumptions!C$21</f>
        <v>42126.305670096801</v>
      </c>
      <c r="I10" s="52">
        <f>'Temporary Relocation Numbers'!I10*Assumptions!D$21</f>
        <v>49032.449118024721</v>
      </c>
      <c r="J10" s="52">
        <f>'Temporary Relocation Numbers'!J10*Assumptions!E$21</f>
        <v>33733.809004200892</v>
      </c>
      <c r="K10" s="52">
        <f>'Temporary Relocation Numbers'!K10*Assumptions!F$21</f>
        <v>31186.765863897468</v>
      </c>
      <c r="L10" s="52">
        <f>'Temporary Relocation Numbers'!L10*Assumptions!G$21</f>
        <v>25019.014711961114</v>
      </c>
      <c r="M10" s="52">
        <f>'Temporary Relocation Numbers'!M10*Assumptions!H$21</f>
        <v>10591.461085550083</v>
      </c>
      <c r="N10" s="53">
        <f>'Temporary Relocation Numbers'!N10*Assumptions!C$21</f>
        <v>5026319.4394749282</v>
      </c>
      <c r="O10" s="53">
        <f>'Temporary Relocation Numbers'!O10*Assumptions!D$21</f>
        <v>9808082.8015338965</v>
      </c>
      <c r="P10" s="53">
        <f>'Temporary Relocation Numbers'!P10*Assumptions!E$21</f>
        <v>7825403.3765702462</v>
      </c>
      <c r="Q10" s="53">
        <f>'Temporary Relocation Numbers'!Q10*Assumptions!F$21</f>
        <v>3277190.5914590694</v>
      </c>
      <c r="R10" s="53">
        <f>'Temporary Relocation Numbers'!R10*Assumptions!G$21</f>
        <v>2050671.8261188515</v>
      </c>
      <c r="S10" s="53">
        <f>'Temporary Relocation Numbers'!S10*Assumptions!H$21</f>
        <v>1157498.8647967826</v>
      </c>
      <c r="U10">
        <v>2029</v>
      </c>
      <c r="V10" s="51">
        <f>'Temporary Relocation Numbers'!V10*Assumptions!C$21</f>
        <v>0</v>
      </c>
      <c r="W10" s="51">
        <f>'Temporary Relocation Numbers'!W10*Assumptions!D$21</f>
        <v>0</v>
      </c>
      <c r="X10" s="51">
        <f>'Temporary Relocation Numbers'!X10*Assumptions!E$21</f>
        <v>0</v>
      </c>
      <c r="Y10" s="51">
        <f>'Temporary Relocation Numbers'!Y10*Assumptions!F$21</f>
        <v>0</v>
      </c>
      <c r="Z10" s="51">
        <f>'Temporary Relocation Numbers'!Z10*Assumptions!G$21</f>
        <v>0</v>
      </c>
      <c r="AA10" s="51">
        <f>'Temporary Relocation Numbers'!AA10*Assumptions!H$21</f>
        <v>0</v>
      </c>
      <c r="AB10" s="52">
        <f>'Temporary Relocation Numbers'!AB10*Assumptions!C$21</f>
        <v>39218.565702396227</v>
      </c>
      <c r="AC10" s="52">
        <f>'Temporary Relocation Numbers'!AC10*Assumptions!D$21</f>
        <v>44776.039052742737</v>
      </c>
      <c r="AD10" s="52">
        <f>'Temporary Relocation Numbers'!AD10*Assumptions!E$21</f>
        <v>30481.928514369229</v>
      </c>
      <c r="AE10" s="52">
        <f>'Temporary Relocation Numbers'!AE10*Assumptions!F$21</f>
        <v>31106.516619464055</v>
      </c>
      <c r="AF10" s="52">
        <f>'Temporary Relocation Numbers'!AF10*Assumptions!G$21</f>
        <v>24507.951752741057</v>
      </c>
      <c r="AG10" s="52">
        <f>'Temporary Relocation Numbers'!AG10*Assumptions!H$21</f>
        <v>9687.3105101869714</v>
      </c>
      <c r="AH10" s="53">
        <f>'Temporary Relocation Numbers'!AH10*Assumptions!C$21</f>
        <v>4679381.1145468494</v>
      </c>
      <c r="AI10" s="53">
        <f>'Temporary Relocation Numbers'!AI10*Assumptions!D$21</f>
        <v>8956662.5052097347</v>
      </c>
      <c r="AJ10" s="53">
        <f>'Temporary Relocation Numbers'!AJ10*Assumptions!E$21</f>
        <v>7071048.1075829035</v>
      </c>
      <c r="AK10" s="53">
        <f>'Temporary Relocation Numbers'!AK10*Assumptions!F$21</f>
        <v>3268757.7815301204</v>
      </c>
      <c r="AL10" s="53">
        <f>'Temporary Relocation Numbers'!AL10*Assumptions!G$21</f>
        <v>2008782.7899633048</v>
      </c>
      <c r="AM10" s="53">
        <f>'Temporary Relocation Numbers'!AM10*Assumptions!H$21</f>
        <v>1058687.82672235</v>
      </c>
    </row>
    <row r="11" spans="1:39" x14ac:dyDescent="0.35">
      <c r="A11">
        <v>2030</v>
      </c>
      <c r="B11" s="51">
        <f>'Temporary Relocation Numbers'!B11*Assumptions!C$21</f>
        <v>0</v>
      </c>
      <c r="C11" s="51">
        <f>'Temporary Relocation Numbers'!C11*Assumptions!D$21</f>
        <v>0</v>
      </c>
      <c r="D11" s="51">
        <f>'Temporary Relocation Numbers'!D11*Assumptions!E$21</f>
        <v>0</v>
      </c>
      <c r="E11" s="51">
        <f>'Temporary Relocation Numbers'!E11*Assumptions!F$21</f>
        <v>0</v>
      </c>
      <c r="F11" s="51">
        <f>'Temporary Relocation Numbers'!F11*Assumptions!G$21</f>
        <v>0</v>
      </c>
      <c r="G11" s="51">
        <f>'Temporary Relocation Numbers'!G11*Assumptions!H$21</f>
        <v>0</v>
      </c>
      <c r="H11" s="52">
        <f>'Temporary Relocation Numbers'!H11*Assumptions!C$21</f>
        <v>47385.024062411852</v>
      </c>
      <c r="I11" s="52">
        <f>'Temporary Relocation Numbers'!I11*Assumptions!D$21</f>
        <v>55153.276422856266</v>
      </c>
      <c r="J11" s="52">
        <f>'Temporary Relocation Numbers'!J11*Assumptions!E$21</f>
        <v>37944.873777895453</v>
      </c>
      <c r="K11" s="52">
        <f>'Temporary Relocation Numbers'!K11*Assumptions!F$21</f>
        <v>35079.877700706777</v>
      </c>
      <c r="L11" s="52">
        <f>'Temporary Relocation Numbers'!L11*Assumptions!G$21</f>
        <v>28142.192753105697</v>
      </c>
      <c r="M11" s="52">
        <f>'Temporary Relocation Numbers'!M11*Assumptions!H$21</f>
        <v>11913.616217031455</v>
      </c>
      <c r="N11" s="53">
        <f>'Temporary Relocation Numbers'!N11*Assumptions!C$21</f>
        <v>5651138.7210039925</v>
      </c>
      <c r="O11" s="53">
        <f>'Temporary Relocation Numbers'!O11*Assumptions!D$21</f>
        <v>11027320.719661949</v>
      </c>
      <c r="P11" s="53">
        <f>'Temporary Relocation Numbers'!P11*Assumptions!E$21</f>
        <v>8798175.3967931587</v>
      </c>
      <c r="Q11" s="53">
        <f>'Temporary Relocation Numbers'!Q11*Assumptions!F$21</f>
        <v>3684576.5316975131</v>
      </c>
      <c r="R11" s="53">
        <f>'Temporary Relocation Numbers'!R11*Assumptions!G$21</f>
        <v>2305589.825755843</v>
      </c>
      <c r="S11" s="53">
        <f>'Temporary Relocation Numbers'!S11*Assumptions!H$21</f>
        <v>1301386.9757260364</v>
      </c>
      <c r="U11">
        <v>2030</v>
      </c>
      <c r="V11" s="51">
        <f>'Temporary Relocation Numbers'!V11*Assumptions!C$21</f>
        <v>0</v>
      </c>
      <c r="W11" s="51">
        <f>'Temporary Relocation Numbers'!W11*Assumptions!D$21</f>
        <v>0</v>
      </c>
      <c r="X11" s="51">
        <f>'Temporary Relocation Numbers'!X11*Assumptions!E$21</f>
        <v>0</v>
      </c>
      <c r="Y11" s="51">
        <f>'Temporary Relocation Numbers'!Y11*Assumptions!F$21</f>
        <v>0</v>
      </c>
      <c r="Z11" s="51">
        <f>'Temporary Relocation Numbers'!Z11*Assumptions!G$21</f>
        <v>0</v>
      </c>
      <c r="AA11" s="51">
        <f>'Temporary Relocation Numbers'!AA11*Assumptions!H$21</f>
        <v>0</v>
      </c>
      <c r="AB11" s="52">
        <f>'Temporary Relocation Numbers'!AB11*Assumptions!C$21</f>
        <v>44114.304588082683</v>
      </c>
      <c r="AC11" s="52">
        <f>'Temporary Relocation Numbers'!AC11*Assumptions!D$21</f>
        <v>50365.529428321039</v>
      </c>
      <c r="AD11" s="52">
        <f>'Temporary Relocation Numbers'!AD11*Assumptions!E$21</f>
        <v>34287.053971300309</v>
      </c>
      <c r="AE11" s="52">
        <f>'Temporary Relocation Numbers'!AE11*Assumptions!F$21</f>
        <v>34989.610768489947</v>
      </c>
      <c r="AF11" s="52">
        <f>'Temporary Relocation Numbers'!AF11*Assumptions!G$21</f>
        <v>27567.332692750588</v>
      </c>
      <c r="AG11" s="52">
        <f>'Temporary Relocation Numbers'!AG11*Assumptions!H$21</f>
        <v>10896.598558157164</v>
      </c>
      <c r="AH11" s="53">
        <f>'Temporary Relocation Numbers'!AH11*Assumptions!C$21</f>
        <v>5261072.6646360848</v>
      </c>
      <c r="AI11" s="53">
        <f>'Temporary Relocation Numbers'!AI11*Assumptions!D$21</f>
        <v>10070060.787748672</v>
      </c>
      <c r="AJ11" s="53">
        <f>'Temporary Relocation Numbers'!AJ11*Assumptions!E$21</f>
        <v>7950046.5977184465</v>
      </c>
      <c r="AK11" s="53">
        <f>'Temporary Relocation Numbers'!AK11*Assumptions!F$21</f>
        <v>3675095.4433404766</v>
      </c>
      <c r="AL11" s="53">
        <f>'Temporary Relocation Numbers'!AL11*Assumptions!G$21</f>
        <v>2258493.5842505726</v>
      </c>
      <c r="AM11" s="53">
        <f>'Temporary Relocation Numbers'!AM11*Assumptions!H$21</f>
        <v>1190292.7864193257</v>
      </c>
    </row>
    <row r="12" spans="1:39" x14ac:dyDescent="0.35">
      <c r="A12">
        <v>2031</v>
      </c>
      <c r="B12" s="51">
        <f>'Temporary Relocation Numbers'!B12*Assumptions!C$21</f>
        <v>0</v>
      </c>
      <c r="C12" s="51">
        <f>'Temporary Relocation Numbers'!C12*Assumptions!D$21</f>
        <v>0</v>
      </c>
      <c r="D12" s="51">
        <f>'Temporary Relocation Numbers'!D12*Assumptions!E$21</f>
        <v>0</v>
      </c>
      <c r="E12" s="51">
        <f>'Temporary Relocation Numbers'!E12*Assumptions!F$21</f>
        <v>0</v>
      </c>
      <c r="F12" s="51">
        <f>'Temporary Relocation Numbers'!F12*Assumptions!G$21</f>
        <v>0</v>
      </c>
      <c r="G12" s="51">
        <f>'Temporary Relocation Numbers'!G12*Assumptions!H$21</f>
        <v>0</v>
      </c>
      <c r="H12" s="52">
        <f>'Temporary Relocation Numbers'!H12*Assumptions!C$21</f>
        <v>48065.62424890892</v>
      </c>
      <c r="I12" s="52">
        <f>'Temporary Relocation Numbers'!I12*Assumptions!D$21</f>
        <v>55945.453507537677</v>
      </c>
      <c r="J12" s="52">
        <f>'Temporary Relocation Numbers'!J12*Assumptions!E$21</f>
        <v>38489.883275744985</v>
      </c>
      <c r="K12" s="52">
        <f>'Temporary Relocation Numbers'!K12*Assumptions!F$21</f>
        <v>35583.736710548124</v>
      </c>
      <c r="L12" s="52">
        <f>'Temporary Relocation Numbers'!L12*Assumptions!G$21</f>
        <v>28546.404463771334</v>
      </c>
      <c r="M12" s="52">
        <f>'Temporary Relocation Numbers'!M12*Assumptions!H$21</f>
        <v>12084.733771144887</v>
      </c>
      <c r="N12" s="53">
        <f>'Temporary Relocation Numbers'!N12*Assumptions!C$21</f>
        <v>5729643.5045924773</v>
      </c>
      <c r="O12" s="53">
        <f>'Temporary Relocation Numbers'!O12*Assumptions!D$21</f>
        <v>11180510.62870458</v>
      </c>
      <c r="P12" s="53">
        <f>'Temporary Relocation Numbers'!P12*Assumptions!E$21</f>
        <v>8920398.3485907521</v>
      </c>
      <c r="Q12" s="53">
        <f>'Temporary Relocation Numbers'!Q12*Assumptions!F$21</f>
        <v>3735762.1241093627</v>
      </c>
      <c r="R12" s="53">
        <f>'Temporary Relocation Numbers'!R12*Assumptions!G$21</f>
        <v>2337618.7387326285</v>
      </c>
      <c r="S12" s="53">
        <f>'Temporary Relocation Numbers'!S12*Assumptions!H$21</f>
        <v>1319465.6511821034</v>
      </c>
      <c r="U12">
        <v>2031</v>
      </c>
      <c r="V12" s="51">
        <f>'Temporary Relocation Numbers'!V12*Assumptions!C$21</f>
        <v>0</v>
      </c>
      <c r="W12" s="51">
        <f>'Temporary Relocation Numbers'!W12*Assumptions!D$21</f>
        <v>0</v>
      </c>
      <c r="X12" s="51">
        <f>'Temporary Relocation Numbers'!X12*Assumptions!E$21</f>
        <v>0</v>
      </c>
      <c r="Y12" s="51">
        <f>'Temporary Relocation Numbers'!Y12*Assumptions!F$21</f>
        <v>0</v>
      </c>
      <c r="Z12" s="51">
        <f>'Temporary Relocation Numbers'!Z12*Assumptions!G$21</f>
        <v>0</v>
      </c>
      <c r="AA12" s="51">
        <f>'Temporary Relocation Numbers'!AA12*Assumptions!H$21</f>
        <v>0</v>
      </c>
      <c r="AB12" s="52">
        <f>'Temporary Relocation Numbers'!AB12*Assumptions!C$21</f>
        <v>44747.926803622599</v>
      </c>
      <c r="AC12" s="52">
        <f>'Temporary Relocation Numbers'!AC12*Assumptions!D$21</f>
        <v>51088.939184888615</v>
      </c>
      <c r="AD12" s="52">
        <f>'Temporary Relocation Numbers'!AD12*Assumptions!E$21</f>
        <v>34779.525501895419</v>
      </c>
      <c r="AE12" s="52">
        <f>'Temporary Relocation Numbers'!AE12*Assumptions!F$21</f>
        <v>35492.173257075541</v>
      </c>
      <c r="AF12" s="52">
        <f>'Temporary Relocation Numbers'!AF12*Assumptions!G$21</f>
        <v>27963.287578142226</v>
      </c>
      <c r="AG12" s="52">
        <f>'Temporary Relocation Numbers'!AG12*Assumptions!H$21</f>
        <v>11053.108492627121</v>
      </c>
      <c r="AH12" s="53">
        <f>'Temporary Relocation Numbers'!AH12*Assumptions!C$21</f>
        <v>5334158.70824097</v>
      </c>
      <c r="AI12" s="53">
        <f>'Temporary Relocation Numbers'!AI12*Assumptions!D$21</f>
        <v>10209952.583348524</v>
      </c>
      <c r="AJ12" s="53">
        <f>'Temporary Relocation Numbers'!AJ12*Assumptions!E$21</f>
        <v>8060487.4696355611</v>
      </c>
      <c r="AK12" s="53">
        <f>'Temporary Relocation Numbers'!AK12*Assumptions!F$21</f>
        <v>3726149.3258746536</v>
      </c>
      <c r="AL12" s="53">
        <f>'Temporary Relocation Numbers'!AL12*Assumptions!G$21</f>
        <v>2289868.2432035701</v>
      </c>
      <c r="AM12" s="53">
        <f>'Temporary Relocation Numbers'!AM12*Assumptions!H$21</f>
        <v>1206828.157822876</v>
      </c>
    </row>
    <row r="13" spans="1:39" x14ac:dyDescent="0.35">
      <c r="A13">
        <v>2032</v>
      </c>
      <c r="B13" s="51">
        <f>'Temporary Relocation Numbers'!B13*Assumptions!C$21</f>
        <v>0</v>
      </c>
      <c r="C13" s="51">
        <f>'Temporary Relocation Numbers'!C13*Assumptions!D$21</f>
        <v>0</v>
      </c>
      <c r="D13" s="51">
        <f>'Temporary Relocation Numbers'!D13*Assumptions!E$21</f>
        <v>0</v>
      </c>
      <c r="E13" s="51">
        <f>'Temporary Relocation Numbers'!E13*Assumptions!F$21</f>
        <v>0</v>
      </c>
      <c r="F13" s="51">
        <f>'Temporary Relocation Numbers'!F13*Assumptions!G$21</f>
        <v>0</v>
      </c>
      <c r="G13" s="51">
        <f>'Temporary Relocation Numbers'!G13*Assumptions!H$21</f>
        <v>0</v>
      </c>
      <c r="H13" s="52">
        <f>'Temporary Relocation Numbers'!H13*Assumptions!C$21</f>
        <v>48756.000026386995</v>
      </c>
      <c r="I13" s="52">
        <f>'Temporary Relocation Numbers'!I13*Assumptions!D$21</f>
        <v>56749.008783583173</v>
      </c>
      <c r="J13" s="52">
        <f>'Temporary Relocation Numbers'!J13*Assumptions!E$21</f>
        <v>39042.720849515528</v>
      </c>
      <c r="K13" s="52">
        <f>'Temporary Relocation Numbers'!K13*Assumptions!F$21</f>
        <v>36094.832743960767</v>
      </c>
      <c r="L13" s="52">
        <f>'Temporary Relocation Numbers'!L13*Assumptions!G$21</f>
        <v>28956.421944743244</v>
      </c>
      <c r="M13" s="52">
        <f>'Temporary Relocation Numbers'!M13*Assumptions!H$21</f>
        <v>12258.309119499154</v>
      </c>
      <c r="N13" s="53">
        <f>'Temporary Relocation Numbers'!N13*Assumptions!C$21</f>
        <v>5809238.8650276037</v>
      </c>
      <c r="O13" s="53">
        <f>'Temporary Relocation Numbers'!O13*Assumptions!D$21</f>
        <v>11335828.629314428</v>
      </c>
      <c r="P13" s="53">
        <f>'Temporary Relocation Numbers'!P13*Assumptions!E$21</f>
        <v>9044319.2035639919</v>
      </c>
      <c r="Q13" s="53">
        <f>'Temporary Relocation Numbers'!Q13*Assumptions!F$21</f>
        <v>3787658.7792031816</v>
      </c>
      <c r="R13" s="53">
        <f>'Temporary Relocation Numbers'!R13*Assumptions!G$21</f>
        <v>2370092.5926329964</v>
      </c>
      <c r="S13" s="53">
        <f>'Temporary Relocation Numbers'!S13*Assumptions!H$21</f>
        <v>1337795.4729246651</v>
      </c>
      <c r="U13">
        <v>2032</v>
      </c>
      <c r="V13" s="51">
        <f>'Temporary Relocation Numbers'!V13*Assumptions!C$21</f>
        <v>0</v>
      </c>
      <c r="W13" s="51">
        <f>'Temporary Relocation Numbers'!W13*Assumptions!D$21</f>
        <v>0</v>
      </c>
      <c r="X13" s="51">
        <f>'Temporary Relocation Numbers'!X13*Assumptions!E$21</f>
        <v>0</v>
      </c>
      <c r="Y13" s="51">
        <f>'Temporary Relocation Numbers'!Y13*Assumptions!F$21</f>
        <v>0</v>
      </c>
      <c r="Z13" s="51">
        <f>'Temporary Relocation Numbers'!Z13*Assumptions!G$21</f>
        <v>0</v>
      </c>
      <c r="AA13" s="51">
        <f>'Temporary Relocation Numbers'!AA13*Assumptions!H$21</f>
        <v>0</v>
      </c>
      <c r="AB13" s="52">
        <f>'Temporary Relocation Numbers'!AB13*Assumptions!C$21</f>
        <v>45390.649856538832</v>
      </c>
      <c r="AC13" s="52">
        <f>'Temporary Relocation Numbers'!AC13*Assumptions!D$21</f>
        <v>51822.73941450072</v>
      </c>
      <c r="AD13" s="52">
        <f>'Temporary Relocation Numbers'!AD13*Assumptions!E$21</f>
        <v>35279.070495513901</v>
      </c>
      <c r="AE13" s="52">
        <f>'Temporary Relocation Numbers'!AE13*Assumptions!F$21</f>
        <v>36001.954147049029</v>
      </c>
      <c r="AF13" s="52">
        <f>'Temporary Relocation Numbers'!AF13*Assumptions!G$21</f>
        <v>28364.929639475515</v>
      </c>
      <c r="AG13" s="52">
        <f>'Temporary Relocation Numbers'!AG13*Assumptions!H$21</f>
        <v>11211.866409296021</v>
      </c>
      <c r="AH13" s="53">
        <f>'Temporary Relocation Numbers'!AH13*Assumptions!C$21</f>
        <v>5408260.0523578078</v>
      </c>
      <c r="AI13" s="53">
        <f>'Temporary Relocation Numbers'!AI13*Assumptions!D$21</f>
        <v>10351787.735089781</v>
      </c>
      <c r="AJ13" s="53">
        <f>'Temporary Relocation Numbers'!AJ13*Assumptions!E$21</f>
        <v>8172462.5698166126</v>
      </c>
      <c r="AK13" s="53">
        <f>'Temporary Relocation Numbers'!AK13*Assumptions!F$21</f>
        <v>3777912.4413966527</v>
      </c>
      <c r="AL13" s="53">
        <f>'Temporary Relocation Numbers'!AL13*Assumptions!G$21</f>
        <v>2321678.7542799828</v>
      </c>
      <c r="AM13" s="53">
        <f>'Temporary Relocation Numbers'!AM13*Assumptions!H$21</f>
        <v>1223593.2361612013</v>
      </c>
    </row>
    <row r="14" spans="1:39" x14ac:dyDescent="0.35">
      <c r="A14">
        <v>2033</v>
      </c>
      <c r="B14" s="51">
        <f>'Temporary Relocation Numbers'!B14*Assumptions!C$21</f>
        <v>0</v>
      </c>
      <c r="C14" s="51">
        <f>'Temporary Relocation Numbers'!C14*Assumptions!D$21</f>
        <v>0</v>
      </c>
      <c r="D14" s="51">
        <f>'Temporary Relocation Numbers'!D14*Assumptions!E$21</f>
        <v>0</v>
      </c>
      <c r="E14" s="51">
        <f>'Temporary Relocation Numbers'!E14*Assumptions!F$21</f>
        <v>0</v>
      </c>
      <c r="F14" s="51">
        <f>'Temporary Relocation Numbers'!F14*Assumptions!G$21</f>
        <v>0</v>
      </c>
      <c r="G14" s="51">
        <f>'Temporary Relocation Numbers'!G14*Assumptions!H$21</f>
        <v>0</v>
      </c>
      <c r="H14" s="52">
        <f>'Temporary Relocation Numbers'!H14*Assumptions!C$21</f>
        <v>49456.291803533793</v>
      </c>
      <c r="I14" s="52">
        <f>'Temporary Relocation Numbers'!I14*Assumptions!D$21</f>
        <v>57564.105678136999</v>
      </c>
      <c r="J14" s="52">
        <f>'Temporary Relocation Numbers'!J14*Assumptions!E$21</f>
        <v>39603.498935362513</v>
      </c>
      <c r="K14" s="52">
        <f>'Temporary Relocation Numbers'!K14*Assumptions!F$21</f>
        <v>36613.269747701932</v>
      </c>
      <c r="L14" s="52">
        <f>'Temporary Relocation Numbers'!L14*Assumptions!G$21</f>
        <v>29372.328585413561</v>
      </c>
      <c r="M14" s="52">
        <f>'Temporary Relocation Numbers'!M14*Assumptions!H$21</f>
        <v>12434.377563864215</v>
      </c>
      <c r="N14" s="53">
        <f>'Temporary Relocation Numbers'!N14*Assumptions!C$21</f>
        <v>5889939.9524416793</v>
      </c>
      <c r="O14" s="53">
        <f>'Temporary Relocation Numbers'!O14*Assumptions!D$21</f>
        <v>11493304.284624901</v>
      </c>
      <c r="P14" s="53">
        <f>'Temporary Relocation Numbers'!P14*Assumptions!E$21</f>
        <v>9169961.5487327632</v>
      </c>
      <c r="Q14" s="53">
        <f>'Temporary Relocation Numbers'!Q14*Assumptions!F$21</f>
        <v>3840276.3749566167</v>
      </c>
      <c r="R14" s="53">
        <f>'Temporary Relocation Numbers'!R14*Assumptions!G$21</f>
        <v>2403017.5685104723</v>
      </c>
      <c r="S14" s="53">
        <f>'Temporary Relocation Numbers'!S14*Assumptions!H$21</f>
        <v>1356379.9298408015</v>
      </c>
      <c r="U14">
        <v>2033</v>
      </c>
      <c r="V14" s="51">
        <f>'Temporary Relocation Numbers'!V14*Assumptions!C$21</f>
        <v>0</v>
      </c>
      <c r="W14" s="51">
        <f>'Temporary Relocation Numbers'!W14*Assumptions!D$21</f>
        <v>0</v>
      </c>
      <c r="X14" s="51">
        <f>'Temporary Relocation Numbers'!X14*Assumptions!E$21</f>
        <v>0</v>
      </c>
      <c r="Y14" s="51">
        <f>'Temporary Relocation Numbers'!Y14*Assumptions!F$21</f>
        <v>0</v>
      </c>
      <c r="Z14" s="51">
        <f>'Temporary Relocation Numbers'!Z14*Assumptions!G$21</f>
        <v>0</v>
      </c>
      <c r="AA14" s="51">
        <f>'Temporary Relocation Numbers'!AA14*Assumptions!H$21</f>
        <v>0</v>
      </c>
      <c r="AB14" s="52">
        <f>'Temporary Relocation Numbers'!AB14*Assumptions!C$21</f>
        <v>46042.60446390367</v>
      </c>
      <c r="AC14" s="52">
        <f>'Temporary Relocation Numbers'!AC14*Assumptions!D$21</f>
        <v>52567.079357513991</v>
      </c>
      <c r="AD14" s="52">
        <f>'Temporary Relocation Numbers'!AD14*Assumptions!E$21</f>
        <v>35785.790549661477</v>
      </c>
      <c r="AE14" s="52">
        <f>'Temporary Relocation Numbers'!AE14*Assumptions!F$21</f>
        <v>36519.057117693657</v>
      </c>
      <c r="AF14" s="52">
        <f>'Temporary Relocation Numbers'!AF14*Assumptions!G$21</f>
        <v>28772.340562748992</v>
      </c>
      <c r="AG14" s="52">
        <f>'Temporary Relocation Numbers'!AG14*Assumptions!H$21</f>
        <v>11372.904596363234</v>
      </c>
      <c r="AH14" s="53">
        <f>'Temporary Relocation Numbers'!AH14*Assumptions!C$21</f>
        <v>5483390.8013911936</v>
      </c>
      <c r="AI14" s="53">
        <f>'Temporary Relocation Numbers'!AI14*Assumptions!D$21</f>
        <v>10495593.239788627</v>
      </c>
      <c r="AJ14" s="53">
        <f>'Temporary Relocation Numbers'!AJ14*Assumptions!E$21</f>
        <v>8285993.2115338044</v>
      </c>
      <c r="AK14" s="53">
        <f>'Temporary Relocation Numbers'!AK14*Assumptions!F$21</f>
        <v>3830394.6424662806</v>
      </c>
      <c r="AL14" s="53">
        <f>'Temporary Relocation Numbers'!AL14*Assumptions!G$21</f>
        <v>2353931.1722730692</v>
      </c>
      <c r="AM14" s="53">
        <f>'Temporary Relocation Numbers'!AM14*Assumptions!H$21</f>
        <v>1240591.2124890776</v>
      </c>
    </row>
    <row r="15" spans="1:39" x14ac:dyDescent="0.35">
      <c r="A15">
        <v>2034</v>
      </c>
      <c r="B15" s="51">
        <f>'Temporary Relocation Numbers'!B15*Assumptions!C$21</f>
        <v>0</v>
      </c>
      <c r="C15" s="51">
        <f>'Temporary Relocation Numbers'!C15*Assumptions!D$21</f>
        <v>0</v>
      </c>
      <c r="D15" s="51">
        <f>'Temporary Relocation Numbers'!D15*Assumptions!E$21</f>
        <v>0</v>
      </c>
      <c r="E15" s="51">
        <f>'Temporary Relocation Numbers'!E15*Assumptions!F$21</f>
        <v>0</v>
      </c>
      <c r="F15" s="51">
        <f>'Temporary Relocation Numbers'!F15*Assumptions!G$21</f>
        <v>0</v>
      </c>
      <c r="G15" s="51">
        <f>'Temporary Relocation Numbers'!G15*Assumptions!H$21</f>
        <v>0</v>
      </c>
      <c r="H15" s="52">
        <f>'Temporary Relocation Numbers'!H15*Assumptions!C$21</f>
        <v>50166.6420057539</v>
      </c>
      <c r="I15" s="52">
        <f>'Temporary Relocation Numbers'!I15*Assumptions!D$21</f>
        <v>58390.909965678868</v>
      </c>
      <c r="J15" s="52">
        <f>'Temporary Relocation Numbers'!J15*Assumptions!E$21</f>
        <v>40172.331584383486</v>
      </c>
      <c r="K15" s="52">
        <f>'Temporary Relocation Numbers'!K15*Assumptions!F$21</f>
        <v>37139.153161536065</v>
      </c>
      <c r="L15" s="52">
        <f>'Temporary Relocation Numbers'!L15*Assumptions!G$21</f>
        <v>29794.20897291226</v>
      </c>
      <c r="M15" s="52">
        <f>'Temporary Relocation Numbers'!M15*Assumptions!H$21</f>
        <v>12612.974913056109</v>
      </c>
      <c r="N15" s="53">
        <f>'Temporary Relocation Numbers'!N15*Assumptions!C$21</f>
        <v>5971762.1274304166</v>
      </c>
      <c r="O15" s="53">
        <f>'Temporary Relocation Numbers'!O15*Assumptions!D$21</f>
        <v>11652967.568456091</v>
      </c>
      <c r="P15" s="53">
        <f>'Temporary Relocation Numbers'!P15*Assumptions!E$21</f>
        <v>9297349.2987843323</v>
      </c>
      <c r="Q15" s="53">
        <f>'Temporary Relocation Numbers'!Q15*Assumptions!F$21</f>
        <v>3893624.926570721</v>
      </c>
      <c r="R15" s="53">
        <f>'Temporary Relocation Numbers'!R15*Assumptions!G$21</f>
        <v>2436399.9332848638</v>
      </c>
      <c r="S15" s="53">
        <f>'Temporary Relocation Numbers'!S15*Assumptions!H$21</f>
        <v>1375222.5592846947</v>
      </c>
      <c r="U15">
        <v>2034</v>
      </c>
      <c r="V15" s="51">
        <f>'Temporary Relocation Numbers'!V15*Assumptions!C$21</f>
        <v>0</v>
      </c>
      <c r="W15" s="51">
        <f>'Temporary Relocation Numbers'!W15*Assumptions!D$21</f>
        <v>0</v>
      </c>
      <c r="X15" s="51">
        <f>'Temporary Relocation Numbers'!X15*Assumptions!E$21</f>
        <v>0</v>
      </c>
      <c r="Y15" s="51">
        <f>'Temporary Relocation Numbers'!Y15*Assumptions!F$21</f>
        <v>0</v>
      </c>
      <c r="Z15" s="51">
        <f>'Temporary Relocation Numbers'!Z15*Assumptions!G$21</f>
        <v>0</v>
      </c>
      <c r="AA15" s="51">
        <f>'Temporary Relocation Numbers'!AA15*Assumptions!H$21</f>
        <v>0</v>
      </c>
      <c r="AB15" s="52">
        <f>'Temporary Relocation Numbers'!AB15*Assumptions!C$21</f>
        <v>46703.92322030379</v>
      </c>
      <c r="AC15" s="52">
        <f>'Temporary Relocation Numbers'!AC15*Assumptions!D$21</f>
        <v>53322.110397852965</v>
      </c>
      <c r="AD15" s="52">
        <f>'Temporary Relocation Numbers'!AD15*Assumptions!E$21</f>
        <v>36299.788721108329</v>
      </c>
      <c r="AE15" s="52">
        <f>'Temporary Relocation Numbers'!AE15*Assumptions!F$21</f>
        <v>37043.587337458091</v>
      </c>
      <c r="AF15" s="52">
        <f>'Temporary Relocation Numbers'!AF15*Assumptions!G$21</f>
        <v>29185.60320723286</v>
      </c>
      <c r="AG15" s="52">
        <f>'Temporary Relocation Numbers'!AG15*Assumptions!H$21</f>
        <v>11536.25580578972</v>
      </c>
      <c r="AH15" s="53">
        <f>'Temporary Relocation Numbers'!AH15*Assumptions!C$21</f>
        <v>5559565.2556820326</v>
      </c>
      <c r="AI15" s="53">
        <f>'Temporary Relocation Numbers'!AI15*Assumptions!D$21</f>
        <v>10641396.469297031</v>
      </c>
      <c r="AJ15" s="53">
        <f>'Temporary Relocation Numbers'!AJ15*Assumptions!E$21</f>
        <v>8401101.0041401703</v>
      </c>
      <c r="AK15" s="53">
        <f>'Temporary Relocation Numbers'!AK15*Assumptions!F$21</f>
        <v>3883605.9185136477</v>
      </c>
      <c r="AL15" s="53">
        <f>'Temporary Relocation Numbers'!AL15*Assumptions!G$21</f>
        <v>2386631.6360883787</v>
      </c>
      <c r="AM15" s="53">
        <f>'Temporary Relocation Numbers'!AM15*Assumptions!H$21</f>
        <v>1257825.3221909411</v>
      </c>
    </row>
    <row r="16" spans="1:39" x14ac:dyDescent="0.35">
      <c r="A16">
        <v>2035</v>
      </c>
      <c r="B16" s="51">
        <f>'Temporary Relocation Numbers'!B16*Assumptions!C$21</f>
        <v>0</v>
      </c>
      <c r="C16" s="51">
        <f>'Temporary Relocation Numbers'!C16*Assumptions!D$21</f>
        <v>0</v>
      </c>
      <c r="D16" s="51">
        <f>'Temporary Relocation Numbers'!D16*Assumptions!E$21</f>
        <v>0</v>
      </c>
      <c r="E16" s="51">
        <f>'Temporary Relocation Numbers'!E16*Assumptions!F$21</f>
        <v>0</v>
      </c>
      <c r="F16" s="51">
        <f>'Temporary Relocation Numbers'!F16*Assumptions!G$21</f>
        <v>0</v>
      </c>
      <c r="G16" s="51">
        <f>'Temporary Relocation Numbers'!G16*Assumptions!H$21</f>
        <v>0</v>
      </c>
      <c r="H16" s="52">
        <f>'Temporary Relocation Numbers'!H16*Assumptions!C$21</f>
        <v>50887.19510413528</v>
      </c>
      <c r="I16" s="52">
        <f>'Temporary Relocation Numbers'!I16*Assumptions!D$21</f>
        <v>59229.589801739101</v>
      </c>
      <c r="J16" s="52">
        <f>'Temporary Relocation Numbers'!J16*Assumptions!E$21</f>
        <v>40749.334485813721</v>
      </c>
      <c r="K16" s="52">
        <f>'Temporary Relocation Numbers'!K16*Assumptions!F$21</f>
        <v>37672.589939679128</v>
      </c>
      <c r="L16" s="52">
        <f>'Temporary Relocation Numbers'!L16*Assumptions!G$21</f>
        <v>30222.148909310479</v>
      </c>
      <c r="M16" s="52">
        <f>'Temporary Relocation Numbers'!M16*Assumptions!H$21</f>
        <v>12794.137490219773</v>
      </c>
      <c r="N16" s="53">
        <f>'Temporary Relocation Numbers'!N16*Assumptions!C$21</f>
        <v>6054720.9639766468</v>
      </c>
      <c r="O16" s="53">
        <f>'Temporary Relocation Numbers'!O16*Assumptions!D$21</f>
        <v>11814848.871019969</v>
      </c>
      <c r="P16" s="53">
        <f>'Temporary Relocation Numbers'!P16*Assumptions!E$21</f>
        <v>9426506.7006252743</v>
      </c>
      <c r="Q16" s="53">
        <f>'Temporary Relocation Numbers'!Q16*Assumptions!F$21</f>
        <v>3947714.5883762375</v>
      </c>
      <c r="R16" s="53">
        <f>'Temporary Relocation Numbers'!R16*Assumptions!G$21</f>
        <v>2470246.0409351024</v>
      </c>
      <c r="S16" s="53">
        <f>'Temporary Relocation Numbers'!S16*Assumptions!H$21</f>
        <v>1394326.9477509307</v>
      </c>
      <c r="U16">
        <v>2035</v>
      </c>
      <c r="V16" s="51">
        <f>'Temporary Relocation Numbers'!V16*Assumptions!C$21</f>
        <v>0</v>
      </c>
      <c r="W16" s="51">
        <f>'Temporary Relocation Numbers'!W16*Assumptions!D$21</f>
        <v>0</v>
      </c>
      <c r="X16" s="51">
        <f>'Temporary Relocation Numbers'!X16*Assumptions!E$21</f>
        <v>0</v>
      </c>
      <c r="Y16" s="51">
        <f>'Temporary Relocation Numbers'!Y16*Assumptions!F$21</f>
        <v>0</v>
      </c>
      <c r="Z16" s="51">
        <f>'Temporary Relocation Numbers'!Z16*Assumptions!G$21</f>
        <v>0</v>
      </c>
      <c r="AA16" s="51">
        <f>'Temporary Relocation Numbers'!AA16*Assumptions!H$21</f>
        <v>0</v>
      </c>
      <c r="AB16" s="52">
        <f>'Temporary Relocation Numbers'!AB16*Assumptions!C$21</f>
        <v>47374.740624807295</v>
      </c>
      <c r="AC16" s="52">
        <f>'Temporary Relocation Numbers'!AC16*Assumptions!D$21</f>
        <v>54087.986093798507</v>
      </c>
      <c r="AD16" s="52">
        <f>'Temporary Relocation Numbers'!AD16*Assumptions!E$21</f>
        <v>36821.16954684876</v>
      </c>
      <c r="AE16" s="52">
        <f>'Temporary Relocation Numbers'!AE16*Assumptions!F$21</f>
        <v>37575.651485345559</v>
      </c>
      <c r="AF16" s="52">
        <f>'Temporary Relocation Numbers'!AF16*Assumptions!G$21</f>
        <v>29604.801622320909</v>
      </c>
      <c r="AG16" s="52">
        <f>'Temporary Relocation Numbers'!AG16*Assumptions!H$21</f>
        <v>11701.953259959138</v>
      </c>
      <c r="AH16" s="53">
        <f>'Temporary Relocation Numbers'!AH16*Assumptions!C$21</f>
        <v>5636797.9142294489</v>
      </c>
      <c r="AI16" s="53">
        <f>'Temporary Relocation Numbers'!AI16*Assumptions!D$21</f>
        <v>10789225.175712688</v>
      </c>
      <c r="AJ16" s="53">
        <f>'Temporary Relocation Numbers'!AJ16*Assumptions!E$21</f>
        <v>8517807.8571826778</v>
      </c>
      <c r="AK16" s="53">
        <f>'Temporary Relocation Numbers'!AK16*Assumptions!F$21</f>
        <v>3937556.3977405513</v>
      </c>
      <c r="AL16" s="53">
        <f>'Temporary Relocation Numbers'!AL16*Assumptions!G$21</f>
        <v>2419786.3699122313</v>
      </c>
      <c r="AM16" s="53">
        <f>'Temporary Relocation Numbers'!AM16*Assumptions!H$21</f>
        <v>1275298.8455967112</v>
      </c>
    </row>
    <row r="17" spans="1:39" x14ac:dyDescent="0.35">
      <c r="A17">
        <v>2036</v>
      </c>
      <c r="B17" s="51">
        <f>'Temporary Relocation Numbers'!B17*Assumptions!C$21</f>
        <v>0</v>
      </c>
      <c r="C17" s="51">
        <f>'Temporary Relocation Numbers'!C17*Assumptions!D$21</f>
        <v>0</v>
      </c>
      <c r="D17" s="51">
        <f>'Temporary Relocation Numbers'!D17*Assumptions!E$21</f>
        <v>0</v>
      </c>
      <c r="E17" s="51">
        <f>'Temporary Relocation Numbers'!E17*Assumptions!F$21</f>
        <v>0</v>
      </c>
      <c r="F17" s="51">
        <f>'Temporary Relocation Numbers'!F17*Assumptions!G$21</f>
        <v>0</v>
      </c>
      <c r="G17" s="51">
        <f>'Temporary Relocation Numbers'!G17*Assumptions!H$21</f>
        <v>0</v>
      </c>
      <c r="H17" s="52">
        <f>'Temporary Relocation Numbers'!H17*Assumptions!C$21</f>
        <v>51618.097644831898</v>
      </c>
      <c r="I17" s="52">
        <f>'Temporary Relocation Numbers'!I17*Assumptions!D$21</f>
        <v>60080.315757098193</v>
      </c>
      <c r="J17" s="52">
        <f>'Temporary Relocation Numbers'!J17*Assumptions!E$21</f>
        <v>41334.624990555181</v>
      </c>
      <c r="K17" s="52">
        <f>'Temporary Relocation Numbers'!K17*Assumptions!F$21</f>
        <v>38213.688572551015</v>
      </c>
      <c r="L17" s="52">
        <f>'Temporary Relocation Numbers'!L17*Assumptions!G$21</f>
        <v>30656.235429070959</v>
      </c>
      <c r="M17" s="52">
        <f>'Temporary Relocation Numbers'!M17*Assumptions!H$21</f>
        <v>12977.90214021644</v>
      </c>
      <c r="N17" s="53">
        <f>'Temporary Relocation Numbers'!N17*Assumptions!C$21</f>
        <v>6138832.2524146698</v>
      </c>
      <c r="O17" s="53">
        <f>'Temporary Relocation Numbers'!O17*Assumptions!D$21</f>
        <v>11978979.004704831</v>
      </c>
      <c r="P17" s="53">
        <f>'Temporary Relocation Numbers'!P17*Assumptions!E$21</f>
        <v>9557458.3379966039</v>
      </c>
      <c r="Q17" s="53">
        <f>'Temporary Relocation Numbers'!Q17*Assumptions!F$21</f>
        <v>4002555.655766373</v>
      </c>
      <c r="R17" s="53">
        <f>'Temporary Relocation Numbers'!R17*Assumptions!G$21</f>
        <v>2504562.3337086532</v>
      </c>
      <c r="S17" s="53">
        <f>'Temporary Relocation Numbers'!S17*Assumptions!H$21</f>
        <v>1413696.7315571464</v>
      </c>
      <c r="U17">
        <v>2036</v>
      </c>
      <c r="V17" s="51">
        <f>'Temporary Relocation Numbers'!V17*Assumptions!C$21</f>
        <v>0</v>
      </c>
      <c r="W17" s="51">
        <f>'Temporary Relocation Numbers'!W17*Assumptions!D$21</f>
        <v>0</v>
      </c>
      <c r="X17" s="51">
        <f>'Temporary Relocation Numbers'!X17*Assumptions!E$21</f>
        <v>0</v>
      </c>
      <c r="Y17" s="51">
        <f>'Temporary Relocation Numbers'!Y17*Assumptions!F$21</f>
        <v>0</v>
      </c>
      <c r="Z17" s="51">
        <f>'Temporary Relocation Numbers'!Z17*Assumptions!G$21</f>
        <v>0</v>
      </c>
      <c r="AA17" s="51">
        <f>'Temporary Relocation Numbers'!AA17*Assumptions!H$21</f>
        <v>0</v>
      </c>
      <c r="AB17" s="52">
        <f>'Temporary Relocation Numbers'!AB17*Assumptions!C$21</f>
        <v>48055.193108318235</v>
      </c>
      <c r="AC17" s="52">
        <f>'Temporary Relocation Numbers'!AC17*Assumptions!D$21</f>
        <v>54864.862209218511</v>
      </c>
      <c r="AD17" s="52">
        <f>'Temporary Relocation Numbers'!AD17*Assumptions!E$21</f>
        <v>37350.039065361969</v>
      </c>
      <c r="AE17" s="52">
        <f>'Temporary Relocation Numbers'!AE17*Assumptions!F$21</f>
        <v>38115.357772610296</v>
      </c>
      <c r="AF17" s="52">
        <f>'Temporary Relocation Numbers'!AF17*Assumptions!G$21</f>
        <v>30030.021064624489</v>
      </c>
      <c r="AG17" s="52">
        <f>'Temporary Relocation Numbers'!AG17*Assumptions!H$21</f>
        <v>11870.030658434618</v>
      </c>
      <c r="AH17" s="53">
        <f>'Temporary Relocation Numbers'!AH17*Assumptions!C$21</f>
        <v>5715103.477450517</v>
      </c>
      <c r="AI17" s="53">
        <f>'Temporary Relocation Numbers'!AI17*Assumptions!D$21</f>
        <v>10939107.49666132</v>
      </c>
      <c r="AJ17" s="53">
        <f>'Temporary Relocation Numbers'!AJ17*Assumptions!E$21</f>
        <v>8636135.9845724814</v>
      </c>
      <c r="AK17" s="53">
        <f>'Temporary Relocation Numbers'!AK17*Assumptions!F$21</f>
        <v>3992256.3490482708</v>
      </c>
      <c r="AL17" s="53">
        <f>'Temporary Relocation Numbers'!AL17*Assumptions!G$21</f>
        <v>2453401.6843964206</v>
      </c>
      <c r="AM17" s="53">
        <f>'Temporary Relocation Numbers'!AM17*Assumptions!H$21</f>
        <v>1293015.108606165</v>
      </c>
    </row>
    <row r="18" spans="1:39" x14ac:dyDescent="0.35">
      <c r="A18">
        <v>2037</v>
      </c>
      <c r="B18" s="51">
        <f>'Temporary Relocation Numbers'!B18*Assumptions!C$21</f>
        <v>0</v>
      </c>
      <c r="C18" s="51">
        <f>'Temporary Relocation Numbers'!C18*Assumptions!D$21</f>
        <v>0</v>
      </c>
      <c r="D18" s="51">
        <f>'Temporary Relocation Numbers'!D18*Assumptions!E$21</f>
        <v>0</v>
      </c>
      <c r="E18" s="51">
        <f>'Temporary Relocation Numbers'!E18*Assumptions!F$21</f>
        <v>0</v>
      </c>
      <c r="F18" s="51">
        <f>'Temporary Relocation Numbers'!F18*Assumptions!G$21</f>
        <v>0</v>
      </c>
      <c r="G18" s="51">
        <f>'Temporary Relocation Numbers'!G18*Assumptions!H$21</f>
        <v>0</v>
      </c>
      <c r="H18" s="52">
        <f>'Temporary Relocation Numbers'!H18*Assumptions!C$21</f>
        <v>52359.498278868166</v>
      </c>
      <c r="I18" s="52">
        <f>'Temporary Relocation Numbers'!I18*Assumptions!D$21</f>
        <v>60943.260852477375</v>
      </c>
      <c r="J18" s="52">
        <f>'Temporary Relocation Numbers'!J18*Assumptions!E$21</f>
        <v>41928.322135043374</v>
      </c>
      <c r="K18" s="52">
        <f>'Temporary Relocation Numbers'!K18*Assumptions!F$21</f>
        <v>38762.559108840345</v>
      </c>
      <c r="L18" s="52">
        <f>'Temporary Relocation Numbers'!L18*Assumptions!G$21</f>
        <v>31096.556816749107</v>
      </c>
      <c r="M18" s="52">
        <f>'Temporary Relocation Numbers'!M18*Assumptions!H$21</f>
        <v>13164.306237117142</v>
      </c>
      <c r="N18" s="53">
        <f>'Temporary Relocation Numbers'!N18*Assumptions!C$21</f>
        <v>6224112.0024357783</v>
      </c>
      <c r="O18" s="53">
        <f>'Temporary Relocation Numbers'!O18*Assumptions!D$21</f>
        <v>12145389.209940121</v>
      </c>
      <c r="P18" s="53">
        <f>'Temporary Relocation Numbers'!P18*Assumptions!E$21</f>
        <v>9690229.1361530274</v>
      </c>
      <c r="Q18" s="53">
        <f>'Temporary Relocation Numbers'!Q18*Assumptions!F$21</f>
        <v>4058158.5671564117</v>
      </c>
      <c r="R18" s="53">
        <f>'Temporary Relocation Numbers'!R18*Assumptions!G$21</f>
        <v>2539355.3433477334</v>
      </c>
      <c r="S18" s="53">
        <f>'Temporary Relocation Numbers'!S18*Assumptions!H$21</f>
        <v>1433335.597536166</v>
      </c>
      <c r="U18">
        <v>2037</v>
      </c>
      <c r="V18" s="51">
        <f>'Temporary Relocation Numbers'!V18*Assumptions!C$21</f>
        <v>0</v>
      </c>
      <c r="W18" s="51">
        <f>'Temporary Relocation Numbers'!W18*Assumptions!D$21</f>
        <v>0</v>
      </c>
      <c r="X18" s="51">
        <f>'Temporary Relocation Numbers'!X18*Assumptions!E$21</f>
        <v>0</v>
      </c>
      <c r="Y18" s="51">
        <f>'Temporary Relocation Numbers'!Y18*Assumptions!F$21</f>
        <v>0</v>
      </c>
      <c r="Z18" s="51">
        <f>'Temporary Relocation Numbers'!Z18*Assumptions!G$21</f>
        <v>0</v>
      </c>
      <c r="AA18" s="51">
        <f>'Temporary Relocation Numbers'!AA18*Assumptions!H$21</f>
        <v>0</v>
      </c>
      <c r="AB18" s="52">
        <f>'Temporary Relocation Numbers'!AB18*Assumptions!C$21</f>
        <v>48745.419061323875</v>
      </c>
      <c r="AC18" s="52">
        <f>'Temporary Relocation Numbers'!AC18*Assumptions!D$21</f>
        <v>55652.896745247155</v>
      </c>
      <c r="AD18" s="52">
        <f>'Temporary Relocation Numbers'!AD18*Assumptions!E$21</f>
        <v>37886.504838178218</v>
      </c>
      <c r="AE18" s="52">
        <f>'Temporary Relocation Numbers'!AE18*Assumptions!F$21</f>
        <v>38662.815964765534</v>
      </c>
      <c r="AF18" s="52">
        <f>'Temporary Relocation Numbers'!AF18*Assumptions!G$21</f>
        <v>30461.348015311996</v>
      </c>
      <c r="AG18" s="52">
        <f>'Temporary Relocation Numbers'!AG18*Assumptions!H$21</f>
        <v>12040.522184812569</v>
      </c>
      <c r="AH18" s="53">
        <f>'Temporary Relocation Numbers'!AH18*Assumptions!C$21</f>
        <v>5794496.8499783371</v>
      </c>
      <c r="AI18" s="53">
        <f>'Temporary Relocation Numbers'!AI18*Assumptions!D$21</f>
        <v>11091071.960652394</v>
      </c>
      <c r="AJ18" s="53">
        <f>'Temporary Relocation Numbers'!AJ18*Assumptions!E$21</f>
        <v>8756107.9088131152</v>
      </c>
      <c r="AK18" s="53">
        <f>'Temporary Relocation Numbers'!AK18*Assumptions!F$21</f>
        <v>4047716.1839921395</v>
      </c>
      <c r="AL18" s="53">
        <f>'Temporary Relocation Numbers'!AL18*Assumptions!G$21</f>
        <v>2487483.977859383</v>
      </c>
      <c r="AM18" s="53">
        <f>'Temporary Relocation Numbers'!AM18*Assumptions!H$21</f>
        <v>1310977.4833219883</v>
      </c>
    </row>
    <row r="19" spans="1:39" x14ac:dyDescent="0.35">
      <c r="A19">
        <v>2038</v>
      </c>
      <c r="B19" s="51">
        <f>'Temporary Relocation Numbers'!B19*Assumptions!C$21</f>
        <v>0</v>
      </c>
      <c r="C19" s="51">
        <f>'Temporary Relocation Numbers'!C19*Assumptions!D$21</f>
        <v>0</v>
      </c>
      <c r="D19" s="51">
        <f>'Temporary Relocation Numbers'!D19*Assumptions!E$21</f>
        <v>0</v>
      </c>
      <c r="E19" s="51">
        <f>'Temporary Relocation Numbers'!E19*Assumptions!F$21</f>
        <v>0</v>
      </c>
      <c r="F19" s="51">
        <f>'Temporary Relocation Numbers'!F19*Assumptions!G$21</f>
        <v>0</v>
      </c>
      <c r="G19" s="51">
        <f>'Temporary Relocation Numbers'!G19*Assumptions!H$21</f>
        <v>0</v>
      </c>
      <c r="H19" s="52">
        <f>'Temporary Relocation Numbers'!H19*Assumptions!C$21</f>
        <v>53111.547792371712</v>
      </c>
      <c r="I19" s="52">
        <f>'Temporary Relocation Numbers'!I19*Assumptions!D$21</f>
        <v>61818.600593727766</v>
      </c>
      <c r="J19" s="52">
        <f>'Temporary Relocation Numbers'!J19*Assumptions!E$21</f>
        <v>42530.546665456895</v>
      </c>
      <c r="K19" s="52">
        <f>'Temporary Relocation Numbers'!K19*Assumptions!F$21</f>
        <v>39319.313177886135</v>
      </c>
      <c r="L19" s="52">
        <f>'Temporary Relocation Numbers'!L19*Assumptions!G$21</f>
        <v>31543.202624948339</v>
      </c>
      <c r="M19" s="52">
        <f>'Temporary Relocation Numbers'!M19*Assumptions!H$21</f>
        <v>13353.38769180387</v>
      </c>
      <c r="N19" s="53">
        <f>'Temporary Relocation Numbers'!N19*Assumptions!C$21</f>
        <v>6310576.4461355293</v>
      </c>
      <c r="O19" s="53">
        <f>'Temporary Relocation Numbers'!O19*Assumptions!D$21</f>
        <v>12314111.161142707</v>
      </c>
      <c r="P19" s="53">
        <f>'Temporary Relocation Numbers'!P19*Assumptions!E$21</f>
        <v>9824844.3666072153</v>
      </c>
      <c r="Q19" s="53">
        <f>'Temporary Relocation Numbers'!Q19*Assumptions!F$21</f>
        <v>4114533.9059705646</v>
      </c>
      <c r="R19" s="53">
        <f>'Temporary Relocation Numbers'!R19*Assumptions!G$21</f>
        <v>2574631.6923325555</v>
      </c>
      <c r="S19" s="53">
        <f>'Temporary Relocation Numbers'!S19*Assumptions!H$21</f>
        <v>1453247.2837377493</v>
      </c>
      <c r="U19">
        <v>2038</v>
      </c>
      <c r="V19" s="51">
        <f>'Temporary Relocation Numbers'!V19*Assumptions!C$21</f>
        <v>0</v>
      </c>
      <c r="W19" s="51">
        <f>'Temporary Relocation Numbers'!W19*Assumptions!D$21</f>
        <v>0</v>
      </c>
      <c r="X19" s="51">
        <f>'Temporary Relocation Numbers'!X19*Assumptions!E$21</f>
        <v>0</v>
      </c>
      <c r="Y19" s="51">
        <f>'Temporary Relocation Numbers'!Y19*Assumptions!F$21</f>
        <v>0</v>
      </c>
      <c r="Z19" s="51">
        <f>'Temporary Relocation Numbers'!Z19*Assumptions!G$21</f>
        <v>0</v>
      </c>
      <c r="AA19" s="51">
        <f>'Temporary Relocation Numbers'!AA19*Assumptions!H$21</f>
        <v>0</v>
      </c>
      <c r="AB19" s="52">
        <f>'Temporary Relocation Numbers'!AB19*Assumptions!C$21</f>
        <v>49445.558862040612</v>
      </c>
      <c r="AC19" s="52">
        <f>'Temporary Relocation Numbers'!AC19*Assumptions!D$21</f>
        <v>56452.249972419275</v>
      </c>
      <c r="AD19" s="52">
        <f>'Temporary Relocation Numbers'!AD19*Assumptions!E$21</f>
        <v>38430.675971754586</v>
      </c>
      <c r="AE19" s="52">
        <f>'Temporary Relocation Numbers'!AE19*Assumptions!F$21</f>
        <v>39218.137403907633</v>
      </c>
      <c r="AF19" s="52">
        <f>'Temporary Relocation Numbers'!AF19*Assumptions!G$21</f>
        <v>30898.870197697441</v>
      </c>
      <c r="AG19" s="52">
        <f>'Temporary Relocation Numbers'!AG19*Assumptions!H$21</f>
        <v>12213.462513674953</v>
      </c>
      <c r="AH19" s="53">
        <f>'Temporary Relocation Numbers'!AH19*Assumptions!C$21</f>
        <v>5874993.1434989637</v>
      </c>
      <c r="AI19" s="53">
        <f>'Temporary Relocation Numbers'!AI19*Assumptions!D$21</f>
        <v>11245147.492509212</v>
      </c>
      <c r="AJ19" s="53">
        <f>'Temporary Relocation Numbers'!AJ19*Assumptions!E$21</f>
        <v>8877746.4652873892</v>
      </c>
      <c r="AK19" s="53">
        <f>'Temporary Relocation Numbers'!AK19*Assumptions!F$21</f>
        <v>4103946.4587632846</v>
      </c>
      <c r="AL19" s="53">
        <f>'Temporary Relocation Numbers'!AL19*Assumptions!G$21</f>
        <v>2522039.7375040487</v>
      </c>
      <c r="AM19" s="53">
        <f>'Temporary Relocation Numbers'!AM19*Assumptions!H$21</f>
        <v>1329189.3886916174</v>
      </c>
    </row>
    <row r="20" spans="1:39" x14ac:dyDescent="0.35">
      <c r="A20">
        <v>2039</v>
      </c>
      <c r="B20" s="51">
        <f>'Temporary Relocation Numbers'!B20*Assumptions!C$21</f>
        <v>0</v>
      </c>
      <c r="C20" s="51">
        <f>'Temporary Relocation Numbers'!C20*Assumptions!D$21</f>
        <v>0</v>
      </c>
      <c r="D20" s="51">
        <f>'Temporary Relocation Numbers'!D20*Assumptions!E$21</f>
        <v>0</v>
      </c>
      <c r="E20" s="51">
        <f>'Temporary Relocation Numbers'!E20*Assumptions!F$21</f>
        <v>0</v>
      </c>
      <c r="F20" s="51">
        <f>'Temporary Relocation Numbers'!F20*Assumptions!G$21</f>
        <v>0</v>
      </c>
      <c r="G20" s="51">
        <f>'Temporary Relocation Numbers'!G20*Assumptions!H$21</f>
        <v>0</v>
      </c>
      <c r="H20" s="52">
        <f>'Temporary Relocation Numbers'!H20*Assumptions!C$21</f>
        <v>53874.39913724018</v>
      </c>
      <c r="I20" s="52">
        <f>'Temporary Relocation Numbers'!I20*Assumptions!D$21</f>
        <v>62706.513007524656</v>
      </c>
      <c r="J20" s="52">
        <f>'Temporary Relocation Numbers'!J20*Assumptions!E$21</f>
        <v>43141.421062274894</v>
      </c>
      <c r="K20" s="52">
        <f>'Temporary Relocation Numbers'!K20*Assumptions!F$21</f>
        <v>39884.064012380986</v>
      </c>
      <c r="L20" s="52">
        <f>'Temporary Relocation Numbers'!L20*Assumptions!G$21</f>
        <v>31996.263692533281</v>
      </c>
      <c r="M20" s="52">
        <f>'Temporary Relocation Numbers'!M20*Assumptions!H$21</f>
        <v>13545.184959679875</v>
      </c>
      <c r="N20" s="53">
        <f>'Temporary Relocation Numbers'!N20*Assumptions!C$21</f>
        <v>6398242.0411033407</v>
      </c>
      <c r="O20" s="53">
        <f>'Temporary Relocation Numbers'!O20*Assumptions!D$21</f>
        <v>12485176.972745776</v>
      </c>
      <c r="P20" s="53">
        <f>'Temporary Relocation Numbers'!P20*Assumptions!E$21</f>
        <v>9961329.6519399453</v>
      </c>
      <c r="Q20" s="53">
        <f>'Temporary Relocation Numbers'!Q20*Assumptions!F$21</f>
        <v>4171692.4026564015</v>
      </c>
      <c r="R20" s="53">
        <f>'Temporary Relocation Numbers'!R20*Assumptions!G$21</f>
        <v>2610398.095141849</v>
      </c>
      <c r="S20" s="53">
        <f>'Temporary Relocation Numbers'!S20*Assumptions!H$21</f>
        <v>1473435.5801400926</v>
      </c>
      <c r="U20">
        <v>2039</v>
      </c>
      <c r="V20" s="51">
        <f>'Temporary Relocation Numbers'!V20*Assumptions!C$21</f>
        <v>0</v>
      </c>
      <c r="W20" s="51">
        <f>'Temporary Relocation Numbers'!W20*Assumptions!D$21</f>
        <v>0</v>
      </c>
      <c r="X20" s="51">
        <f>'Temporary Relocation Numbers'!X20*Assumptions!E$21</f>
        <v>0</v>
      </c>
      <c r="Y20" s="51">
        <f>'Temporary Relocation Numbers'!Y20*Assumptions!F$21</f>
        <v>0</v>
      </c>
      <c r="Z20" s="51">
        <f>'Temporary Relocation Numbers'!Z20*Assumptions!G$21</f>
        <v>0</v>
      </c>
      <c r="AA20" s="51">
        <f>'Temporary Relocation Numbers'!AA20*Assumptions!H$21</f>
        <v>0</v>
      </c>
      <c r="AB20" s="52">
        <f>'Temporary Relocation Numbers'!AB20*Assumptions!C$21</f>
        <v>50155.754904964044</v>
      </c>
      <c r="AC20" s="52">
        <f>'Temporary Relocation Numbers'!AC20*Assumptions!D$21</f>
        <v>57263.084463266052</v>
      </c>
      <c r="AD20" s="52">
        <f>'Temporary Relocation Numbers'!AD20*Assumptions!E$21</f>
        <v>38982.66313966515</v>
      </c>
      <c r="AE20" s="52">
        <f>'Temporary Relocation Numbers'!AE20*Assumptions!F$21</f>
        <v>39781.435031360787</v>
      </c>
      <c r="AF20" s="52">
        <f>'Temporary Relocation Numbers'!AF20*Assumptions!G$21</f>
        <v>31342.676595081608</v>
      </c>
      <c r="AG20" s="52">
        <f>'Temporary Relocation Numbers'!AG20*Assumptions!H$21</f>
        <v>12388.886817641403</v>
      </c>
      <c r="AH20" s="53">
        <f>'Temporary Relocation Numbers'!AH20*Assumptions!C$21</f>
        <v>5956607.6796277603</v>
      </c>
      <c r="AI20" s="53">
        <f>'Temporary Relocation Numbers'!AI20*Assumptions!D$21</f>
        <v>11401363.418874441</v>
      </c>
      <c r="AJ20" s="53">
        <f>'Temporary Relocation Numbers'!AJ20*Assumptions!E$21</f>
        <v>9001074.8066038843</v>
      </c>
      <c r="AK20" s="53">
        <f>'Temporary Relocation Numbers'!AK20*Assumptions!F$21</f>
        <v>4160957.8761978787</v>
      </c>
      <c r="AL20" s="53">
        <f>'Temporary Relocation Numbers'!AL20*Assumptions!G$21</f>
        <v>2557075.5406526113</v>
      </c>
      <c r="AM20" s="53">
        <f>'Temporary Relocation Numbers'!AM20*Assumptions!H$21</f>
        <v>1347654.2911580016</v>
      </c>
    </row>
    <row r="21" spans="1:39" x14ac:dyDescent="0.35">
      <c r="A21">
        <v>2040</v>
      </c>
      <c r="B21" s="51">
        <f>'Temporary Relocation Numbers'!B21*Assumptions!C$21</f>
        <v>0</v>
      </c>
      <c r="C21" s="51">
        <f>'Temporary Relocation Numbers'!C21*Assumptions!D$21</f>
        <v>0</v>
      </c>
      <c r="D21" s="51">
        <f>'Temporary Relocation Numbers'!D21*Assumptions!E$21</f>
        <v>0</v>
      </c>
      <c r="E21" s="51">
        <f>'Temporary Relocation Numbers'!E21*Assumptions!F$21</f>
        <v>0</v>
      </c>
      <c r="F21" s="51">
        <f>'Temporary Relocation Numbers'!F21*Assumptions!G$21</f>
        <v>0</v>
      </c>
      <c r="G21" s="51">
        <f>'Temporary Relocation Numbers'!G21*Assumptions!H$21</f>
        <v>0</v>
      </c>
      <c r="H21" s="52">
        <f>'Temporary Relocation Numbers'!H21*Assumptions!C$21</f>
        <v>58662.66709785079</v>
      </c>
      <c r="I21" s="52">
        <f>'Temporary Relocation Numbers'!I21*Assumptions!D$21</f>
        <v>68279.764718242921</v>
      </c>
      <c r="J21" s="52">
        <f>'Temporary Relocation Numbers'!J21*Assumptions!E$21</f>
        <v>46975.75958958688</v>
      </c>
      <c r="K21" s="52">
        <f>'Temporary Relocation Numbers'!K21*Assumptions!F$21</f>
        <v>43428.894004135225</v>
      </c>
      <c r="L21" s="52">
        <f>'Temporary Relocation Numbers'!L21*Assumptions!G$21</f>
        <v>34840.038968948444</v>
      </c>
      <c r="M21" s="52">
        <f>'Temporary Relocation Numbers'!M21*Assumptions!H$21</f>
        <v>14749.058714220695</v>
      </c>
      <c r="N21" s="53">
        <f>'Temporary Relocation Numbers'!N21*Assumptions!C$21</f>
        <v>6963669.9856996238</v>
      </c>
      <c r="O21" s="53">
        <f>'Temporary Relocation Numbers'!O21*Assumptions!D$21</f>
        <v>13588521.908474891</v>
      </c>
      <c r="P21" s="53">
        <f>'Temporary Relocation Numbers'!P21*Assumptions!E$21</f>
        <v>10841636.166504238</v>
      </c>
      <c r="Q21" s="53">
        <f>'Temporary Relocation Numbers'!Q21*Assumptions!F$21</f>
        <v>4540354.8329878384</v>
      </c>
      <c r="R21" s="53">
        <f>'Temporary Relocation Numbers'!R21*Assumptions!G$21</f>
        <v>2841085.2151401383</v>
      </c>
      <c r="S21" s="53">
        <f>'Temporary Relocation Numbers'!S21*Assumptions!H$21</f>
        <v>1603646.6047030173</v>
      </c>
      <c r="U21">
        <v>2040</v>
      </c>
      <c r="V21" s="51">
        <f>'Temporary Relocation Numbers'!V21*Assumptions!C$21</f>
        <v>0</v>
      </c>
      <c r="W21" s="51">
        <f>'Temporary Relocation Numbers'!W21*Assumptions!D$21</f>
        <v>0</v>
      </c>
      <c r="X21" s="51">
        <f>'Temporary Relocation Numbers'!X21*Assumptions!E$21</f>
        <v>0</v>
      </c>
      <c r="Y21" s="51">
        <f>'Temporary Relocation Numbers'!Y21*Assumptions!F$21</f>
        <v>0</v>
      </c>
      <c r="Z21" s="51">
        <f>'Temporary Relocation Numbers'!Z21*Assumptions!G$21</f>
        <v>0</v>
      </c>
      <c r="AA21" s="51">
        <f>'Temporary Relocation Numbers'!AA21*Assumptions!H$21</f>
        <v>0</v>
      </c>
      <c r="AB21" s="52">
        <f>'Temporary Relocation Numbers'!AB21*Assumptions!C$21</f>
        <v>54613.515884161119</v>
      </c>
      <c r="AC21" s="52">
        <f>'Temporary Relocation Numbers'!AC21*Assumptions!D$21</f>
        <v>62352.533200554419</v>
      </c>
      <c r="AD21" s="52">
        <f>'Temporary Relocation Numbers'!AD21*Assumptions!E$21</f>
        <v>42447.378104846233</v>
      </c>
      <c r="AE21" s="52">
        <f>'Temporary Relocation Numbers'!AE21*Assumptions!F$21</f>
        <v>43317.143528128174</v>
      </c>
      <c r="AF21" s="52">
        <f>'Temporary Relocation Numbers'!AF21*Assumptions!G$21</f>
        <v>34128.362125563384</v>
      </c>
      <c r="AG21" s="52">
        <f>'Temporary Relocation Numbers'!AG21*Assumptions!H$21</f>
        <v>13489.990695671262</v>
      </c>
      <c r="AH21" s="53">
        <f>'Temporary Relocation Numbers'!AH21*Assumptions!C$21</f>
        <v>6483007.3399440739</v>
      </c>
      <c r="AI21" s="53">
        <f>'Temporary Relocation Numbers'!AI21*Assumptions!D$21</f>
        <v>12408929.159919417</v>
      </c>
      <c r="AJ21" s="53">
        <f>'Temporary Relocation Numbers'!AJ21*Assumptions!E$21</f>
        <v>9796521.3049326278</v>
      </c>
      <c r="AK21" s="53">
        <f>'Temporary Relocation Numbers'!AK21*Assumptions!F$21</f>
        <v>4528671.6707645748</v>
      </c>
      <c r="AL21" s="53">
        <f>'Temporary Relocation Numbers'!AL21*Assumptions!G$21</f>
        <v>2783050.419039567</v>
      </c>
      <c r="AM21" s="53">
        <f>'Temporary Relocation Numbers'!AM21*Assumptions!H$21</f>
        <v>1466749.7225250255</v>
      </c>
    </row>
    <row r="22" spans="1:39" x14ac:dyDescent="0.35">
      <c r="A22">
        <v>2041</v>
      </c>
      <c r="B22" s="51">
        <f>'Temporary Relocation Numbers'!B22*Assumptions!C$21</f>
        <v>0</v>
      </c>
      <c r="C22" s="51">
        <f>'Temporary Relocation Numbers'!C22*Assumptions!D$21</f>
        <v>0</v>
      </c>
      <c r="D22" s="51">
        <f>'Temporary Relocation Numbers'!D22*Assumptions!E$21</f>
        <v>0</v>
      </c>
      <c r="E22" s="51">
        <f>'Temporary Relocation Numbers'!E22*Assumptions!F$21</f>
        <v>0</v>
      </c>
      <c r="F22" s="51">
        <f>'Temporary Relocation Numbers'!F22*Assumptions!G$21</f>
        <v>0</v>
      </c>
      <c r="G22" s="51">
        <f>'Temporary Relocation Numbers'!G22*Assumptions!H$21</f>
        <v>0</v>
      </c>
      <c r="H22" s="52">
        <f>'Temporary Relocation Numbers'!H22*Assumptions!C$21</f>
        <v>59505.250233708757</v>
      </c>
      <c r="I22" s="52">
        <f>'Temporary Relocation Numbers'!I22*Assumptions!D$21</f>
        <v>69260.480071262544</v>
      </c>
      <c r="J22" s="52">
        <f>'Temporary Relocation Numbers'!J22*Assumptions!E$21</f>
        <v>47650.481431985929</v>
      </c>
      <c r="K22" s="52">
        <f>'Temporary Relocation Numbers'!K22*Assumptions!F$21</f>
        <v>44052.671536033158</v>
      </c>
      <c r="L22" s="52">
        <f>'Temporary Relocation Numbers'!L22*Assumptions!G$21</f>
        <v>35340.453129097426</v>
      </c>
      <c r="M22" s="52">
        <f>'Temporary Relocation Numbers'!M22*Assumptions!H$21</f>
        <v>14960.902272605999</v>
      </c>
      <c r="N22" s="53">
        <f>'Temporary Relocation Numbers'!N22*Assumptions!C$21</f>
        <v>7060408.2595588546</v>
      </c>
      <c r="O22" s="53">
        <f>'Temporary Relocation Numbers'!O22*Assumptions!D$21</f>
        <v>13777291.645757627</v>
      </c>
      <c r="P22" s="53">
        <f>'Temporary Relocation Numbers'!P22*Assumptions!E$21</f>
        <v>10992246.573187957</v>
      </c>
      <c r="Q22" s="53">
        <f>'Temporary Relocation Numbers'!Q22*Assumptions!F$21</f>
        <v>4603428.7710339613</v>
      </c>
      <c r="R22" s="53">
        <f>'Temporary Relocation Numbers'!R22*Assumptions!G$21</f>
        <v>2880553.1508929874</v>
      </c>
      <c r="S22" s="53">
        <f>'Temporary Relocation Numbers'!S22*Assumptions!H$21</f>
        <v>1625924.2262355944</v>
      </c>
      <c r="U22">
        <v>2041</v>
      </c>
      <c r="V22" s="51">
        <f>'Temporary Relocation Numbers'!V22*Assumptions!C$21</f>
        <v>0</v>
      </c>
      <c r="W22" s="51">
        <f>'Temporary Relocation Numbers'!W22*Assumptions!D$21</f>
        <v>0</v>
      </c>
      <c r="X22" s="51">
        <f>'Temporary Relocation Numbers'!X22*Assumptions!E$21</f>
        <v>0</v>
      </c>
      <c r="Y22" s="51">
        <f>'Temporary Relocation Numbers'!Y22*Assumptions!F$21</f>
        <v>0</v>
      </c>
      <c r="Z22" s="51">
        <f>'Temporary Relocation Numbers'!Z22*Assumptions!G$21</f>
        <v>0</v>
      </c>
      <c r="AA22" s="51">
        <f>'Temporary Relocation Numbers'!AA22*Assumptions!H$21</f>
        <v>0</v>
      </c>
      <c r="AB22" s="52">
        <f>'Temporary Relocation Numbers'!AB22*Assumptions!C$21</f>
        <v>55397.940284728335</v>
      </c>
      <c r="AC22" s="52">
        <f>'Temporary Relocation Numbers'!AC22*Assumptions!D$21</f>
        <v>63248.114590762569</v>
      </c>
      <c r="AD22" s="52">
        <f>'Temporary Relocation Numbers'!AD22*Assumptions!E$21</f>
        <v>43057.057935680932</v>
      </c>
      <c r="AE22" s="52">
        <f>'Temporary Relocation Numbers'!AE22*Assumptions!F$21</f>
        <v>43939.315966511516</v>
      </c>
      <c r="AF22" s="52">
        <f>'Temporary Relocation Numbers'!AF22*Assumptions!G$21</f>
        <v>34618.554334749642</v>
      </c>
      <c r="AG22" s="52">
        <f>'Temporary Relocation Numbers'!AG22*Assumptions!H$21</f>
        <v>13683.750018684892</v>
      </c>
      <c r="AH22" s="53">
        <f>'Temporary Relocation Numbers'!AH22*Assumptions!C$21</f>
        <v>6573068.3193946816</v>
      </c>
      <c r="AI22" s="53">
        <f>'Temporary Relocation Numbers'!AI22*Assumptions!D$21</f>
        <v>12581312.169142602</v>
      </c>
      <c r="AJ22" s="53">
        <f>'Temporary Relocation Numbers'!AJ22*Assumptions!E$21</f>
        <v>9932613.1304801516</v>
      </c>
      <c r="AK22" s="53">
        <f>'Temporary Relocation Numbers'!AK22*Assumptions!F$21</f>
        <v>4591583.3080484523</v>
      </c>
      <c r="AL22" s="53">
        <f>'Temporary Relocation Numbers'!AL22*Assumptions!G$21</f>
        <v>2821712.1439854605</v>
      </c>
      <c r="AM22" s="53">
        <f>'Temporary Relocation Numbers'!AM22*Assumptions!H$21</f>
        <v>1487125.5928106587</v>
      </c>
    </row>
    <row r="23" spans="1:39" x14ac:dyDescent="0.35">
      <c r="A23">
        <v>2042</v>
      </c>
      <c r="B23" s="51">
        <f>'Temporary Relocation Numbers'!B23*Assumptions!C$21</f>
        <v>0</v>
      </c>
      <c r="C23" s="51">
        <f>'Temporary Relocation Numbers'!C23*Assumptions!D$21</f>
        <v>0</v>
      </c>
      <c r="D23" s="51">
        <f>'Temporary Relocation Numbers'!D23*Assumptions!E$21</f>
        <v>0</v>
      </c>
      <c r="E23" s="51">
        <f>'Temporary Relocation Numbers'!E23*Assumptions!F$21</f>
        <v>0</v>
      </c>
      <c r="F23" s="51">
        <f>'Temporary Relocation Numbers'!F23*Assumptions!G$21</f>
        <v>0</v>
      </c>
      <c r="G23" s="51">
        <f>'Temporary Relocation Numbers'!G23*Assumptions!H$21</f>
        <v>0</v>
      </c>
      <c r="H23" s="52">
        <f>'Temporary Relocation Numbers'!H23*Assumptions!C$21</f>
        <v>60359.935552709008</v>
      </c>
      <c r="I23" s="52">
        <f>'Temporary Relocation Numbers'!I23*Assumptions!D$21</f>
        <v>70255.281626945842</v>
      </c>
      <c r="J23" s="52">
        <f>'Temporary Relocation Numbers'!J23*Assumptions!E$21</f>
        <v>48334.894433582573</v>
      </c>
      <c r="K23" s="52">
        <f>'Temporary Relocation Numbers'!K23*Assumptions!F$21</f>
        <v>44685.408504228595</v>
      </c>
      <c r="L23" s="52">
        <f>'Temporary Relocation Numbers'!L23*Assumptions!G$21</f>
        <v>35848.05483378104</v>
      </c>
      <c r="M23" s="52">
        <f>'Temporary Relocation Numbers'!M23*Assumptions!H$21</f>
        <v>15175.788580640552</v>
      </c>
      <c r="N23" s="53">
        <f>'Temporary Relocation Numbers'!N23*Assumptions!C$21</f>
        <v>7158490.407215734</v>
      </c>
      <c r="O23" s="53">
        <f>'Temporary Relocation Numbers'!O23*Assumptions!D$21</f>
        <v>13968683.744320994</v>
      </c>
      <c r="P23" s="53">
        <f>'Temporary Relocation Numbers'!P23*Assumptions!E$21</f>
        <v>11144949.237373499</v>
      </c>
      <c r="Q23" s="53">
        <f>'Temporary Relocation Numbers'!Q23*Assumptions!F$21</f>
        <v>4667378.9229019079</v>
      </c>
      <c r="R23" s="53">
        <f>'Temporary Relocation Numbers'!R23*Assumptions!G$21</f>
        <v>2920569.3693739609</v>
      </c>
      <c r="S23" s="53">
        <f>'Temporary Relocation Numbers'!S23*Assumptions!H$21</f>
        <v>1648511.3251927446</v>
      </c>
      <c r="U23">
        <v>2042</v>
      </c>
      <c r="V23" s="51">
        <f>'Temporary Relocation Numbers'!V23*Assumptions!C$21</f>
        <v>0</v>
      </c>
      <c r="W23" s="51">
        <f>'Temporary Relocation Numbers'!W23*Assumptions!D$21</f>
        <v>0</v>
      </c>
      <c r="X23" s="51">
        <f>'Temporary Relocation Numbers'!X23*Assumptions!E$21</f>
        <v>0</v>
      </c>
      <c r="Y23" s="51">
        <f>'Temporary Relocation Numbers'!Y23*Assumptions!F$21</f>
        <v>0</v>
      </c>
      <c r="Z23" s="51">
        <f>'Temporary Relocation Numbers'!Z23*Assumptions!G$21</f>
        <v>0</v>
      </c>
      <c r="AA23" s="51">
        <f>'Temporary Relocation Numbers'!AA23*Assumptions!H$21</f>
        <v>0</v>
      </c>
      <c r="AB23" s="52">
        <f>'Temporary Relocation Numbers'!AB23*Assumptions!C$21</f>
        <v>56193.631523371128</v>
      </c>
      <c r="AC23" s="52">
        <f>'Temporary Relocation Numbers'!AC23*Assumptions!D$21</f>
        <v>64156.559388202426</v>
      </c>
      <c r="AD23" s="52">
        <f>'Temporary Relocation Numbers'!AD23*Assumptions!E$21</f>
        <v>43675.494714829598</v>
      </c>
      <c r="AE23" s="52">
        <f>'Temporary Relocation Numbers'!AE23*Assumptions!F$21</f>
        <v>44570.424786926429</v>
      </c>
      <c r="AF23" s="52">
        <f>'Temporary Relocation Numbers'!AF23*Assumptions!G$21</f>
        <v>35115.787268628839</v>
      </c>
      <c r="AG23" s="52">
        <f>'Temporary Relocation Numbers'!AG23*Assumptions!H$21</f>
        <v>13880.292344007543</v>
      </c>
      <c r="AH23" s="53">
        <f>'Temporary Relocation Numbers'!AH23*Assumptions!C$21</f>
        <v>6664380.4126562569</v>
      </c>
      <c r="AI23" s="53">
        <f>'Temporary Relocation Numbers'!AI23*Assumptions!D$21</f>
        <v>12756089.897643</v>
      </c>
      <c r="AJ23" s="53">
        <f>'Temporary Relocation Numbers'!AJ23*Assumptions!E$21</f>
        <v>10070595.523546938</v>
      </c>
      <c r="AK23" s="53">
        <f>'Temporary Relocation Numbers'!AK23*Assumptions!F$21</f>
        <v>4655368.9044959601</v>
      </c>
      <c r="AL23" s="53">
        <f>'Temporary Relocation Numbers'!AL23*Assumptions!G$21</f>
        <v>2860910.9518981469</v>
      </c>
      <c r="AM23" s="53">
        <f>'Temporary Relocation Numbers'!AM23*Assumptions!H$21</f>
        <v>1507784.521673718</v>
      </c>
    </row>
    <row r="24" spans="1:39" x14ac:dyDescent="0.35">
      <c r="A24">
        <v>2043</v>
      </c>
      <c r="B24" s="51">
        <f>'Temporary Relocation Numbers'!B24*Assumptions!C$21</f>
        <v>0</v>
      </c>
      <c r="C24" s="51">
        <f>'Temporary Relocation Numbers'!C24*Assumptions!D$21</f>
        <v>0</v>
      </c>
      <c r="D24" s="51">
        <f>'Temporary Relocation Numbers'!D24*Assumptions!E$21</f>
        <v>0</v>
      </c>
      <c r="E24" s="51">
        <f>'Temporary Relocation Numbers'!E24*Assumptions!F$21</f>
        <v>0</v>
      </c>
      <c r="F24" s="51">
        <f>'Temporary Relocation Numbers'!F24*Assumptions!G$21</f>
        <v>0</v>
      </c>
      <c r="G24" s="51">
        <f>'Temporary Relocation Numbers'!G24*Assumptions!H$21</f>
        <v>0</v>
      </c>
      <c r="H24" s="52">
        <f>'Temporary Relocation Numbers'!H24*Assumptions!C$21</f>
        <v>61226.896880828535</v>
      </c>
      <c r="I24" s="52">
        <f>'Temporary Relocation Numbers'!I24*Assumptions!D$21</f>
        <v>71264.371708122635</v>
      </c>
      <c r="J24" s="52">
        <f>'Temporary Relocation Numbers'!J24*Assumptions!E$21</f>
        <v>49029.137790354609</v>
      </c>
      <c r="K24" s="52">
        <f>'Temporary Relocation Numbers'!K24*Assumptions!F$21</f>
        <v>45327.233594823003</v>
      </c>
      <c r="L24" s="52">
        <f>'Temporary Relocation Numbers'!L24*Assumptions!G$21</f>
        <v>36362.94731907962</v>
      </c>
      <c r="M24" s="52">
        <f>'Temporary Relocation Numbers'!M24*Assumptions!H$21</f>
        <v>15393.76134192099</v>
      </c>
      <c r="N24" s="53">
        <f>'Temporary Relocation Numbers'!N24*Assumptions!C$21</f>
        <v>7257935.0975663699</v>
      </c>
      <c r="O24" s="53">
        <f>'Temporary Relocation Numbers'!O24*Assumptions!D$21</f>
        <v>14162734.633620184</v>
      </c>
      <c r="P24" s="53">
        <f>'Temporary Relocation Numbers'!P24*Assumptions!E$21</f>
        <v>11299773.224392744</v>
      </c>
      <c r="Q24" s="53">
        <f>'Temporary Relocation Numbers'!Q24*Assumptions!F$21</f>
        <v>4732217.4608245399</v>
      </c>
      <c r="R24" s="53">
        <f>'Temporary Relocation Numbers'!R24*Assumptions!G$21</f>
        <v>2961141.4872456538</v>
      </c>
      <c r="S24" s="53">
        <f>'Temporary Relocation Numbers'!S24*Assumptions!H$21</f>
        <v>1671412.2007890942</v>
      </c>
      <c r="U24">
        <v>2043</v>
      </c>
      <c r="V24" s="51">
        <f>'Temporary Relocation Numbers'!V24*Assumptions!C$21</f>
        <v>0</v>
      </c>
      <c r="W24" s="51">
        <f>'Temporary Relocation Numbers'!W24*Assumptions!D$21</f>
        <v>0</v>
      </c>
      <c r="X24" s="51">
        <f>'Temporary Relocation Numbers'!X24*Assumptions!E$21</f>
        <v>0</v>
      </c>
      <c r="Y24" s="51">
        <f>'Temporary Relocation Numbers'!Y24*Assumptions!F$21</f>
        <v>0</v>
      </c>
      <c r="Z24" s="51">
        <f>'Temporary Relocation Numbers'!Z24*Assumptions!G$21</f>
        <v>0</v>
      </c>
      <c r="AA24" s="51">
        <f>'Temporary Relocation Numbers'!AA24*Assumptions!H$21</f>
        <v>0</v>
      </c>
      <c r="AB24" s="52">
        <f>'Temporary Relocation Numbers'!AB24*Assumptions!C$21</f>
        <v>57000.751427845156</v>
      </c>
      <c r="AC24" s="52">
        <f>'Temporary Relocation Numbers'!AC24*Assumptions!D$21</f>
        <v>65078.052352458566</v>
      </c>
      <c r="AD24" s="52">
        <f>'Temporary Relocation Numbers'!AD24*Assumptions!E$21</f>
        <v>44302.814220019936</v>
      </c>
      <c r="AE24" s="52">
        <f>'Temporary Relocation Numbers'!AE24*Assumptions!F$21</f>
        <v>45210.598344341561</v>
      </c>
      <c r="AF24" s="52">
        <f>'Temporary Relocation Numbers'!AF24*Assumptions!G$21</f>
        <v>35620.162054479762</v>
      </c>
      <c r="AG24" s="52">
        <f>'Temporary Relocation Numbers'!AG24*Assumptions!H$21</f>
        <v>14079.657644435007</v>
      </c>
      <c r="AH24" s="53">
        <f>'Temporary Relocation Numbers'!AH24*Assumptions!C$21</f>
        <v>6756961.000016883</v>
      </c>
      <c r="AI24" s="53">
        <f>'Temporary Relocation Numbers'!AI24*Assumptions!D$21</f>
        <v>12933295.612506749</v>
      </c>
      <c r="AJ24" s="53">
        <f>'Temporary Relocation Numbers'!AJ24*Assumptions!E$21</f>
        <v>10210494.747617438</v>
      </c>
      <c r="AK24" s="53">
        <f>'Temporary Relocation Numbers'!AK24*Assumptions!F$21</f>
        <v>4720040.6010185843</v>
      </c>
      <c r="AL24" s="53">
        <f>'Temporary Relocation Numbers'!AL24*Assumptions!G$21</f>
        <v>2900654.3038547933</v>
      </c>
      <c r="AM24" s="53">
        <f>'Temporary Relocation Numbers'!AM24*Assumptions!H$21</f>
        <v>1528730.4413221097</v>
      </c>
    </row>
    <row r="25" spans="1:39" x14ac:dyDescent="0.35">
      <c r="A25">
        <v>2044</v>
      </c>
      <c r="B25" s="51">
        <f>'Temporary Relocation Numbers'!B25*Assumptions!C$21</f>
        <v>0</v>
      </c>
      <c r="C25" s="51">
        <f>'Temporary Relocation Numbers'!C25*Assumptions!D$21</f>
        <v>0</v>
      </c>
      <c r="D25" s="51">
        <f>'Temporary Relocation Numbers'!D25*Assumptions!E$21</f>
        <v>0</v>
      </c>
      <c r="E25" s="51">
        <f>'Temporary Relocation Numbers'!E25*Assumptions!F$21</f>
        <v>0</v>
      </c>
      <c r="F25" s="51">
        <f>'Temporary Relocation Numbers'!F25*Assumptions!G$21</f>
        <v>0</v>
      </c>
      <c r="G25" s="51">
        <f>'Temporary Relocation Numbers'!G25*Assumptions!H$21</f>
        <v>0</v>
      </c>
      <c r="H25" s="52">
        <f>'Temporary Relocation Numbers'!H25*Assumptions!C$21</f>
        <v>62106.310540740204</v>
      </c>
      <c r="I25" s="52">
        <f>'Temporary Relocation Numbers'!I25*Assumptions!D$21</f>
        <v>72287.955543624324</v>
      </c>
      <c r="J25" s="52">
        <f>'Temporary Relocation Numbers'!J25*Assumptions!E$21</f>
        <v>49733.352697578332</v>
      </c>
      <c r="K25" s="52">
        <f>'Temporary Relocation Numbers'!K25*Assumptions!F$21</f>
        <v>45978.277342261004</v>
      </c>
      <c r="L25" s="52">
        <f>'Temporary Relocation Numbers'!L25*Assumptions!G$21</f>
        <v>36885.235303873109</v>
      </c>
      <c r="M25" s="52">
        <f>'Temporary Relocation Numbers'!M25*Assumptions!H$21</f>
        <v>15614.864887767108</v>
      </c>
      <c r="N25" s="53">
        <f>'Temporary Relocation Numbers'!N25*Assumptions!C$21</f>
        <v>7358761.2588524083</v>
      </c>
      <c r="O25" s="53">
        <f>'Temporary Relocation Numbers'!O25*Assumptions!D$21</f>
        <v>14359481.249183001</v>
      </c>
      <c r="P25" s="53">
        <f>'Temporary Relocation Numbers'!P25*Assumptions!E$21</f>
        <v>11456748.003348855</v>
      </c>
      <c r="Q25" s="53">
        <f>'Temporary Relocation Numbers'!Q25*Assumptions!F$21</f>
        <v>4797956.7261295831</v>
      </c>
      <c r="R25" s="53">
        <f>'Temporary Relocation Numbers'!R25*Assumptions!G$21</f>
        <v>3002277.2269802121</v>
      </c>
      <c r="S25" s="53">
        <f>'Temporary Relocation Numbers'!S25*Assumptions!H$21</f>
        <v>1694631.2119633218</v>
      </c>
      <c r="U25">
        <v>2044</v>
      </c>
      <c r="V25" s="51">
        <f>'Temporary Relocation Numbers'!V25*Assumptions!C$21</f>
        <v>0</v>
      </c>
      <c r="W25" s="51">
        <f>'Temporary Relocation Numbers'!W25*Assumptions!D$21</f>
        <v>0</v>
      </c>
      <c r="X25" s="51">
        <f>'Temporary Relocation Numbers'!X25*Assumptions!E$21</f>
        <v>0</v>
      </c>
      <c r="Y25" s="51">
        <f>'Temporary Relocation Numbers'!Y25*Assumptions!F$21</f>
        <v>0</v>
      </c>
      <c r="Z25" s="51">
        <f>'Temporary Relocation Numbers'!Z25*Assumptions!G$21</f>
        <v>0</v>
      </c>
      <c r="AA25" s="51">
        <f>'Temporary Relocation Numbers'!AA25*Assumptions!H$21</f>
        <v>0</v>
      </c>
      <c r="AB25" s="52">
        <f>'Temporary Relocation Numbers'!AB25*Assumptions!C$21</f>
        <v>57819.464150269152</v>
      </c>
      <c r="AC25" s="52">
        <f>'Temporary Relocation Numbers'!AC25*Assumptions!D$21</f>
        <v>66012.780896852899</v>
      </c>
      <c r="AD25" s="52">
        <f>'Temporary Relocation Numbers'!AD25*Assumptions!E$21</f>
        <v>44939.144035549325</v>
      </c>
      <c r="AE25" s="52">
        <f>'Temporary Relocation Numbers'!AE25*Assumptions!F$21</f>
        <v>45859.966837312561</v>
      </c>
      <c r="AF25" s="52">
        <f>'Temporary Relocation Numbers'!AF25*Assumptions!G$21</f>
        <v>36131.781272091714</v>
      </c>
      <c r="AG25" s="52">
        <f>'Temporary Relocation Numbers'!AG25*Assumptions!H$21</f>
        <v>14281.886466900009</v>
      </c>
      <c r="AH25" s="53">
        <f>'Temporary Relocation Numbers'!AH25*Assumptions!C$21</f>
        <v>6850827.7032090351</v>
      </c>
      <c r="AI25" s="53">
        <f>'Temporary Relocation Numbers'!AI25*Assumptions!D$21</f>
        <v>13112963.042961434</v>
      </c>
      <c r="AJ25" s="53">
        <f>'Temporary Relocation Numbers'!AJ25*Assumptions!E$21</f>
        <v>10352337.431024561</v>
      </c>
      <c r="AK25" s="53">
        <f>'Temporary Relocation Numbers'!AK25*Assumptions!F$21</f>
        <v>4785610.7071875595</v>
      </c>
      <c r="AL25" s="53">
        <f>'Temporary Relocation Numbers'!AL25*Assumptions!G$21</f>
        <v>2940949.7645807476</v>
      </c>
      <c r="AM25" s="53">
        <f>'Temporary Relocation Numbers'!AM25*Assumptions!H$21</f>
        <v>1549967.3385893919</v>
      </c>
    </row>
    <row r="26" spans="1:39" x14ac:dyDescent="0.35">
      <c r="A26">
        <v>2045</v>
      </c>
      <c r="B26" s="51">
        <f>'Temporary Relocation Numbers'!B26*Assumptions!C$21</f>
        <v>0</v>
      </c>
      <c r="C26" s="51">
        <f>'Temporary Relocation Numbers'!C26*Assumptions!D$21</f>
        <v>0</v>
      </c>
      <c r="D26" s="51">
        <f>'Temporary Relocation Numbers'!D26*Assumptions!E$21</f>
        <v>0</v>
      </c>
      <c r="E26" s="51">
        <f>'Temporary Relocation Numbers'!E26*Assumptions!F$21</f>
        <v>0</v>
      </c>
      <c r="F26" s="51">
        <f>'Temporary Relocation Numbers'!F26*Assumptions!G$21</f>
        <v>0</v>
      </c>
      <c r="G26" s="51">
        <f>'Temporary Relocation Numbers'!G26*Assumptions!H$21</f>
        <v>0</v>
      </c>
      <c r="H26" s="52">
        <f>'Temporary Relocation Numbers'!H26*Assumptions!C$21</f>
        <v>62998.355387673248</v>
      </c>
      <c r="I26" s="52">
        <f>'Temporary Relocation Numbers'!I26*Assumptions!D$21</f>
        <v>73326.241310023455</v>
      </c>
      <c r="J26" s="52">
        <f>'Temporary Relocation Numbers'!J26*Assumptions!E$21</f>
        <v>50447.682378544901</v>
      </c>
      <c r="K26" s="52">
        <f>'Temporary Relocation Numbers'!K26*Assumptions!F$21</f>
        <v>46638.672155878492</v>
      </c>
      <c r="L26" s="52">
        <f>'Temporary Relocation Numbers'!L26*Assumptions!G$21</f>
        <v>37415.02501113883</v>
      </c>
      <c r="M26" s="52">
        <f>'Temporary Relocation Numbers'!M26*Assumptions!H$21</f>
        <v>15839.144186237929</v>
      </c>
      <c r="N26" s="53">
        <f>'Temporary Relocation Numbers'!N26*Assumptions!C$21</f>
        <v>7460988.0822638338</v>
      </c>
      <c r="O26" s="53">
        <f>'Temporary Relocation Numbers'!O26*Assumptions!D$21</f>
        <v>14558961.039640123</v>
      </c>
      <c r="P26" s="53">
        <f>'Temporary Relocation Numbers'!P26*Assumptions!E$21</f>
        <v>11615903.452725423</v>
      </c>
      <c r="Q26" s="53">
        <f>'Temporary Relocation Numbers'!Q26*Assumptions!F$21</f>
        <v>4864609.2315886607</v>
      </c>
      <c r="R26" s="53">
        <f>'Temporary Relocation Numbers'!R26*Assumptions!G$21</f>
        <v>3043984.418329224</v>
      </c>
      <c r="S26" s="53">
        <f>'Temporary Relocation Numbers'!S26*Assumptions!H$21</f>
        <v>1718172.7782078399</v>
      </c>
      <c r="U26">
        <v>2045</v>
      </c>
      <c r="V26" s="51">
        <f>'Temporary Relocation Numbers'!V26*Assumptions!C$21</f>
        <v>0</v>
      </c>
      <c r="W26" s="51">
        <f>'Temporary Relocation Numbers'!W26*Assumptions!D$21</f>
        <v>0</v>
      </c>
      <c r="X26" s="51">
        <f>'Temporary Relocation Numbers'!X26*Assumptions!E$21</f>
        <v>0</v>
      </c>
      <c r="Y26" s="51">
        <f>'Temporary Relocation Numbers'!Y26*Assumptions!F$21</f>
        <v>0</v>
      </c>
      <c r="Z26" s="51">
        <f>'Temporary Relocation Numbers'!Z26*Assumptions!G$21</f>
        <v>0</v>
      </c>
      <c r="AA26" s="51">
        <f>'Temporary Relocation Numbers'!AA26*Assumptions!H$21</f>
        <v>0</v>
      </c>
      <c r="AB26" s="52">
        <f>'Temporary Relocation Numbers'!AB26*Assumptions!C$21</f>
        <v>58649.936200510245</v>
      </c>
      <c r="AC26" s="52">
        <f>'Temporary Relocation Numbers'!AC26*Assumptions!D$21</f>
        <v>66960.935126560842</v>
      </c>
      <c r="AD26" s="52">
        <f>'Temporary Relocation Numbers'!AD26*Assumptions!E$21</f>
        <v>45584.613578232857</v>
      </c>
      <c r="AE26" s="52">
        <f>'Temporary Relocation Numbers'!AE26*Assumptions!F$21</f>
        <v>46518.6623344619</v>
      </c>
      <c r="AF26" s="52">
        <f>'Temporary Relocation Numbers'!AF26*Assumptions!G$21</f>
        <v>36650.74897462716</v>
      </c>
      <c r="AG26" s="52">
        <f>'Temporary Relocation Numbers'!AG26*Assumptions!H$21</f>
        <v>14487.019940718641</v>
      </c>
      <c r="AH26" s="53">
        <f>'Temporary Relocation Numbers'!AH26*Assumptions!C$21</f>
        <v>6945998.388763696</v>
      </c>
      <c r="AI26" s="53">
        <f>'Temporary Relocation Numbers'!AI26*Assumptions!D$21</f>
        <v>13295126.386796074</v>
      </c>
      <c r="AJ26" s="53">
        <f>'Temporary Relocation Numbers'!AJ26*Assumptions!E$21</f>
        <v>10496150.572018055</v>
      </c>
      <c r="AK26" s="53">
        <f>'Temporary Relocation Numbers'!AK26*Assumptions!F$21</f>
        <v>4852091.7035768591</v>
      </c>
      <c r="AL26" s="53">
        <f>'Temporary Relocation Numbers'!AL26*Assumptions!G$21</f>
        <v>2981805.003889401</v>
      </c>
      <c r="AM26" s="53">
        <f>'Temporary Relocation Numbers'!AM26*Assumptions!H$21</f>
        <v>1571499.2556936257</v>
      </c>
    </row>
    <row r="27" spans="1:39" x14ac:dyDescent="0.35">
      <c r="A27">
        <v>2046</v>
      </c>
      <c r="B27" s="51">
        <f>'Temporary Relocation Numbers'!B27*Assumptions!C$21</f>
        <v>0</v>
      </c>
      <c r="C27" s="51">
        <f>'Temporary Relocation Numbers'!C27*Assumptions!D$21</f>
        <v>0</v>
      </c>
      <c r="D27" s="51">
        <f>'Temporary Relocation Numbers'!D27*Assumptions!E$21</f>
        <v>0</v>
      </c>
      <c r="E27" s="51">
        <f>'Temporary Relocation Numbers'!E27*Assumptions!F$21</f>
        <v>0</v>
      </c>
      <c r="F27" s="51">
        <f>'Temporary Relocation Numbers'!F27*Assumptions!G$21</f>
        <v>0</v>
      </c>
      <c r="G27" s="51">
        <f>'Temporary Relocation Numbers'!G27*Assumptions!H$21</f>
        <v>0</v>
      </c>
      <c r="H27" s="52">
        <f>'Temporary Relocation Numbers'!H27*Assumptions!C$21</f>
        <v>63903.21284578881</v>
      </c>
      <c r="I27" s="52">
        <f>'Temporary Relocation Numbers'!I27*Assumptions!D$21</f>
        <v>74379.4401739725</v>
      </c>
      <c r="J27" s="52">
        <f>'Temporary Relocation Numbers'!J27*Assumptions!E$21</f>
        <v>51172.272113689054</v>
      </c>
      <c r="K27" s="52">
        <f>'Temporary Relocation Numbers'!K27*Assumptions!F$21</f>
        <v>47308.552346832032</v>
      </c>
      <c r="L27" s="52">
        <f>'Temporary Relocation Numbers'!L27*Assumptions!G$21</f>
        <v>37952.424189555066</v>
      </c>
      <c r="M27" s="52">
        <f>'Temporary Relocation Numbers'!M27*Assumptions!H$21</f>
        <v>16066.644851277344</v>
      </c>
      <c r="N27" s="53">
        <f>'Temporary Relocation Numbers'!N27*Assumptions!C$21</f>
        <v>7564635.0255918028</v>
      </c>
      <c r="O27" s="53">
        <f>'Temporary Relocation Numbers'!O27*Assumptions!D$21</f>
        <v>14761211.973853091</v>
      </c>
      <c r="P27" s="53">
        <f>'Temporary Relocation Numbers'!P27*Assumptions!E$21</f>
        <v>11777269.866073521</v>
      </c>
      <c r="Q27" s="53">
        <f>'Temporary Relocation Numbers'!Q27*Assumptions!F$21</f>
        <v>4932187.6637989702</v>
      </c>
      <c r="R27" s="53">
        <f>'Temporary Relocation Numbers'!R27*Assumptions!G$21</f>
        <v>3086270.999814027</v>
      </c>
      <c r="S27" s="53">
        <f>'Temporary Relocation Numbers'!S27*Assumptions!H$21</f>
        <v>1742041.3804099942</v>
      </c>
      <c r="U27">
        <v>2046</v>
      </c>
      <c r="V27" s="51">
        <f>'Temporary Relocation Numbers'!V27*Assumptions!C$21</f>
        <v>0</v>
      </c>
      <c r="W27" s="51">
        <f>'Temporary Relocation Numbers'!W27*Assumptions!D$21</f>
        <v>0</v>
      </c>
      <c r="X27" s="51">
        <f>'Temporary Relocation Numbers'!X27*Assumptions!E$21</f>
        <v>0</v>
      </c>
      <c r="Y27" s="51">
        <f>'Temporary Relocation Numbers'!Y27*Assumptions!F$21</f>
        <v>0</v>
      </c>
      <c r="Z27" s="51">
        <f>'Temporary Relocation Numbers'!Z27*Assumptions!G$21</f>
        <v>0</v>
      </c>
      <c r="AA27" s="51">
        <f>'Temporary Relocation Numbers'!AA27*Assumptions!H$21</f>
        <v>0</v>
      </c>
      <c r="AB27" s="52">
        <f>'Temporary Relocation Numbers'!AB27*Assumptions!C$21</f>
        <v>59492.336480048616</v>
      </c>
      <c r="AC27" s="52">
        <f>'Temporary Relocation Numbers'!AC27*Assumptions!D$21</f>
        <v>67922.70787727485</v>
      </c>
      <c r="AD27" s="52">
        <f>'Temporary Relocation Numbers'!AD27*Assumptions!E$21</f>
        <v>46239.354123724152</v>
      </c>
      <c r="AE27" s="52">
        <f>'Temporary Relocation Numbers'!AE27*Assumptions!F$21</f>
        <v>47186.818801339025</v>
      </c>
      <c r="AF27" s="52">
        <f>'Temporary Relocation Numbers'!AF27*Assumptions!G$21</f>
        <v>37177.170709784106</v>
      </c>
      <c r="AG27" s="52">
        <f>'Temporary Relocation Numbers'!AG27*Assumptions!H$21</f>
        <v>14695.099785955252</v>
      </c>
      <c r="AH27" s="53">
        <f>'Temporary Relocation Numbers'!AH27*Assumptions!C$21</f>
        <v>7042491.1714110468</v>
      </c>
      <c r="AI27" s="53">
        <f>'Temporary Relocation Numbers'!AI27*Assumptions!D$21</f>
        <v>13479820.316870321</v>
      </c>
      <c r="AJ27" s="53">
        <f>'Temporary Relocation Numbers'!AJ27*Assumptions!E$21</f>
        <v>10641961.543903392</v>
      </c>
      <c r="AK27" s="53">
        <f>'Temporary Relocation Numbers'!AK27*Assumptions!F$21</f>
        <v>4919496.2441387512</v>
      </c>
      <c r="AL27" s="53">
        <f>'Temporary Relocation Numbers'!AL27*Assumptions!G$21</f>
        <v>3023227.7981420639</v>
      </c>
      <c r="AM27" s="53">
        <f>'Temporary Relocation Numbers'!AM27*Assumptions!H$21</f>
        <v>1593330.2910067665</v>
      </c>
    </row>
    <row r="28" spans="1:39" x14ac:dyDescent="0.35">
      <c r="A28">
        <v>2047</v>
      </c>
      <c r="B28" s="51">
        <f>'Temporary Relocation Numbers'!B28*Assumptions!C$21</f>
        <v>0</v>
      </c>
      <c r="C28" s="51">
        <f>'Temporary Relocation Numbers'!C28*Assumptions!D$21</f>
        <v>0</v>
      </c>
      <c r="D28" s="51">
        <f>'Temporary Relocation Numbers'!D28*Assumptions!E$21</f>
        <v>0</v>
      </c>
      <c r="E28" s="51">
        <f>'Temporary Relocation Numbers'!E28*Assumptions!F$21</f>
        <v>0</v>
      </c>
      <c r="F28" s="51">
        <f>'Temporary Relocation Numbers'!F28*Assumptions!G$21</f>
        <v>0</v>
      </c>
      <c r="G28" s="51">
        <f>'Temporary Relocation Numbers'!G28*Assumptions!H$21</f>
        <v>0</v>
      </c>
      <c r="H28" s="52">
        <f>'Temporary Relocation Numbers'!H28*Assumptions!C$21</f>
        <v>64821.066945078084</v>
      </c>
      <c r="I28" s="52">
        <f>'Temporary Relocation Numbers'!I28*Assumptions!D$21</f>
        <v>75447.7663351511</v>
      </c>
      <c r="J28" s="52">
        <f>'Temporary Relocation Numbers'!J28*Assumptions!E$21</f>
        <v>51907.269270136276</v>
      </c>
      <c r="K28" s="52">
        <f>'Temporary Relocation Numbers'!K28*Assumptions!F$21</f>
        <v>47988.054155415077</v>
      </c>
      <c r="L28" s="52">
        <f>'Temporary Relocation Numbers'!L28*Assumptions!G$21</f>
        <v>38497.542135415031</v>
      </c>
      <c r="M28" s="52">
        <f>'Temporary Relocation Numbers'!M28*Assumptions!H$21</f>
        <v>16297.413151991064</v>
      </c>
      <c r="N28" s="53">
        <f>'Temporary Relocation Numbers'!N28*Assumptions!C$21</f>
        <v>7669721.8169322331</v>
      </c>
      <c r="O28" s="53">
        <f>'Temporary Relocation Numbers'!O28*Assumptions!D$21</f>
        <v>14966272.548141249</v>
      </c>
      <c r="P28" s="53">
        <f>'Temporary Relocation Numbers'!P28*Assumptions!E$21</f>
        <v>11940877.957777744</v>
      </c>
      <c r="Q28" s="53">
        <f>'Temporary Relocation Numbers'!Q28*Assumptions!F$21</f>
        <v>5000704.8855980393</v>
      </c>
      <c r="R28" s="53">
        <f>'Temporary Relocation Numbers'!R28*Assumptions!G$21</f>
        <v>3129145.020236725</v>
      </c>
      <c r="S28" s="53">
        <f>'Temporary Relocation Numbers'!S28*Assumptions!H$21</f>
        <v>1766241.5617049553</v>
      </c>
      <c r="U28">
        <v>2047</v>
      </c>
      <c r="V28" s="51">
        <f>'Temporary Relocation Numbers'!V28*Assumptions!C$21</f>
        <v>0</v>
      </c>
      <c r="W28" s="51">
        <f>'Temporary Relocation Numbers'!W28*Assumptions!D$21</f>
        <v>0</v>
      </c>
      <c r="X28" s="51">
        <f>'Temporary Relocation Numbers'!X28*Assumptions!E$21</f>
        <v>0</v>
      </c>
      <c r="Y28" s="51">
        <f>'Temporary Relocation Numbers'!Y28*Assumptions!F$21</f>
        <v>0</v>
      </c>
      <c r="Z28" s="51">
        <f>'Temporary Relocation Numbers'!Z28*Assumptions!G$21</f>
        <v>0</v>
      </c>
      <c r="AA28" s="51">
        <f>'Temporary Relocation Numbers'!AA28*Assumptions!H$21</f>
        <v>0</v>
      </c>
      <c r="AB28" s="52">
        <f>'Temporary Relocation Numbers'!AB28*Assumptions!C$21</f>
        <v>60346.836316328881</v>
      </c>
      <c r="AC28" s="52">
        <f>'Temporary Relocation Numbers'!AC28*Assumptions!D$21</f>
        <v>68898.294754423405</v>
      </c>
      <c r="AD28" s="52">
        <f>'Temporary Relocation Numbers'!AD28*Assumptions!E$21</f>
        <v>46903.498833214231</v>
      </c>
      <c r="AE28" s="52">
        <f>'Temporary Relocation Numbers'!AE28*Assumptions!F$21</f>
        <v>47864.572127666237</v>
      </c>
      <c r="AF28" s="52">
        <f>'Temporary Relocation Numbers'!AF28*Assumptions!G$21</f>
        <v>37711.153541262371</v>
      </c>
      <c r="AG28" s="52">
        <f>'Temporary Relocation Numbers'!AG28*Assumptions!H$21</f>
        <v>14906.168321907475</v>
      </c>
      <c r="AH28" s="53">
        <f>'Temporary Relocation Numbers'!AH28*Assumptions!C$21</f>
        <v>7140324.4175284281</v>
      </c>
      <c r="AI28" s="53">
        <f>'Temporary Relocation Numbers'!AI28*Assumptions!D$21</f>
        <v>13667079.987714071</v>
      </c>
      <c r="AJ28" s="53">
        <f>'Temporary Relocation Numbers'!AJ28*Assumptions!E$21</f>
        <v>10789798.100251932</v>
      </c>
      <c r="AK28" s="53">
        <f>'Temporary Relocation Numbers'!AK28*Assumptions!F$21</f>
        <v>4987837.1586123332</v>
      </c>
      <c r="AL28" s="53">
        <f>'Temporary Relocation Numbers'!AL28*Assumptions!G$21</f>
        <v>3065226.0317281038</v>
      </c>
      <c r="AM28" s="53">
        <f>'Temporary Relocation Numbers'!AM28*Assumptions!H$21</f>
        <v>1615464.5998347474</v>
      </c>
    </row>
    <row r="29" spans="1:39" x14ac:dyDescent="0.35">
      <c r="A29">
        <v>2048</v>
      </c>
      <c r="B29" s="51">
        <f>'Temporary Relocation Numbers'!B29*Assumptions!C$21</f>
        <v>0</v>
      </c>
      <c r="C29" s="51">
        <f>'Temporary Relocation Numbers'!C29*Assumptions!D$21</f>
        <v>0</v>
      </c>
      <c r="D29" s="51">
        <f>'Temporary Relocation Numbers'!D29*Assumptions!E$21</f>
        <v>0</v>
      </c>
      <c r="E29" s="51">
        <f>'Temporary Relocation Numbers'!E29*Assumptions!F$21</f>
        <v>0</v>
      </c>
      <c r="F29" s="51">
        <f>'Temporary Relocation Numbers'!F29*Assumptions!G$21</f>
        <v>0</v>
      </c>
      <c r="G29" s="51">
        <f>'Temporary Relocation Numbers'!G29*Assumptions!H$21</f>
        <v>0</v>
      </c>
      <c r="H29" s="52">
        <f>'Temporary Relocation Numbers'!H29*Assumptions!C$21</f>
        <v>65752.104358790297</v>
      </c>
      <c r="I29" s="52">
        <f>'Temporary Relocation Numbers'!I29*Assumptions!D$21</f>
        <v>76531.437069830004</v>
      </c>
      <c r="J29" s="52">
        <f>'Temporary Relocation Numbers'!J29*Assumptions!E$21</f>
        <v>52652.823331674292</v>
      </c>
      <c r="K29" s="52">
        <f>'Temporary Relocation Numbers'!K29*Assumptions!F$21</f>
        <v>48677.315778766562</v>
      </c>
      <c r="L29" s="52">
        <f>'Temporary Relocation Numbers'!L29*Assumptions!G$21</f>
        <v>39050.489714855561</v>
      </c>
      <c r="M29" s="52">
        <f>'Temporary Relocation Numbers'!M29*Assumptions!H$21</f>
        <v>16531.496022056828</v>
      </c>
      <c r="N29" s="53">
        <f>'Temporary Relocation Numbers'!N29*Assumptions!C$21</f>
        <v>7776268.4584408291</v>
      </c>
      <c r="O29" s="53">
        <f>'Temporary Relocation Numbers'!O29*Assumptions!D$21</f>
        <v>15174181.793609101</v>
      </c>
      <c r="P29" s="53">
        <f>'Temporary Relocation Numbers'!P29*Assumptions!E$21</f>
        <v>12106758.86890238</v>
      </c>
      <c r="Q29" s="53">
        <f>'Temporary Relocation Numbers'!Q29*Assumptions!F$21</f>
        <v>5070173.9385120356</v>
      </c>
      <c r="R29" s="53">
        <f>'Temporary Relocation Numbers'!R29*Assumptions!G$21</f>
        <v>3172614.6402121885</v>
      </c>
      <c r="S29" s="53">
        <f>'Temporary Relocation Numbers'!S29*Assumptions!H$21</f>
        <v>1790777.9283404576</v>
      </c>
      <c r="U29">
        <v>2048</v>
      </c>
      <c r="V29" s="51">
        <f>'Temporary Relocation Numbers'!V29*Assumptions!C$21</f>
        <v>0</v>
      </c>
      <c r="W29" s="51">
        <f>'Temporary Relocation Numbers'!W29*Assumptions!D$21</f>
        <v>0</v>
      </c>
      <c r="X29" s="51">
        <f>'Temporary Relocation Numbers'!X29*Assumptions!E$21</f>
        <v>0</v>
      </c>
      <c r="Y29" s="51">
        <f>'Temporary Relocation Numbers'!Y29*Assumptions!F$21</f>
        <v>0</v>
      </c>
      <c r="Z29" s="51">
        <f>'Temporary Relocation Numbers'!Z29*Assumptions!G$21</f>
        <v>0</v>
      </c>
      <c r="AA29" s="51">
        <f>'Temporary Relocation Numbers'!AA29*Assumptions!H$21</f>
        <v>0</v>
      </c>
      <c r="AB29" s="52">
        <f>'Temporary Relocation Numbers'!AB29*Assumptions!C$21</f>
        <v>61213.609497604557</v>
      </c>
      <c r="AC29" s="52">
        <f>'Temporary Relocation Numbers'!AC29*Assumptions!D$21</f>
        <v>69887.894172953354</v>
      </c>
      <c r="AD29" s="52">
        <f>'Temporary Relocation Numbers'!AD29*Assumptions!E$21</f>
        <v>47577.182780513787</v>
      </c>
      <c r="AE29" s="52">
        <f>'Temporary Relocation Numbers'!AE29*Assumptions!F$21</f>
        <v>48552.060154975974</v>
      </c>
      <c r="AF29" s="52">
        <f>'Temporary Relocation Numbers'!AF29*Assumptions!G$21</f>
        <v>38252.806070538223</v>
      </c>
      <c r="AG29" s="52">
        <f>'Temporary Relocation Numbers'!AG29*Assumptions!H$21</f>
        <v>15120.268475713125</v>
      </c>
      <c r="AH29" s="53">
        <f>'Temporary Relocation Numbers'!AH29*Assumptions!C$21</f>
        <v>7239516.7486361787</v>
      </c>
      <c r="AI29" s="53">
        <f>'Temporary Relocation Numbers'!AI29*Assumptions!D$21</f>
        <v>13856941.042218747</v>
      </c>
      <c r="AJ29" s="53">
        <f>'Temporary Relocation Numbers'!AJ29*Assumptions!E$21</f>
        <v>10939688.380183553</v>
      </c>
      <c r="AK29" s="53">
        <f>'Temporary Relocation Numbers'!AK29*Assumptions!F$21</f>
        <v>5057127.4549655421</v>
      </c>
      <c r="AL29" s="53">
        <f>'Temporary Relocation Numbers'!AL29*Assumptions!G$21</f>
        <v>3107807.6985656596</v>
      </c>
      <c r="AM29" s="53">
        <f>'Temporary Relocation Numbers'!AM29*Assumptions!H$21</f>
        <v>1637906.3952083983</v>
      </c>
    </row>
    <row r="30" spans="1:39" x14ac:dyDescent="0.35">
      <c r="A30">
        <v>2049</v>
      </c>
      <c r="B30" s="51">
        <f>'Temporary Relocation Numbers'!B30*Assumptions!C$21</f>
        <v>0</v>
      </c>
      <c r="C30" s="51">
        <f>'Temporary Relocation Numbers'!C30*Assumptions!D$21</f>
        <v>0</v>
      </c>
      <c r="D30" s="51">
        <f>'Temporary Relocation Numbers'!D30*Assumptions!E$21</f>
        <v>0</v>
      </c>
      <c r="E30" s="51">
        <f>'Temporary Relocation Numbers'!E30*Assumptions!F$21</f>
        <v>0</v>
      </c>
      <c r="F30" s="51">
        <f>'Temporary Relocation Numbers'!F30*Assumptions!G$21</f>
        <v>0</v>
      </c>
      <c r="G30" s="51">
        <f>'Temporary Relocation Numbers'!G30*Assumptions!H$21</f>
        <v>0</v>
      </c>
      <c r="H30" s="52">
        <f>'Temporary Relocation Numbers'!H30*Assumptions!C$21</f>
        <v>66696.514441398336</v>
      </c>
      <c r="I30" s="52">
        <f>'Temporary Relocation Numbers'!I30*Assumptions!D$21</f>
        <v>77630.672775060622</v>
      </c>
      <c r="J30" s="52">
        <f>'Temporary Relocation Numbers'!J30*Assumptions!E$21</f>
        <v>53409.085929155197</v>
      </c>
      <c r="K30" s="52">
        <f>'Temporary Relocation Numbers'!K30*Assumptions!F$21</f>
        <v>49376.477398977382</v>
      </c>
      <c r="L30" s="52">
        <f>'Temporary Relocation Numbers'!L30*Assumptions!G$21</f>
        <v>39611.379386405089</v>
      </c>
      <c r="M30" s="52">
        <f>'Temporary Relocation Numbers'!M30*Assumptions!H$21</f>
        <v>16768.941069269804</v>
      </c>
      <c r="N30" s="53">
        <f>'Temporary Relocation Numbers'!N30*Assumptions!C$21</f>
        <v>7884295.2301402856</v>
      </c>
      <c r="O30" s="53">
        <f>'Temporary Relocation Numbers'!O30*Assumptions!D$21</f>
        <v>15384979.283575514</v>
      </c>
      <c r="P30" s="53">
        <f>'Temporary Relocation Numbers'!P30*Assumptions!E$21</f>
        <v>12274944.173118785</v>
      </c>
      <c r="Q30" s="53">
        <f>'Temporary Relocation Numbers'!Q30*Assumptions!F$21</f>
        <v>5140608.0452380786</v>
      </c>
      <c r="R30" s="53">
        <f>'Temporary Relocation Numbers'!R30*Assumptions!G$21</f>
        <v>3216688.133721346</v>
      </c>
      <c r="S30" s="53">
        <f>'Temporary Relocation Numbers'!S30*Assumptions!H$21</f>
        <v>1815655.1505535464</v>
      </c>
      <c r="U30">
        <v>2049</v>
      </c>
      <c r="V30" s="51">
        <f>'Temporary Relocation Numbers'!V30*Assumptions!C$21</f>
        <v>0</v>
      </c>
      <c r="W30" s="51">
        <f>'Temporary Relocation Numbers'!W30*Assumptions!D$21</f>
        <v>0</v>
      </c>
      <c r="X30" s="51">
        <f>'Temporary Relocation Numbers'!X30*Assumptions!E$21</f>
        <v>0</v>
      </c>
      <c r="Y30" s="51">
        <f>'Temporary Relocation Numbers'!Y30*Assumptions!F$21</f>
        <v>0</v>
      </c>
      <c r="Z30" s="51">
        <f>'Temporary Relocation Numbers'!Z30*Assumptions!G$21</f>
        <v>0</v>
      </c>
      <c r="AA30" s="51">
        <f>'Temporary Relocation Numbers'!AA30*Assumptions!H$21</f>
        <v>0</v>
      </c>
      <c r="AB30" s="52">
        <f>'Temporary Relocation Numbers'!AB30*Assumptions!C$21</f>
        <v>62092.83230828317</v>
      </c>
      <c r="AC30" s="52">
        <f>'Temporary Relocation Numbers'!AC30*Assumptions!D$21</f>
        <v>70891.707397683378</v>
      </c>
      <c r="AD30" s="52">
        <f>'Temporary Relocation Numbers'!AD30*Assumptions!E$21</f>
        <v>48260.542979524616</v>
      </c>
      <c r="AE30" s="52">
        <f>'Temporary Relocation Numbers'!AE30*Assumptions!F$21</f>
        <v>49249.422704645025</v>
      </c>
      <c r="AF30" s="52">
        <f>'Temporary Relocation Numbers'!AF30*Assumptions!G$21</f>
        <v>38802.238458951775</v>
      </c>
      <c r="AG30" s="52">
        <f>'Temporary Relocation Numbers'!AG30*Assumptions!H$21</f>
        <v>15337.443791080732</v>
      </c>
      <c r="AH30" s="53">
        <f>'Temporary Relocation Numbers'!AH30*Assumptions!C$21</f>
        <v>7340087.04494204</v>
      </c>
      <c r="AI30" s="53">
        <f>'Temporary Relocation Numbers'!AI30*Assumptions!D$21</f>
        <v>14049439.618421549</v>
      </c>
      <c r="AJ30" s="53">
        <f>'Temporary Relocation Numbers'!AJ30*Assumptions!E$21</f>
        <v>11091660.913722638</v>
      </c>
      <c r="AK30" s="53">
        <f>'Temporary Relocation Numbers'!AK30*Assumptions!F$21</f>
        <v>5127380.3218710879</v>
      </c>
      <c r="AL30" s="53">
        <f>'Temporary Relocation Numbers'!AL30*Assumptions!G$21</f>
        <v>3150980.9036232028</v>
      </c>
      <c r="AM30" s="53">
        <f>'Temporary Relocation Numbers'!AM30*Assumptions!H$21</f>
        <v>1660659.9486853492</v>
      </c>
    </row>
    <row r="31" spans="1:39" x14ac:dyDescent="0.35">
      <c r="A31">
        <v>2050</v>
      </c>
      <c r="B31" s="51">
        <f>'Temporary Relocation Numbers'!B31*Assumptions!C$21</f>
        <v>0</v>
      </c>
      <c r="C31" s="51">
        <f>'Temporary Relocation Numbers'!C31*Assumptions!D$21</f>
        <v>0</v>
      </c>
      <c r="D31" s="51">
        <f>'Temporary Relocation Numbers'!D31*Assumptions!E$21</f>
        <v>0</v>
      </c>
      <c r="E31" s="51">
        <f>'Temporary Relocation Numbers'!E31*Assumptions!F$21</f>
        <v>0</v>
      </c>
      <c r="F31" s="51">
        <f>'Temporary Relocation Numbers'!F31*Assumptions!G$21</f>
        <v>0</v>
      </c>
      <c r="G31" s="51">
        <f>'Temporary Relocation Numbers'!G31*Assumptions!H$21</f>
        <v>0</v>
      </c>
      <c r="H31" s="52">
        <f>'Temporary Relocation Numbers'!H31*Assumptions!C$21</f>
        <v>70190.804314667112</v>
      </c>
      <c r="I31" s="52">
        <f>'Temporary Relocation Numbers'!I31*Assumptions!D$21</f>
        <v>81697.812954796318</v>
      </c>
      <c r="J31" s="52">
        <f>'Temporary Relocation Numbers'!J31*Assumptions!E$21</f>
        <v>56207.235572593672</v>
      </c>
      <c r="K31" s="52">
        <f>'Temporary Relocation Numbers'!K31*Assumptions!F$21</f>
        <v>51963.355085134812</v>
      </c>
      <c r="L31" s="52">
        <f>'Temporary Relocation Numbers'!L31*Assumptions!G$21</f>
        <v>41686.654878915811</v>
      </c>
      <c r="M31" s="52">
        <f>'Temporary Relocation Numbers'!M31*Assumptions!H$21</f>
        <v>17647.480846866038</v>
      </c>
      <c r="N31" s="53">
        <f>'Temporary Relocation Numbers'!N31*Assumptions!C$21</f>
        <v>8293504.9913688302</v>
      </c>
      <c r="O31" s="53">
        <f>'Temporary Relocation Numbers'!O31*Assumptions!D$21</f>
        <v>16183488.66397907</v>
      </c>
      <c r="P31" s="53">
        <f>'Temporary Relocation Numbers'!P31*Assumptions!E$21</f>
        <v>12912036.877990302</v>
      </c>
      <c r="Q31" s="53">
        <f>'Temporary Relocation Numbers'!Q31*Assumptions!F$21</f>
        <v>5407415.2777627781</v>
      </c>
      <c r="R31" s="53">
        <f>'Temporary Relocation Numbers'!R31*Assumptions!G$21</f>
        <v>3383640.3018891257</v>
      </c>
      <c r="S31" s="53">
        <f>'Temporary Relocation Numbers'!S31*Assumptions!H$21</f>
        <v>1909891.0700547716</v>
      </c>
      <c r="U31">
        <v>2050</v>
      </c>
      <c r="V31" s="51">
        <f>'Temporary Relocation Numbers'!V31*Assumptions!C$21</f>
        <v>0</v>
      </c>
      <c r="W31" s="51">
        <f>'Temporary Relocation Numbers'!W31*Assumptions!D$21</f>
        <v>0</v>
      </c>
      <c r="X31" s="51">
        <f>'Temporary Relocation Numbers'!X31*Assumptions!E$21</f>
        <v>0</v>
      </c>
      <c r="Y31" s="51">
        <f>'Temporary Relocation Numbers'!Y31*Assumptions!F$21</f>
        <v>0</v>
      </c>
      <c r="Z31" s="51">
        <f>'Temporary Relocation Numbers'!Z31*Assumptions!G$21</f>
        <v>0</v>
      </c>
      <c r="AA31" s="51">
        <f>'Temporary Relocation Numbers'!AA31*Assumptions!H$21</f>
        <v>0</v>
      </c>
      <c r="AB31" s="52">
        <f>'Temporary Relocation Numbers'!AB31*Assumptions!C$21</f>
        <v>65345.931168914729</v>
      </c>
      <c r="AC31" s="52">
        <f>'Temporary Relocation Numbers'!AC31*Assumptions!D$21</f>
        <v>74605.787171313947</v>
      </c>
      <c r="AD31" s="52">
        <f>'Temporary Relocation Numbers'!AD31*Assumptions!E$21</f>
        <v>50788.955866227625</v>
      </c>
      <c r="AE31" s="52">
        <f>'Temporary Relocation Numbers'!AE31*Assumptions!F$21</f>
        <v>51829.643882055709</v>
      </c>
      <c r="AF31" s="52">
        <f>'Temporary Relocation Numbers'!AF31*Assumptions!G$21</f>
        <v>40835.122336660323</v>
      </c>
      <c r="AG31" s="52">
        <f>'Temporary Relocation Numbers'!AG31*Assumptions!H$21</f>
        <v>16140.986149626187</v>
      </c>
      <c r="AH31" s="53">
        <f>'Temporary Relocation Numbers'!AH31*Assumptions!C$21</f>
        <v>7721051.377121672</v>
      </c>
      <c r="AI31" s="53">
        <f>'Temporary Relocation Numbers'!AI31*Assumptions!D$21</f>
        <v>14778631.976626389</v>
      </c>
      <c r="AJ31" s="53">
        <f>'Temporary Relocation Numbers'!AJ31*Assumptions!E$21</f>
        <v>11667338.990411259</v>
      </c>
      <c r="AK31" s="53">
        <f>'Temporary Relocation Numbers'!AK31*Assumptions!F$21</f>
        <v>5393501.0106575582</v>
      </c>
      <c r="AL31" s="53">
        <f>'Temporary Relocation Numbers'!AL31*Assumptions!G$21</f>
        <v>3314522.7428833763</v>
      </c>
      <c r="AM31" s="53">
        <f>'Temporary Relocation Numbers'!AM31*Assumptions!H$21</f>
        <v>1746851.325498017</v>
      </c>
    </row>
    <row r="32" spans="1:39" x14ac:dyDescent="0.35">
      <c r="A32">
        <v>2051</v>
      </c>
      <c r="B32" s="51">
        <f>'Temporary Relocation Numbers'!B32*Assumptions!C$21</f>
        <v>0</v>
      </c>
      <c r="C32" s="51">
        <f>'Temporary Relocation Numbers'!C32*Assumptions!D$21</f>
        <v>0</v>
      </c>
      <c r="D32" s="51">
        <f>'Temporary Relocation Numbers'!D32*Assumptions!E$21</f>
        <v>0</v>
      </c>
      <c r="E32" s="51">
        <f>'Temporary Relocation Numbers'!E32*Assumptions!F$21</f>
        <v>0</v>
      </c>
      <c r="F32" s="51">
        <f>'Temporary Relocation Numbers'!F32*Assumptions!G$21</f>
        <v>0</v>
      </c>
      <c r="G32" s="51">
        <f>'Temporary Relocation Numbers'!G32*Assumptions!H$21</f>
        <v>0</v>
      </c>
      <c r="H32" s="52">
        <f>'Temporary Relocation Numbers'!H32*Assumptions!C$21</f>
        <v>71198.968295844359</v>
      </c>
      <c r="I32" s="52">
        <f>'Temporary Relocation Numbers'!I32*Assumptions!D$21</f>
        <v>82871.254307494586</v>
      </c>
      <c r="J32" s="52">
        <f>'Temporary Relocation Numbers'!J32*Assumptions!E$21</f>
        <v>57014.550874635199</v>
      </c>
      <c r="K32" s="52">
        <f>'Temporary Relocation Numbers'!K32*Assumptions!F$21</f>
        <v>52709.714717987888</v>
      </c>
      <c r="L32" s="52">
        <f>'Temporary Relocation Numbers'!L32*Assumptions!G$21</f>
        <v>42285.40829619085</v>
      </c>
      <c r="M32" s="52">
        <f>'Temporary Relocation Numbers'!M32*Assumptions!H$21</f>
        <v>17900.954998103367</v>
      </c>
      <c r="N32" s="53">
        <f>'Temporary Relocation Numbers'!N32*Assumptions!C$21</f>
        <v>8408717.1365100425</v>
      </c>
      <c r="O32" s="53">
        <f>'Temporary Relocation Numbers'!O32*Assumptions!D$21</f>
        <v>16408307.295762127</v>
      </c>
      <c r="P32" s="53">
        <f>'Temporary Relocation Numbers'!P32*Assumptions!E$21</f>
        <v>13091408.985248197</v>
      </c>
      <c r="Q32" s="53">
        <f>'Temporary Relocation Numbers'!Q32*Assumptions!F$21</f>
        <v>5482534.29131239</v>
      </c>
      <c r="R32" s="53">
        <f>'Temporary Relocation Numbers'!R32*Assumptions!G$21</f>
        <v>3430645.332690049</v>
      </c>
      <c r="S32" s="53">
        <f>'Temporary Relocation Numbers'!S32*Assumptions!H$21</f>
        <v>1936422.9944216171</v>
      </c>
      <c r="U32">
        <v>2051</v>
      </c>
      <c r="V32" s="51">
        <f>'Temporary Relocation Numbers'!V32*Assumptions!C$21</f>
        <v>0</v>
      </c>
      <c r="W32" s="51">
        <f>'Temporary Relocation Numbers'!W32*Assumptions!D$21</f>
        <v>0</v>
      </c>
      <c r="X32" s="51">
        <f>'Temporary Relocation Numbers'!X32*Assumptions!E$21</f>
        <v>0</v>
      </c>
      <c r="Y32" s="51">
        <f>'Temporary Relocation Numbers'!Y32*Assumptions!F$21</f>
        <v>0</v>
      </c>
      <c r="Z32" s="51">
        <f>'Temporary Relocation Numbers'!Z32*Assumptions!G$21</f>
        <v>0</v>
      </c>
      <c r="AA32" s="51">
        <f>'Temporary Relocation Numbers'!AA32*Assumptions!H$21</f>
        <v>0</v>
      </c>
      <c r="AB32" s="52">
        <f>'Temporary Relocation Numbers'!AB32*Assumptions!C$21</f>
        <v>66284.507308114524</v>
      </c>
      <c r="AC32" s="52">
        <f>'Temporary Relocation Numbers'!AC32*Assumptions!D$21</f>
        <v>75677.364397816506</v>
      </c>
      <c r="AD32" s="52">
        <f>'Temporary Relocation Numbers'!AD32*Assumptions!E$21</f>
        <v>51518.44737791318</v>
      </c>
      <c r="AE32" s="52">
        <f>'Temporary Relocation Numbers'!AE32*Assumptions!F$21</f>
        <v>52574.082995260374</v>
      </c>
      <c r="AF32" s="52">
        <f>'Temporary Relocation Numbers'!AF32*Assumptions!G$21</f>
        <v>41421.645028752988</v>
      </c>
      <c r="AG32" s="52">
        <f>'Temporary Relocation Numbers'!AG32*Assumptions!H$21</f>
        <v>16372.822228662737</v>
      </c>
      <c r="AH32" s="53">
        <f>'Temporary Relocation Numbers'!AH32*Assumptions!C$21</f>
        <v>7828311.081291317</v>
      </c>
      <c r="AI32" s="53">
        <f>'Temporary Relocation Numbers'!AI32*Assumptions!D$21</f>
        <v>14983934.547017511</v>
      </c>
      <c r="AJ32" s="53">
        <f>'Temporary Relocation Numbers'!AJ32*Assumptions!E$21</f>
        <v>11829419.938644117</v>
      </c>
      <c r="AK32" s="53">
        <f>'Temporary Relocation Numbers'!AK32*Assumptions!F$21</f>
        <v>5468426.7292657746</v>
      </c>
      <c r="AL32" s="53">
        <f>'Temporary Relocation Numbers'!AL32*Assumptions!G$21</f>
        <v>3360567.602773658</v>
      </c>
      <c r="AM32" s="53">
        <f>'Temporary Relocation Numbers'!AM32*Assumptions!H$21</f>
        <v>1771118.3258389886</v>
      </c>
    </row>
    <row r="33" spans="1:39" x14ac:dyDescent="0.35">
      <c r="A33">
        <v>2052</v>
      </c>
      <c r="B33" s="51">
        <f>'Temporary Relocation Numbers'!B33*Assumptions!C$21</f>
        <v>0</v>
      </c>
      <c r="C33" s="51">
        <f>'Temporary Relocation Numbers'!C33*Assumptions!D$21</f>
        <v>0</v>
      </c>
      <c r="D33" s="51">
        <f>'Temporary Relocation Numbers'!D33*Assumptions!E$21</f>
        <v>0</v>
      </c>
      <c r="E33" s="51">
        <f>'Temporary Relocation Numbers'!E33*Assumptions!F$21</f>
        <v>0</v>
      </c>
      <c r="F33" s="51">
        <f>'Temporary Relocation Numbers'!F33*Assumptions!G$21</f>
        <v>0</v>
      </c>
      <c r="G33" s="51">
        <f>'Temporary Relocation Numbers'!G33*Assumptions!H$21</f>
        <v>0</v>
      </c>
      <c r="H33" s="52">
        <f>'Temporary Relocation Numbers'!H33*Assumptions!C$21</f>
        <v>72221.612729594664</v>
      </c>
      <c r="I33" s="52">
        <f>'Temporary Relocation Numbers'!I33*Assumptions!D$21</f>
        <v>84061.550023344345</v>
      </c>
      <c r="J33" s="52">
        <f>'Temporary Relocation Numbers'!J33*Assumptions!E$21</f>
        <v>57833.461801159443</v>
      </c>
      <c r="K33" s="52">
        <f>'Temporary Relocation Numbers'!K33*Assumptions!F$21</f>
        <v>53466.794457359101</v>
      </c>
      <c r="L33" s="52">
        <f>'Temporary Relocation Numbers'!L33*Assumptions!G$21</f>
        <v>42892.761723606782</v>
      </c>
      <c r="M33" s="52">
        <f>'Temporary Relocation Numbers'!M33*Assumptions!H$21</f>
        <v>18158.069847177572</v>
      </c>
      <c r="N33" s="53">
        <f>'Temporary Relocation Numbers'!N33*Assumptions!C$21</f>
        <v>8525529.7917373814</v>
      </c>
      <c r="O33" s="53">
        <f>'Temporary Relocation Numbers'!O33*Assumptions!D$21</f>
        <v>16636249.07473837</v>
      </c>
      <c r="P33" s="53">
        <f>'Temporary Relocation Numbers'!P33*Assumptions!E$21</f>
        <v>13273272.903299864</v>
      </c>
      <c r="Q33" s="53">
        <f>'Temporary Relocation Numbers'!Q33*Assumptions!F$21</f>
        <v>5558696.847091849</v>
      </c>
      <c r="R33" s="53">
        <f>'Temporary Relocation Numbers'!R33*Assumptions!G$21</f>
        <v>3478303.3504291419</v>
      </c>
      <c r="S33" s="53">
        <f>'Temporary Relocation Numbers'!S33*Assumptions!H$21</f>
        <v>1963323.4963590086</v>
      </c>
      <c r="U33">
        <v>2052</v>
      </c>
      <c r="V33" s="51">
        <f>'Temporary Relocation Numbers'!V33*Assumptions!C$21</f>
        <v>0</v>
      </c>
      <c r="W33" s="51">
        <f>'Temporary Relocation Numbers'!W33*Assumptions!D$21</f>
        <v>0</v>
      </c>
      <c r="X33" s="51">
        <f>'Temporary Relocation Numbers'!X33*Assumptions!E$21</f>
        <v>0</v>
      </c>
      <c r="Y33" s="51">
        <f>'Temporary Relocation Numbers'!Y33*Assumptions!F$21</f>
        <v>0</v>
      </c>
      <c r="Z33" s="51">
        <f>'Temporary Relocation Numbers'!Z33*Assumptions!G$21</f>
        <v>0</v>
      </c>
      <c r="AA33" s="51">
        <f>'Temporary Relocation Numbers'!AA33*Assumptions!H$21</f>
        <v>0</v>
      </c>
      <c r="AB33" s="52">
        <f>'Temporary Relocation Numbers'!AB33*Assumptions!C$21</f>
        <v>67236.564396369853</v>
      </c>
      <c r="AC33" s="52">
        <f>'Temporary Relocation Numbers'!AC33*Assumptions!D$21</f>
        <v>76764.332893493978</v>
      </c>
      <c r="AD33" s="52">
        <f>'Temporary Relocation Numbers'!AD33*Assumptions!E$21</f>
        <v>52258.416716058171</v>
      </c>
      <c r="AE33" s="52">
        <f>'Temporary Relocation Numbers'!AE33*Assumptions!F$21</f>
        <v>53329.214630191214</v>
      </c>
      <c r="AF33" s="52">
        <f>'Temporary Relocation Numbers'!AF33*Assumptions!G$21</f>
        <v>42016.592058735558</v>
      </c>
      <c r="AG33" s="52">
        <f>'Temporary Relocation Numbers'!AG33*Assumptions!H$21</f>
        <v>16607.988213756129</v>
      </c>
      <c r="AH33" s="53">
        <f>'Temporary Relocation Numbers'!AH33*Assumptions!C$21</f>
        <v>7937060.8214128874</v>
      </c>
      <c r="AI33" s="53">
        <f>'Temporary Relocation Numbers'!AI33*Assumptions!D$21</f>
        <v>15192089.150362419</v>
      </c>
      <c r="AJ33" s="53">
        <f>'Temporary Relocation Numbers'!AJ33*Assumptions!E$21</f>
        <v>11993752.491446076</v>
      </c>
      <c r="AK33" s="53">
        <f>'Temporary Relocation Numbers'!AK33*Assumptions!F$21</f>
        <v>5544393.3048790935</v>
      </c>
      <c r="AL33" s="53">
        <f>'Temporary Relocation Numbers'!AL33*Assumptions!G$21</f>
        <v>3407252.1110497788</v>
      </c>
      <c r="AM33" s="53">
        <f>'Temporary Relocation Numbers'!AM33*Assumptions!H$21</f>
        <v>1795722.4397608088</v>
      </c>
    </row>
    <row r="34" spans="1:39" x14ac:dyDescent="0.35">
      <c r="A34">
        <v>2053</v>
      </c>
      <c r="B34" s="51">
        <f>'Temporary Relocation Numbers'!B34*Assumptions!C$21</f>
        <v>0</v>
      </c>
      <c r="C34" s="51">
        <f>'Temporary Relocation Numbers'!C34*Assumptions!D$21</f>
        <v>0</v>
      </c>
      <c r="D34" s="51">
        <f>'Temporary Relocation Numbers'!D34*Assumptions!E$21</f>
        <v>0</v>
      </c>
      <c r="E34" s="51">
        <f>'Temporary Relocation Numbers'!E34*Assumptions!F$21</f>
        <v>0</v>
      </c>
      <c r="F34" s="51">
        <f>'Temporary Relocation Numbers'!F34*Assumptions!G$21</f>
        <v>0</v>
      </c>
      <c r="G34" s="51">
        <f>'Temporary Relocation Numbers'!G34*Assumptions!H$21</f>
        <v>0</v>
      </c>
      <c r="H34" s="52">
        <f>'Temporary Relocation Numbers'!H34*Assumptions!C$21</f>
        <v>73258.945601434898</v>
      </c>
      <c r="I34" s="52">
        <f>'Temporary Relocation Numbers'!I34*Assumptions!D$21</f>
        <v>85268.942184795305</v>
      </c>
      <c r="J34" s="52">
        <f>'Temporary Relocation Numbers'!J34*Assumptions!E$21</f>
        <v>58664.134902344245</v>
      </c>
      <c r="K34" s="52">
        <f>'Temporary Relocation Numbers'!K34*Assumptions!F$21</f>
        <v>54234.748278193918</v>
      </c>
      <c r="L34" s="52">
        <f>'Temporary Relocation Numbers'!L34*Assumptions!G$21</f>
        <v>43508.838684758273</v>
      </c>
      <c r="M34" s="52">
        <f>'Temporary Relocation Numbers'!M34*Assumptions!H$21</f>
        <v>18418.877686129777</v>
      </c>
      <c r="N34" s="53">
        <f>'Temporary Relocation Numbers'!N34*Assumptions!C$21</f>
        <v>8643965.1911003292</v>
      </c>
      <c r="O34" s="53">
        <f>'Temporary Relocation Numbers'!O34*Assumptions!D$21</f>
        <v>16867357.387206849</v>
      </c>
      <c r="P34" s="53">
        <f>'Temporary Relocation Numbers'!P34*Assumptions!E$21</f>
        <v>13457663.248012431</v>
      </c>
      <c r="Q34" s="53">
        <f>'Temporary Relocation Numbers'!Q34*Assumptions!F$21</f>
        <v>5635917.4418355273</v>
      </c>
      <c r="R34" s="53">
        <f>'Temporary Relocation Numbers'!R34*Assumptions!G$21</f>
        <v>3526623.4263044042</v>
      </c>
      <c r="S34" s="53">
        <f>'Temporary Relocation Numbers'!S34*Assumptions!H$21</f>
        <v>1990597.6960920619</v>
      </c>
      <c r="U34">
        <v>2053</v>
      </c>
      <c r="V34" s="51">
        <f>'Temporary Relocation Numbers'!V34*Assumptions!C$21</f>
        <v>0</v>
      </c>
      <c r="W34" s="51">
        <f>'Temporary Relocation Numbers'!W34*Assumptions!D$21</f>
        <v>0</v>
      </c>
      <c r="X34" s="51">
        <f>'Temporary Relocation Numbers'!X34*Assumptions!E$21</f>
        <v>0</v>
      </c>
      <c r="Y34" s="51">
        <f>'Temporary Relocation Numbers'!Y34*Assumptions!F$21</f>
        <v>0</v>
      </c>
      <c r="Z34" s="51">
        <f>'Temporary Relocation Numbers'!Z34*Assumptions!G$21</f>
        <v>0</v>
      </c>
      <c r="AA34" s="51">
        <f>'Temporary Relocation Numbers'!AA34*Assumptions!H$21</f>
        <v>0</v>
      </c>
      <c r="AB34" s="52">
        <f>'Temporary Relocation Numbers'!AB34*Assumptions!C$21</f>
        <v>68202.296063136921</v>
      </c>
      <c r="AC34" s="52">
        <f>'Temporary Relocation Numbers'!AC34*Assumptions!D$21</f>
        <v>77866.913726096696</v>
      </c>
      <c r="AD34" s="52">
        <f>'Temporary Relocation Numbers'!AD34*Assumptions!E$21</f>
        <v>53009.014375693085</v>
      </c>
      <c r="AE34" s="52">
        <f>'Temporary Relocation Numbers'!AE34*Assumptions!F$21</f>
        <v>54095.192365588031</v>
      </c>
      <c r="AF34" s="52">
        <f>'Temporary Relocation Numbers'!AF34*Assumptions!G$21</f>
        <v>42620.084426988484</v>
      </c>
      <c r="AG34" s="52">
        <f>'Temporary Relocation Numbers'!AG34*Assumptions!H$21</f>
        <v>16846.531932985548</v>
      </c>
      <c r="AH34" s="53">
        <f>'Temporary Relocation Numbers'!AH34*Assumptions!C$21</f>
        <v>8047321.2968455218</v>
      </c>
      <c r="AI34" s="53">
        <f>'Temporary Relocation Numbers'!AI34*Assumptions!D$21</f>
        <v>15403135.406681232</v>
      </c>
      <c r="AJ34" s="53">
        <f>'Temporary Relocation Numbers'!AJ34*Assumptions!E$21</f>
        <v>12160367.927774906</v>
      </c>
      <c r="AK34" s="53">
        <f>'Temporary Relocation Numbers'!AK34*Assumptions!F$21</f>
        <v>5621415.1969291363</v>
      </c>
      <c r="AL34" s="53">
        <f>'Temporary Relocation Numbers'!AL34*Assumptions!G$21</f>
        <v>3454585.1536125448</v>
      </c>
      <c r="AM34" s="53">
        <f>'Temporary Relocation Numbers'!AM34*Assumptions!H$21</f>
        <v>1820668.3503955002</v>
      </c>
    </row>
    <row r="35" spans="1:39" x14ac:dyDescent="0.35">
      <c r="A35">
        <v>2054</v>
      </c>
      <c r="B35" s="51">
        <f>'Temporary Relocation Numbers'!B35*Assumptions!C$21</f>
        <v>0</v>
      </c>
      <c r="C35" s="51">
        <f>'Temporary Relocation Numbers'!C35*Assumptions!D$21</f>
        <v>0</v>
      </c>
      <c r="D35" s="51">
        <f>'Temporary Relocation Numbers'!D35*Assumptions!E$21</f>
        <v>0</v>
      </c>
      <c r="E35" s="51">
        <f>'Temporary Relocation Numbers'!E35*Assumptions!F$21</f>
        <v>0</v>
      </c>
      <c r="F35" s="51">
        <f>'Temporary Relocation Numbers'!F35*Assumptions!G$21</f>
        <v>0</v>
      </c>
      <c r="G35" s="51">
        <f>'Temporary Relocation Numbers'!G35*Assumptions!H$21</f>
        <v>0</v>
      </c>
      <c r="H35" s="52">
        <f>'Temporary Relocation Numbers'!H35*Assumptions!C$21</f>
        <v>74311.177884217832</v>
      </c>
      <c r="I35" s="52">
        <f>'Temporary Relocation Numbers'!I35*Assumptions!D$21</f>
        <v>86493.676351373782</v>
      </c>
      <c r="J35" s="52">
        <f>'Temporary Relocation Numbers'!J35*Assumptions!E$21</f>
        <v>59506.7391205596</v>
      </c>
      <c r="K35" s="52">
        <f>'Temporary Relocation Numbers'!K35*Assumptions!F$21</f>
        <v>55013.732367009456</v>
      </c>
      <c r="L35" s="52">
        <f>'Temporary Relocation Numbers'!L35*Assumptions!G$21</f>
        <v>44133.764477433077</v>
      </c>
      <c r="M35" s="52">
        <f>'Temporary Relocation Numbers'!M35*Assumptions!H$21</f>
        <v>18683.431558081709</v>
      </c>
      <c r="N35" s="53">
        <f>'Temporary Relocation Numbers'!N35*Assumptions!C$21</f>
        <v>8764045.8775204942</v>
      </c>
      <c r="O35" s="53">
        <f>'Temporary Relocation Numbers'!O35*Assumptions!D$21</f>
        <v>17101676.222182658</v>
      </c>
      <c r="P35" s="53">
        <f>'Temporary Relocation Numbers'!P35*Assumptions!E$21</f>
        <v>13644615.116131542</v>
      </c>
      <c r="Q35" s="53">
        <f>'Temporary Relocation Numbers'!Q35*Assumptions!F$21</f>
        <v>5714210.773664277</v>
      </c>
      <c r="R35" s="53">
        <f>'Temporary Relocation Numbers'!R35*Assumptions!G$21</f>
        <v>3575614.7575295791</v>
      </c>
      <c r="S35" s="53">
        <f>'Temporary Relocation Numbers'!S35*Assumptions!H$21</f>
        <v>2018250.7849753026</v>
      </c>
      <c r="U35">
        <v>2054</v>
      </c>
      <c r="V35" s="51">
        <f>'Temporary Relocation Numbers'!V35*Assumptions!C$21</f>
        <v>0</v>
      </c>
      <c r="W35" s="51">
        <f>'Temporary Relocation Numbers'!W35*Assumptions!D$21</f>
        <v>0</v>
      </c>
      <c r="X35" s="51">
        <f>'Temporary Relocation Numbers'!X35*Assumptions!E$21</f>
        <v>0</v>
      </c>
      <c r="Y35" s="51">
        <f>'Temporary Relocation Numbers'!Y35*Assumptions!F$21</f>
        <v>0</v>
      </c>
      <c r="Z35" s="51">
        <f>'Temporary Relocation Numbers'!Z35*Assumptions!G$21</f>
        <v>0</v>
      </c>
      <c r="AA35" s="51">
        <f>'Temporary Relocation Numbers'!AA35*Assumptions!H$21</f>
        <v>0</v>
      </c>
      <c r="AB35" s="52">
        <f>'Temporary Relocation Numbers'!AB35*Assumptions!C$21</f>
        <v>69181.898719008968</v>
      </c>
      <c r="AC35" s="52">
        <f>'Temporary Relocation Numbers'!AC35*Assumptions!D$21</f>
        <v>78985.331138613576</v>
      </c>
      <c r="AD35" s="52">
        <f>'Temporary Relocation Numbers'!AD35*Assumptions!E$21</f>
        <v>53770.393013437424</v>
      </c>
      <c r="AE35" s="52">
        <f>'Temporary Relocation Numbers'!AE35*Assumptions!F$21</f>
        <v>54872.171986071509</v>
      </c>
      <c r="AF35" s="52">
        <f>'Temporary Relocation Numbers'!AF35*Assumptions!G$21</f>
        <v>43232.244871843861</v>
      </c>
      <c r="AG35" s="52">
        <f>'Temporary Relocation Numbers'!AG35*Assumptions!H$21</f>
        <v>17088.501901394073</v>
      </c>
      <c r="AH35" s="53">
        <f>'Temporary Relocation Numbers'!AH35*Assumptions!C$21</f>
        <v>8159113.4945007963</v>
      </c>
      <c r="AI35" s="53">
        <f>'Temporary Relocation Numbers'!AI35*Assumptions!D$21</f>
        <v>15617113.486389536</v>
      </c>
      <c r="AJ35" s="53">
        <f>'Temporary Relocation Numbers'!AJ35*Assumptions!E$21</f>
        <v>12329297.961111043</v>
      </c>
      <c r="AK35" s="53">
        <f>'Temporary Relocation Numbers'!AK35*Assumptions!F$21</f>
        <v>5699507.0657158112</v>
      </c>
      <c r="AL35" s="53">
        <f>'Temporary Relocation Numbers'!AL35*Assumptions!G$21</f>
        <v>3502575.7398043792</v>
      </c>
      <c r="AM35" s="53">
        <f>'Temporary Relocation Numbers'!AM35*Assumptions!H$21</f>
        <v>1845960.8059324636</v>
      </c>
    </row>
    <row r="36" spans="1:39" x14ac:dyDescent="0.35">
      <c r="A36">
        <v>2055</v>
      </c>
      <c r="B36" s="51">
        <f>'Temporary Relocation Numbers'!B36*Assumptions!C$21</f>
        <v>0</v>
      </c>
      <c r="C36" s="51">
        <f>'Temporary Relocation Numbers'!C36*Assumptions!D$21</f>
        <v>0</v>
      </c>
      <c r="D36" s="51">
        <f>'Temporary Relocation Numbers'!D36*Assumptions!E$21</f>
        <v>0</v>
      </c>
      <c r="E36" s="51">
        <f>'Temporary Relocation Numbers'!E36*Assumptions!F$21</f>
        <v>0</v>
      </c>
      <c r="F36" s="51">
        <f>'Temporary Relocation Numbers'!F36*Assumptions!G$21</f>
        <v>0</v>
      </c>
      <c r="G36" s="51">
        <f>'Temporary Relocation Numbers'!G36*Assumptions!H$21</f>
        <v>0</v>
      </c>
      <c r="H36" s="52">
        <f>'Temporary Relocation Numbers'!H36*Assumptions!C$21</f>
        <v>75378.52358103967</v>
      </c>
      <c r="I36" s="52">
        <f>'Temporary Relocation Numbers'!I36*Assumptions!D$21</f>
        <v>87736.001609624698</v>
      </c>
      <c r="J36" s="52">
        <f>'Temporary Relocation Numbers'!J36*Assumptions!E$21</f>
        <v>60361.445824727169</v>
      </c>
      <c r="K36" s="52">
        <f>'Temporary Relocation Numbers'!K36*Assumptions!F$21</f>
        <v>55803.905153659725</v>
      </c>
      <c r="L36" s="52">
        <f>'Temporary Relocation Numbers'!L36*Assumptions!G$21</f>
        <v>44767.666199095082</v>
      </c>
      <c r="M36" s="52">
        <f>'Temporary Relocation Numbers'!M36*Assumptions!H$21</f>
        <v>18951.785268023636</v>
      </c>
      <c r="N36" s="53">
        <f>'Temporary Relocation Numbers'!N36*Assumptions!C$21</f>
        <v>8885794.7070824187</v>
      </c>
      <c r="O36" s="53">
        <f>'Temporary Relocation Numbers'!O36*Assumptions!D$21</f>
        <v>17339250.179769784</v>
      </c>
      <c r="P36" s="53">
        <f>'Temporary Relocation Numbers'!P36*Assumptions!E$21</f>
        <v>13834164.091961633</v>
      </c>
      <c r="Q36" s="53">
        <f>'Temporary Relocation Numbers'!Q36*Assumptions!F$21</f>
        <v>5793591.7448830847</v>
      </c>
      <c r="R36" s="53">
        <f>'Temporary Relocation Numbers'!R36*Assumptions!G$21</f>
        <v>3625286.6690847394</v>
      </c>
      <c r="S36" s="53">
        <f>'Temporary Relocation Numbers'!S36*Assumptions!H$21</f>
        <v>2046288.0264807865</v>
      </c>
      <c r="U36">
        <v>2055</v>
      </c>
      <c r="V36" s="51">
        <f>'Temporary Relocation Numbers'!V36*Assumptions!C$21</f>
        <v>0</v>
      </c>
      <c r="W36" s="51">
        <f>'Temporary Relocation Numbers'!W36*Assumptions!D$21</f>
        <v>0</v>
      </c>
      <c r="X36" s="51">
        <f>'Temporary Relocation Numbers'!X36*Assumptions!E$21</f>
        <v>0</v>
      </c>
      <c r="Y36" s="51">
        <f>'Temporary Relocation Numbers'!Y36*Assumptions!F$21</f>
        <v>0</v>
      </c>
      <c r="Z36" s="51">
        <f>'Temporary Relocation Numbers'!Z36*Assumptions!G$21</f>
        <v>0</v>
      </c>
      <c r="AA36" s="51">
        <f>'Temporary Relocation Numbers'!AA36*Assumptions!H$21</f>
        <v>0</v>
      </c>
      <c r="AB36" s="52">
        <f>'Temporary Relocation Numbers'!AB36*Assumptions!C$21</f>
        <v>70175.571595662172</v>
      </c>
      <c r="AC36" s="52">
        <f>'Temporary Relocation Numbers'!AC36*Assumptions!D$21</f>
        <v>80119.812594878487</v>
      </c>
      <c r="AD36" s="52">
        <f>'Temporary Relocation Numbers'!AD36*Assumptions!E$21</f>
        <v>54542.70747854701</v>
      </c>
      <c r="AE36" s="52">
        <f>'Temporary Relocation Numbers'!AE36*Assumptions!F$21</f>
        <v>55660.311513826739</v>
      </c>
      <c r="AF36" s="52">
        <f>'Temporary Relocation Numbers'!AF36*Assumptions!G$21</f>
        <v>43853.19789454803</v>
      </c>
      <c r="AG36" s="52">
        <f>'Temporary Relocation Numbers'!AG36*Assumptions!H$21</f>
        <v>17333.947330855615</v>
      </c>
      <c r="AH36" s="53">
        <f>'Temporary Relocation Numbers'!AH36*Assumptions!C$21</f>
        <v>8272458.6928373687</v>
      </c>
      <c r="AI36" s="53">
        <f>'Temporary Relocation Numbers'!AI36*Assumptions!D$21</f>
        <v>15834064.117944378</v>
      </c>
      <c r="AJ36" s="53">
        <f>'Temporary Relocation Numbers'!AJ36*Assumptions!E$21</f>
        <v>12500574.745493894</v>
      </c>
      <c r="AK36" s="53">
        <f>'Temporary Relocation Numbers'!AK36*Assumptions!F$21</f>
        <v>5778683.77519775</v>
      </c>
      <c r="AL36" s="53">
        <f>'Temporary Relocation Numbers'!AL36*Assumptions!G$21</f>
        <v>3551233.0041241581</v>
      </c>
      <c r="AM36" s="53">
        <f>'Temporary Relocation Numbers'!AM36*Assumptions!H$21</f>
        <v>1871604.6205222437</v>
      </c>
    </row>
    <row r="37" spans="1:39" x14ac:dyDescent="0.35">
      <c r="A37">
        <v>2056</v>
      </c>
      <c r="B37" s="51">
        <f>'Temporary Relocation Numbers'!B37*Assumptions!C$21</f>
        <v>0</v>
      </c>
      <c r="C37" s="51">
        <f>'Temporary Relocation Numbers'!C37*Assumptions!D$21</f>
        <v>0</v>
      </c>
      <c r="D37" s="51">
        <f>'Temporary Relocation Numbers'!D37*Assumptions!E$21</f>
        <v>0</v>
      </c>
      <c r="E37" s="51">
        <f>'Temporary Relocation Numbers'!E37*Assumptions!F$21</f>
        <v>0</v>
      </c>
      <c r="F37" s="51">
        <f>'Temporary Relocation Numbers'!F37*Assumptions!G$21</f>
        <v>0</v>
      </c>
      <c r="G37" s="51">
        <f>'Temporary Relocation Numbers'!G37*Assumptions!H$21</f>
        <v>0</v>
      </c>
      <c r="H37" s="52">
        <f>'Temporary Relocation Numbers'!H37*Assumptions!C$21</f>
        <v>76461.199768764243</v>
      </c>
      <c r="I37" s="52">
        <f>'Temporary Relocation Numbers'!I37*Assumptions!D$21</f>
        <v>88996.170623770769</v>
      </c>
      <c r="J37" s="52">
        <f>'Temporary Relocation Numbers'!J37*Assumptions!E$21</f>
        <v>61228.428845173286</v>
      </c>
      <c r="K37" s="52">
        <f>'Temporary Relocation Numbers'!K37*Assumptions!F$21</f>
        <v>56605.427343557116</v>
      </c>
      <c r="L37" s="52">
        <f>'Temporary Relocation Numbers'!L37*Assumptions!G$21</f>
        <v>45410.672772733436</v>
      </c>
      <c r="M37" s="52">
        <f>'Temporary Relocation Numbers'!M37*Assumptions!H$21</f>
        <v>19223.993393757206</v>
      </c>
      <c r="N37" s="53">
        <f>'Temporary Relocation Numbers'!N37*Assumptions!C$21</f>
        <v>9009234.8533839937</v>
      </c>
      <c r="O37" s="53">
        <f>'Temporary Relocation Numbers'!O37*Assumptions!D$21</f>
        <v>17580124.479650289</v>
      </c>
      <c r="P37" s="53">
        <f>'Temporary Relocation Numbers'!P37*Assumptions!E$21</f>
        <v>14026346.254139047</v>
      </c>
      <c r="Q37" s="53">
        <f>'Temporary Relocation Numbers'!Q37*Assumptions!F$21</f>
        <v>5874075.4648175472</v>
      </c>
      <c r="R37" s="53">
        <f>'Temporary Relocation Numbers'!R37*Assumptions!G$21</f>
        <v>3675648.6154912072</v>
      </c>
      <c r="S37" s="53">
        <f>'Temporary Relocation Numbers'!S37*Assumptions!H$21</f>
        <v>2074714.757199944</v>
      </c>
      <c r="U37">
        <v>2056</v>
      </c>
      <c r="V37" s="51">
        <f>'Temporary Relocation Numbers'!V37*Assumptions!C$21</f>
        <v>0</v>
      </c>
      <c r="W37" s="51">
        <f>'Temporary Relocation Numbers'!W37*Assumptions!D$21</f>
        <v>0</v>
      </c>
      <c r="X37" s="51">
        <f>'Temporary Relocation Numbers'!X37*Assumptions!E$21</f>
        <v>0</v>
      </c>
      <c r="Y37" s="51">
        <f>'Temporary Relocation Numbers'!Y37*Assumptions!F$21</f>
        <v>0</v>
      </c>
      <c r="Z37" s="51">
        <f>'Temporary Relocation Numbers'!Z37*Assumptions!G$21</f>
        <v>0</v>
      </c>
      <c r="AA37" s="51">
        <f>'Temporary Relocation Numbers'!AA37*Assumptions!H$21</f>
        <v>0</v>
      </c>
      <c r="AB37" s="52">
        <f>'Temporary Relocation Numbers'!AB37*Assumptions!C$21</f>
        <v>71183.516786375563</v>
      </c>
      <c r="AC37" s="52">
        <f>'Temporary Relocation Numbers'!AC37*Assumptions!D$21</f>
        <v>81270.58882583199</v>
      </c>
      <c r="AD37" s="52">
        <f>'Temporary Relocation Numbers'!AD37*Assumptions!E$21</f>
        <v>55326.114844407159</v>
      </c>
      <c r="AE37" s="52">
        <f>'Temporary Relocation Numbers'!AE37*Assumptions!F$21</f>
        <v>56459.771240741713</v>
      </c>
      <c r="AF37" s="52">
        <f>'Temporary Relocation Numbers'!AF37*Assumptions!G$21</f>
        <v>44483.069784582542</v>
      </c>
      <c r="AG37" s="52">
        <f>'Temporary Relocation Numbers'!AG37*Assumptions!H$21</f>
        <v>17582.91814008369</v>
      </c>
      <c r="AH37" s="53">
        <f>'Temporary Relocation Numbers'!AH37*Assumptions!C$21</f>
        <v>8387378.4659110894</v>
      </c>
      <c r="AI37" s="53">
        <f>'Temporary Relocation Numbers'!AI37*Assumptions!D$21</f>
        <v>16054028.595596518</v>
      </c>
      <c r="AJ37" s="53">
        <f>'Temporary Relocation Numbers'!AJ37*Assumptions!E$21</f>
        <v>12674230.881642034</v>
      </c>
      <c r="AK37" s="53">
        <f>'Temporary Relocation Numbers'!AK37*Assumptions!F$21</f>
        <v>5858960.395821495</v>
      </c>
      <c r="AL37" s="53">
        <f>'Temporary Relocation Numbers'!AL37*Assumptions!G$21</f>
        <v>3600566.2079658648</v>
      </c>
      <c r="AM37" s="53">
        <f>'Temporary Relocation Numbers'!AM37*Assumptions!H$21</f>
        <v>1897604.6751928548</v>
      </c>
    </row>
    <row r="38" spans="1:39" x14ac:dyDescent="0.35">
      <c r="A38">
        <v>2057</v>
      </c>
      <c r="B38" s="51">
        <f>'Temporary Relocation Numbers'!B38*Assumptions!C$21</f>
        <v>0</v>
      </c>
      <c r="C38" s="51">
        <f>'Temporary Relocation Numbers'!C38*Assumptions!D$21</f>
        <v>0</v>
      </c>
      <c r="D38" s="51">
        <f>'Temporary Relocation Numbers'!D38*Assumptions!E$21</f>
        <v>0</v>
      </c>
      <c r="E38" s="51">
        <f>'Temporary Relocation Numbers'!E38*Assumptions!F$21</f>
        <v>0</v>
      </c>
      <c r="F38" s="51">
        <f>'Temporary Relocation Numbers'!F38*Assumptions!G$21</f>
        <v>0</v>
      </c>
      <c r="G38" s="51">
        <f>'Temporary Relocation Numbers'!G38*Assumptions!H$21</f>
        <v>0</v>
      </c>
      <c r="H38" s="52">
        <f>'Temporary Relocation Numbers'!H38*Assumptions!C$21</f>
        <v>77559.426642171937</v>
      </c>
      <c r="I38" s="52">
        <f>'Temporary Relocation Numbers'!I38*Assumptions!D$21</f>
        <v>90274.439687099381</v>
      </c>
      <c r="J38" s="52">
        <f>'Temporary Relocation Numbers'!J38*Assumptions!E$21</f>
        <v>62107.864508982588</v>
      </c>
      <c r="K38" s="52">
        <f>'Temporary Relocation Numbers'!K38*Assumptions!F$21</f>
        <v>57418.461950356694</v>
      </c>
      <c r="L38" s="52">
        <f>'Temporary Relocation Numbers'!L38*Assumptions!G$21</f>
        <v>46062.914973082901</v>
      </c>
      <c r="M38" s="52">
        <f>'Temporary Relocation Numbers'!M38*Assumptions!H$21</f>
        <v>19500.111296995503</v>
      </c>
      <c r="N38" s="53">
        <f>'Temporary Relocation Numbers'!N38*Assumptions!C$21</f>
        <v>9134389.811947301</v>
      </c>
      <c r="O38" s="53">
        <f>'Temporary Relocation Numbers'!O38*Assumptions!D$21</f>
        <v>17824344.969691351</v>
      </c>
      <c r="P38" s="53">
        <f>'Temporary Relocation Numbers'!P38*Assumptions!E$21</f>
        <v>14221198.1824992</v>
      </c>
      <c r="Q38" s="53">
        <f>'Temporary Relocation Numbers'!Q38*Assumptions!F$21</f>
        <v>5955677.2526897825</v>
      </c>
      <c r="R38" s="53">
        <f>'Temporary Relocation Numbers'!R38*Assumptions!G$21</f>
        <v>3726710.1826111162</v>
      </c>
      <c r="S38" s="53">
        <f>'Temporary Relocation Numbers'!S38*Assumptions!H$21</f>
        <v>2103536.3878593454</v>
      </c>
      <c r="U38">
        <v>2057</v>
      </c>
      <c r="V38" s="51">
        <f>'Temporary Relocation Numbers'!V38*Assumptions!C$21</f>
        <v>0</v>
      </c>
      <c r="W38" s="51">
        <f>'Temporary Relocation Numbers'!W38*Assumptions!D$21</f>
        <v>0</v>
      </c>
      <c r="X38" s="51">
        <f>'Temporary Relocation Numbers'!X38*Assumptions!E$21</f>
        <v>0</v>
      </c>
      <c r="Y38" s="51">
        <f>'Temporary Relocation Numbers'!Y38*Assumptions!F$21</f>
        <v>0</v>
      </c>
      <c r="Z38" s="51">
        <f>'Temporary Relocation Numbers'!Z38*Assumptions!G$21</f>
        <v>0</v>
      </c>
      <c r="AA38" s="51">
        <f>'Temporary Relocation Numbers'!AA38*Assumptions!H$21</f>
        <v>0</v>
      </c>
      <c r="AB38" s="52">
        <f>'Temporary Relocation Numbers'!AB38*Assumptions!C$21</f>
        <v>72205.939287132613</v>
      </c>
      <c r="AC38" s="52">
        <f>'Temporary Relocation Numbers'!AC38*Assumptions!D$21</f>
        <v>82437.89387644743</v>
      </c>
      <c r="AD38" s="52">
        <f>'Temporary Relocation Numbers'!AD38*Assumptions!E$21</f>
        <v>56120.774440478388</v>
      </c>
      <c r="AE38" s="52">
        <f>'Temporary Relocation Numbers'!AE38*Assumptions!F$21</f>
        <v>57270.713761007573</v>
      </c>
      <c r="AF38" s="52">
        <f>'Temporary Relocation Numbers'!AF38*Assumptions!G$21</f>
        <v>45121.988645349033</v>
      </c>
      <c r="AG38" s="52">
        <f>'Temporary Relocation Numbers'!AG38*Assumptions!H$21</f>
        <v>17835.464964783867</v>
      </c>
      <c r="AH38" s="53">
        <f>'Temporary Relocation Numbers'!AH38*Assumptions!C$21</f>
        <v>8503894.6874814034</v>
      </c>
      <c r="AI38" s="53">
        <f>'Temporary Relocation Numbers'!AI38*Assumptions!D$21</f>
        <v>16277048.787250342</v>
      </c>
      <c r="AJ38" s="53">
        <f>'Temporary Relocation Numbers'!AJ38*Assumptions!E$21</f>
        <v>12850299.423158398</v>
      </c>
      <c r="AK38" s="53">
        <f>'Temporary Relocation Numbers'!AK38*Assumptions!F$21</f>
        <v>5940352.2073900066</v>
      </c>
      <c r="AL38" s="53">
        <f>'Temporary Relocation Numbers'!AL38*Assumptions!G$21</f>
        <v>3650584.7413814021</v>
      </c>
      <c r="AM38" s="53">
        <f>'Temporary Relocation Numbers'!AM38*Assumptions!H$21</f>
        <v>1923965.9187788281</v>
      </c>
    </row>
    <row r="39" spans="1:39" x14ac:dyDescent="0.35">
      <c r="A39">
        <v>2058</v>
      </c>
      <c r="B39" s="51">
        <f>'Temporary Relocation Numbers'!B39*Assumptions!C$21</f>
        <v>0</v>
      </c>
      <c r="C39" s="51">
        <f>'Temporary Relocation Numbers'!C39*Assumptions!D$21</f>
        <v>0</v>
      </c>
      <c r="D39" s="51">
        <f>'Temporary Relocation Numbers'!D39*Assumptions!E$21</f>
        <v>0</v>
      </c>
      <c r="E39" s="51">
        <f>'Temporary Relocation Numbers'!E39*Assumptions!F$21</f>
        <v>0</v>
      </c>
      <c r="F39" s="51">
        <f>'Temporary Relocation Numbers'!F39*Assumptions!G$21</f>
        <v>0</v>
      </c>
      <c r="G39" s="51">
        <f>'Temporary Relocation Numbers'!G39*Assumptions!H$21</f>
        <v>0</v>
      </c>
      <c r="H39" s="52">
        <f>'Temporary Relocation Numbers'!H39*Assumptions!C$21</f>
        <v>78673.427558742973</v>
      </c>
      <c r="I39" s="52">
        <f>'Temporary Relocation Numbers'!I39*Assumptions!D$21</f>
        <v>91571.068774087558</v>
      </c>
      <c r="J39" s="52">
        <f>'Temporary Relocation Numbers'!J39*Assumptions!E$21</f>
        <v>62999.93167585945</v>
      </c>
      <c r="K39" s="52">
        <f>'Temporary Relocation Numbers'!K39*Assumptions!F$21</f>
        <v>58243.174329109846</v>
      </c>
      <c r="L39" s="52">
        <f>'Temporary Relocation Numbers'!L39*Assumptions!G$21</f>
        <v>46724.525453220798</v>
      </c>
      <c r="M39" s="52">
        <f>'Temporary Relocation Numbers'!M39*Assumptions!H$21</f>
        <v>19780.195134622518</v>
      </c>
      <c r="N39" s="53">
        <f>'Temporary Relocation Numbers'!N39*Assumptions!C$21</f>
        <v>9261283.4046907462</v>
      </c>
      <c r="O39" s="53">
        <f>'Temporary Relocation Numbers'!O39*Assumptions!D$21</f>
        <v>18071958.134671934</v>
      </c>
      <c r="P39" s="53">
        <f>'Temporary Relocation Numbers'!P39*Assumptions!E$21</f>
        <v>14418756.965039175</v>
      </c>
      <c r="Q39" s="53">
        <f>'Temporary Relocation Numbers'!Q39*Assumptions!F$21</f>
        <v>6038412.6405342715</v>
      </c>
      <c r="R39" s="53">
        <f>'Temporary Relocation Numbers'!R39*Assumptions!G$21</f>
        <v>3778481.0894719744</v>
      </c>
      <c r="S39" s="53">
        <f>'Temporary Relocation Numbers'!S39*Assumptions!H$21</f>
        <v>2132758.4043505741</v>
      </c>
      <c r="U39">
        <v>2058</v>
      </c>
      <c r="V39" s="51">
        <f>'Temporary Relocation Numbers'!V39*Assumptions!C$21</f>
        <v>0</v>
      </c>
      <c r="W39" s="51">
        <f>'Temporary Relocation Numbers'!W39*Assumptions!D$21</f>
        <v>0</v>
      </c>
      <c r="X39" s="51">
        <f>'Temporary Relocation Numbers'!X39*Assumptions!E$21</f>
        <v>0</v>
      </c>
      <c r="Y39" s="51">
        <f>'Temporary Relocation Numbers'!Y39*Assumptions!F$21</f>
        <v>0</v>
      </c>
      <c r="Z39" s="51">
        <f>'Temporary Relocation Numbers'!Z39*Assumptions!G$21</f>
        <v>0</v>
      </c>
      <c r="AA39" s="51">
        <f>'Temporary Relocation Numbers'!AA39*Assumptions!H$21</f>
        <v>0</v>
      </c>
      <c r="AB39" s="52">
        <f>'Temporary Relocation Numbers'!AB39*Assumptions!C$21</f>
        <v>73243.047038313467</v>
      </c>
      <c r="AC39" s="52">
        <f>'Temporary Relocation Numbers'!AC39*Assumptions!D$21</f>
        <v>83621.965153330937</v>
      </c>
      <c r="AD39" s="52">
        <f>'Temporary Relocation Numbers'!AD39*Assumptions!E$21</f>
        <v>56926.847884700772</v>
      </c>
      <c r="AE39" s="52">
        <f>'Temporary Relocation Numbers'!AE39*Assumptions!F$21</f>
        <v>58093.304004186975</v>
      </c>
      <c r="AF39" s="52">
        <f>'Temporary Relocation Numbers'!AF39*Assumptions!G$21</f>
        <v>45770.084420222833</v>
      </c>
      <c r="AG39" s="52">
        <f>'Temporary Relocation Numbers'!AG39*Assumptions!H$21</f>
        <v>18091.63916795206</v>
      </c>
      <c r="AH39" s="53">
        <f>'Temporary Relocation Numbers'!AH39*Assumptions!C$21</f>
        <v>8622029.535174787</v>
      </c>
      <c r="AI39" s="53">
        <f>'Temporary Relocation Numbers'!AI39*Assumptions!D$21</f>
        <v>16503167.142432975</v>
      </c>
      <c r="AJ39" s="53">
        <f>'Temporary Relocation Numbers'!AJ39*Assumptions!E$21</f>
        <v>13028813.882821679</v>
      </c>
      <c r="AK39" s="53">
        <f>'Temporary Relocation Numbers'!AK39*Assumptions!F$21</f>
        <v>6022874.7019710066</v>
      </c>
      <c r="AL39" s="53">
        <f>'Temporary Relocation Numbers'!AL39*Assumptions!G$21</f>
        <v>3701298.1248678821</v>
      </c>
      <c r="AM39" s="53">
        <f>'Temporary Relocation Numbers'!AM39*Assumptions!H$21</f>
        <v>1950693.3688631754</v>
      </c>
    </row>
    <row r="40" spans="1:39" x14ac:dyDescent="0.35">
      <c r="A40">
        <v>2059</v>
      </c>
      <c r="B40" s="51">
        <f>'Temporary Relocation Numbers'!B40*Assumptions!C$21</f>
        <v>0</v>
      </c>
      <c r="C40" s="51">
        <f>'Temporary Relocation Numbers'!C40*Assumptions!D$21</f>
        <v>0</v>
      </c>
      <c r="D40" s="51">
        <f>'Temporary Relocation Numbers'!D40*Assumptions!E$21</f>
        <v>0</v>
      </c>
      <c r="E40" s="51">
        <f>'Temporary Relocation Numbers'!E40*Assumptions!F$21</f>
        <v>0</v>
      </c>
      <c r="F40" s="51">
        <f>'Temporary Relocation Numbers'!F40*Assumptions!G$21</f>
        <v>0</v>
      </c>
      <c r="G40" s="51">
        <f>'Temporary Relocation Numbers'!G40*Assumptions!H$21</f>
        <v>0</v>
      </c>
      <c r="H40" s="52">
        <f>'Temporary Relocation Numbers'!H40*Assumptions!C$21</f>
        <v>79803.429084083939</v>
      </c>
      <c r="I40" s="52">
        <f>'Temporary Relocation Numbers'!I40*Assumptions!D$21</f>
        <v>92886.321593275585</v>
      </c>
      <c r="J40" s="52">
        <f>'Temporary Relocation Numbers'!J40*Assumptions!E$21</f>
        <v>63904.811774504495</v>
      </c>
      <c r="K40" s="52">
        <f>'Temporary Relocation Numbers'!K40*Assumptions!F$21</f>
        <v>59079.73220989434</v>
      </c>
      <c r="L40" s="52">
        <f>'Temporary Relocation Numbers'!L40*Assumptions!G$21</f>
        <v>47395.638771546088</v>
      </c>
      <c r="M40" s="52">
        <f>'Temporary Relocation Numbers'!M40*Assumptions!H$21</f>
        <v>20064.301870114323</v>
      </c>
      <c r="N40" s="53">
        <f>'Temporary Relocation Numbers'!N40*Assumptions!C$21</f>
        <v>9389939.7844632994</v>
      </c>
      <c r="O40" s="53">
        <f>'Temporary Relocation Numbers'!O40*Assumptions!D$21</f>
        <v>18323011.105130699</v>
      </c>
      <c r="P40" s="53">
        <f>'Temporary Relocation Numbers'!P40*Assumptions!E$21</f>
        <v>14619060.204977034</v>
      </c>
      <c r="Q40" s="53">
        <f>'Temporary Relocation Numbers'!Q40*Assumptions!F$21</f>
        <v>6122297.3761542272</v>
      </c>
      <c r="R40" s="53">
        <f>'Temporary Relocation Numbers'!R40*Assumptions!G$21</f>
        <v>3830971.1901165904</v>
      </c>
      <c r="S40" s="53">
        <f>'Temporary Relocation Numbers'!S40*Assumptions!H$21</f>
        <v>2162386.3687744108</v>
      </c>
      <c r="U40">
        <v>2059</v>
      </c>
      <c r="V40" s="51">
        <f>'Temporary Relocation Numbers'!V40*Assumptions!C$21</f>
        <v>0</v>
      </c>
      <c r="W40" s="51">
        <f>'Temporary Relocation Numbers'!W40*Assumptions!D$21</f>
        <v>0</v>
      </c>
      <c r="X40" s="51">
        <f>'Temporary Relocation Numbers'!X40*Assumptions!E$21</f>
        <v>0</v>
      </c>
      <c r="Y40" s="51">
        <f>'Temporary Relocation Numbers'!Y40*Assumptions!F$21</f>
        <v>0</v>
      </c>
      <c r="Z40" s="51">
        <f>'Temporary Relocation Numbers'!Z40*Assumptions!G$21</f>
        <v>0</v>
      </c>
      <c r="AA40" s="51">
        <f>'Temporary Relocation Numbers'!AA40*Assumptions!H$21</f>
        <v>0</v>
      </c>
      <c r="AB40" s="52">
        <f>'Temporary Relocation Numbers'!AB40*Assumptions!C$21</f>
        <v>74295.050966985757</v>
      </c>
      <c r="AC40" s="52">
        <f>'Temporary Relocation Numbers'!AC40*Assumptions!D$21</f>
        <v>84823.043473005237</v>
      </c>
      <c r="AD40" s="52">
        <f>'Temporary Relocation Numbers'!AD40*Assumptions!E$21</f>
        <v>57744.499116363906</v>
      </c>
      <c r="AE40" s="52">
        <f>'Temporary Relocation Numbers'!AE40*Assumptions!F$21</f>
        <v>58927.709268757557</v>
      </c>
      <c r="AF40" s="52">
        <f>'Temporary Relocation Numbers'!AF40*Assumptions!G$21</f>
        <v>46427.488918980926</v>
      </c>
      <c r="AG40" s="52">
        <f>'Temporary Relocation Numbers'!AG40*Assumptions!H$21</f>
        <v>18351.49285032073</v>
      </c>
      <c r="AH40" s="53">
        <f>'Temporary Relocation Numbers'!AH40*Assumptions!C$21</f>
        <v>8741805.4947060328</v>
      </c>
      <c r="AI40" s="53">
        <f>'Temporary Relocation Numbers'!AI40*Assumptions!D$21</f>
        <v>16732426.700374093</v>
      </c>
      <c r="AJ40" s="53">
        <f>'Temporary Relocation Numbers'!AJ40*Assumptions!E$21</f>
        <v>13209808.238965156</v>
      </c>
      <c r="AK40" s="53">
        <f>'Temporary Relocation Numbers'!AK40*Assumptions!F$21</f>
        <v>6106543.5868457323</v>
      </c>
      <c r="AL40" s="53">
        <f>'Temporary Relocation Numbers'!AL40*Assumptions!G$21</f>
        <v>3752716.0111797587</v>
      </c>
      <c r="AM40" s="53">
        <f>'Temporary Relocation Numbers'!AM40*Assumptions!H$21</f>
        <v>1977792.1127324272</v>
      </c>
    </row>
    <row r="41" spans="1:39" x14ac:dyDescent="0.35">
      <c r="A41">
        <v>2060</v>
      </c>
      <c r="B41" s="51">
        <f>'Temporary Relocation Numbers'!B41*Assumptions!C$21</f>
        <v>0</v>
      </c>
      <c r="C41" s="51">
        <f>'Temporary Relocation Numbers'!C41*Assumptions!D$21</f>
        <v>0</v>
      </c>
      <c r="D41" s="51">
        <f>'Temporary Relocation Numbers'!D41*Assumptions!E$21</f>
        <v>0</v>
      </c>
      <c r="E41" s="51">
        <f>'Temporary Relocation Numbers'!E41*Assumptions!F$21</f>
        <v>0</v>
      </c>
      <c r="F41" s="51">
        <f>'Temporary Relocation Numbers'!F41*Assumptions!G$21</f>
        <v>0</v>
      </c>
      <c r="G41" s="51">
        <f>'Temporary Relocation Numbers'!G41*Assumptions!H$21</f>
        <v>0</v>
      </c>
      <c r="H41" s="52">
        <f>'Temporary Relocation Numbers'!H41*Assumptions!C$21</f>
        <v>81728.179578253097</v>
      </c>
      <c r="I41" s="52">
        <f>'Temporary Relocation Numbers'!I41*Assumptions!D$21</f>
        <v>95126.613714054532</v>
      </c>
      <c r="J41" s="52">
        <f>'Temporary Relocation Numbers'!J41*Assumptions!E$21</f>
        <v>65446.109178068036</v>
      </c>
      <c r="K41" s="52">
        <f>'Temporary Relocation Numbers'!K41*Assumptions!F$21</f>
        <v>60504.6552372816</v>
      </c>
      <c r="L41" s="52">
        <f>'Temporary Relocation Numbers'!L41*Assumptions!G$21</f>
        <v>48538.757309107663</v>
      </c>
      <c r="M41" s="52">
        <f>'Temporary Relocation Numbers'!M41*Assumptions!H$21</f>
        <v>20548.22562355319</v>
      </c>
      <c r="N41" s="53">
        <f>'Temporary Relocation Numbers'!N41*Assumptions!C$21</f>
        <v>9611943.9838488009</v>
      </c>
      <c r="O41" s="53">
        <f>'Temporary Relocation Numbers'!O41*Assumptions!D$21</f>
        <v>18756217.867271684</v>
      </c>
      <c r="P41" s="53">
        <f>'Temporary Relocation Numbers'!P41*Assumptions!E$21</f>
        <v>14964695.302865988</v>
      </c>
      <c r="Q41" s="53">
        <f>'Temporary Relocation Numbers'!Q41*Assumptions!F$21</f>
        <v>6267045.4532017484</v>
      </c>
      <c r="R41" s="53">
        <f>'Temporary Relocation Numbers'!R41*Assumptions!G$21</f>
        <v>3921545.9660419896</v>
      </c>
      <c r="S41" s="53">
        <f>'Temporary Relocation Numbers'!S41*Assumptions!H$21</f>
        <v>2213511.1752780899</v>
      </c>
      <c r="U41">
        <v>2060</v>
      </c>
      <c r="V41" s="51">
        <f>'Temporary Relocation Numbers'!V41*Assumptions!C$21</f>
        <v>0</v>
      </c>
      <c r="W41" s="51">
        <f>'Temporary Relocation Numbers'!W41*Assumptions!D$21</f>
        <v>0</v>
      </c>
      <c r="X41" s="51">
        <f>'Temporary Relocation Numbers'!X41*Assumptions!E$21</f>
        <v>0</v>
      </c>
      <c r="Y41" s="51">
        <f>'Temporary Relocation Numbers'!Y41*Assumptions!F$21</f>
        <v>0</v>
      </c>
      <c r="Z41" s="51">
        <f>'Temporary Relocation Numbers'!Z41*Assumptions!G$21</f>
        <v>0</v>
      </c>
      <c r="AA41" s="51">
        <f>'Temporary Relocation Numbers'!AA41*Assumptions!H$21</f>
        <v>0</v>
      </c>
      <c r="AB41" s="52">
        <f>'Temporary Relocation Numbers'!AB41*Assumptions!C$21</f>
        <v>76086.946850461653</v>
      </c>
      <c r="AC41" s="52">
        <f>'Temporary Relocation Numbers'!AC41*Assumptions!D$21</f>
        <v>86868.860259519279</v>
      </c>
      <c r="AD41" s="52">
        <f>'Temporary Relocation Numbers'!AD41*Assumptions!E$21</f>
        <v>59137.218132142872</v>
      </c>
      <c r="AE41" s="52">
        <f>'Temporary Relocation Numbers'!AE41*Assumptions!F$21</f>
        <v>60348.965708951298</v>
      </c>
      <c r="AF41" s="52">
        <f>'Temporary Relocation Numbers'!AF41*Assumptions!G$21</f>
        <v>47547.256994932744</v>
      </c>
      <c r="AG41" s="52">
        <f>'Temporary Relocation Numbers'!AG41*Assumptions!H$21</f>
        <v>18794.105972811751</v>
      </c>
      <c r="AH41" s="53">
        <f>'Temporary Relocation Numbers'!AH41*Assumptions!C$21</f>
        <v>8948486.0032697991</v>
      </c>
      <c r="AI41" s="53">
        <f>'Temporary Relocation Numbers'!AI41*Assumptions!D$21</f>
        <v>17128027.63910849</v>
      </c>
      <c r="AJ41" s="53">
        <f>'Temporary Relocation Numbers'!AJ41*Assumptions!E$21</f>
        <v>13522124.714836471</v>
      </c>
      <c r="AK41" s="53">
        <f>'Temporary Relocation Numbers'!AK41*Assumptions!F$21</f>
        <v>6250919.2006546175</v>
      </c>
      <c r="AL41" s="53">
        <f>'Temporary Relocation Numbers'!AL41*Assumptions!G$21</f>
        <v>3841440.6178020081</v>
      </c>
      <c r="AM41" s="53">
        <f>'Temporary Relocation Numbers'!AM41*Assumptions!H$21</f>
        <v>2024552.5994465835</v>
      </c>
    </row>
    <row r="42" spans="1:39" x14ac:dyDescent="0.35">
      <c r="A42">
        <v>2061</v>
      </c>
      <c r="B42" s="51">
        <f>'Temporary Relocation Numbers'!B42*Assumptions!C$21</f>
        <v>0</v>
      </c>
      <c r="C42" s="51">
        <f>'Temporary Relocation Numbers'!C42*Assumptions!D$21</f>
        <v>0</v>
      </c>
      <c r="D42" s="51">
        <f>'Temporary Relocation Numbers'!D42*Assumptions!E$21</f>
        <v>0</v>
      </c>
      <c r="E42" s="51">
        <f>'Temporary Relocation Numbers'!E42*Assumptions!F$21</f>
        <v>0</v>
      </c>
      <c r="F42" s="51">
        <f>'Temporary Relocation Numbers'!F42*Assumptions!G$21</f>
        <v>0</v>
      </c>
      <c r="G42" s="51">
        <f>'Temporary Relocation Numbers'!G42*Assumptions!H$21</f>
        <v>0</v>
      </c>
      <c r="H42" s="52">
        <f>'Temporary Relocation Numbers'!H42*Assumptions!C$21</f>
        <v>82902.057092586751</v>
      </c>
      <c r="I42" s="52">
        <f>'Temporary Relocation Numbers'!I42*Assumptions!D$21</f>
        <v>96492.935506976821</v>
      </c>
      <c r="J42" s="52">
        <f>'Temporary Relocation Numbers'!J42*Assumptions!E$21</f>
        <v>66386.124193222044</v>
      </c>
      <c r="K42" s="52">
        <f>'Temporary Relocation Numbers'!K42*Assumptions!F$21</f>
        <v>61373.695201980059</v>
      </c>
      <c r="L42" s="52">
        <f>'Temporary Relocation Numbers'!L42*Assumptions!G$21</f>
        <v>49235.92878745075</v>
      </c>
      <c r="M42" s="52">
        <f>'Temporary Relocation Numbers'!M42*Assumptions!H$21</f>
        <v>20843.363728224271</v>
      </c>
      <c r="N42" s="53">
        <f>'Temporary Relocation Numbers'!N42*Assumptions!C$21</f>
        <v>9745471.6885416787</v>
      </c>
      <c r="O42" s="53">
        <f>'Temporary Relocation Numbers'!O42*Assumptions!D$21</f>
        <v>19016776.472767588</v>
      </c>
      <c r="P42" s="53">
        <f>'Temporary Relocation Numbers'!P42*Assumptions!E$21</f>
        <v>15172582.637475677</v>
      </c>
      <c r="Q42" s="53">
        <f>'Temporary Relocation Numbers'!Q42*Assumptions!F$21</f>
        <v>6354106.3220518064</v>
      </c>
      <c r="R42" s="53">
        <f>'Temporary Relocation Numbers'!R42*Assumptions!G$21</f>
        <v>3976023.5027997014</v>
      </c>
      <c r="S42" s="53">
        <f>'Temporary Relocation Numbers'!S42*Assumptions!H$21</f>
        <v>2244260.9452563124</v>
      </c>
      <c r="U42">
        <v>2061</v>
      </c>
      <c r="V42" s="51">
        <f>'Temporary Relocation Numbers'!V42*Assumptions!C$21</f>
        <v>0</v>
      </c>
      <c r="W42" s="51">
        <f>'Temporary Relocation Numbers'!W42*Assumptions!D$21</f>
        <v>0</v>
      </c>
      <c r="X42" s="51">
        <f>'Temporary Relocation Numbers'!X42*Assumptions!E$21</f>
        <v>0</v>
      </c>
      <c r="Y42" s="51">
        <f>'Temporary Relocation Numbers'!Y42*Assumptions!F$21</f>
        <v>0</v>
      </c>
      <c r="Z42" s="51">
        <f>'Temporary Relocation Numbers'!Z42*Assumptions!G$21</f>
        <v>0</v>
      </c>
      <c r="AA42" s="51">
        <f>'Temporary Relocation Numbers'!AA42*Assumptions!H$21</f>
        <v>0</v>
      </c>
      <c r="AB42" s="52">
        <f>'Temporary Relocation Numbers'!AB42*Assumptions!C$21</f>
        <v>77179.798257442235</v>
      </c>
      <c r="AC42" s="52">
        <f>'Temporary Relocation Numbers'!AC42*Assumptions!D$21</f>
        <v>88116.574356182915</v>
      </c>
      <c r="AD42" s="52">
        <f>'Temporary Relocation Numbers'!AD42*Assumptions!E$21</f>
        <v>59986.617335499664</v>
      </c>
      <c r="AE42" s="52">
        <f>'Temporary Relocation Numbers'!AE42*Assumptions!F$21</f>
        <v>61215.769475101501</v>
      </c>
      <c r="AF42" s="52">
        <f>'Temporary Relocation Numbers'!AF42*Assumptions!G$21</f>
        <v>48230.187364147125</v>
      </c>
      <c r="AG42" s="52">
        <f>'Temporary Relocation Numbers'!AG42*Assumptions!H$21</f>
        <v>19064.049320593815</v>
      </c>
      <c r="AH42" s="53">
        <f>'Temporary Relocation Numbers'!AH42*Assumptions!C$21</f>
        <v>9072797.0477890633</v>
      </c>
      <c r="AI42" s="53">
        <f>'Temporary Relocation Numbers'!AI42*Assumptions!D$21</f>
        <v>17365967.666683491</v>
      </c>
      <c r="AJ42" s="53">
        <f>'Temporary Relocation Numbers'!AJ42*Assumptions!E$21</f>
        <v>13709972.072122043</v>
      </c>
      <c r="AK42" s="53">
        <f>'Temporary Relocation Numbers'!AK42*Assumptions!F$21</f>
        <v>6337756.0459885634</v>
      </c>
      <c r="AL42" s="53">
        <f>'Temporary Relocation Numbers'!AL42*Assumptions!G$21</f>
        <v>3894805.3429055875</v>
      </c>
      <c r="AM42" s="53">
        <f>'Temporary Relocation Numbers'!AM42*Assumptions!H$21</f>
        <v>2052677.3848269754</v>
      </c>
    </row>
    <row r="43" spans="1:39" x14ac:dyDescent="0.35">
      <c r="A43">
        <v>2062</v>
      </c>
      <c r="B43" s="51">
        <f>'Temporary Relocation Numbers'!B43*Assumptions!C$21</f>
        <v>0</v>
      </c>
      <c r="C43" s="51">
        <f>'Temporary Relocation Numbers'!C43*Assumptions!D$21</f>
        <v>0</v>
      </c>
      <c r="D43" s="51">
        <f>'Temporary Relocation Numbers'!D43*Assumptions!E$21</f>
        <v>0</v>
      </c>
      <c r="E43" s="51">
        <f>'Temporary Relocation Numbers'!E43*Assumptions!F$21</f>
        <v>0</v>
      </c>
      <c r="F43" s="51">
        <f>'Temporary Relocation Numbers'!F43*Assumptions!G$21</f>
        <v>0</v>
      </c>
      <c r="G43" s="51">
        <f>'Temporary Relocation Numbers'!G43*Assumptions!H$21</f>
        <v>0</v>
      </c>
      <c r="H43" s="52">
        <f>'Temporary Relocation Numbers'!H43*Assumptions!C$21</f>
        <v>84092.795234745106</v>
      </c>
      <c r="I43" s="52">
        <f>'Temporary Relocation Numbers'!I43*Assumptions!D$21</f>
        <v>97878.88204179758</v>
      </c>
      <c r="J43" s="52">
        <f>'Temporary Relocation Numbers'!J43*Assumptions!E$21</f>
        <v>67339.640824282789</v>
      </c>
      <c r="K43" s="52">
        <f>'Temporary Relocation Numbers'!K43*Assumptions!F$21</f>
        <v>62255.217354326429</v>
      </c>
      <c r="L43" s="52">
        <f>'Temporary Relocation Numbers'!L43*Assumptions!G$21</f>
        <v>49943.113873417111</v>
      </c>
      <c r="M43" s="52">
        <f>'Temporary Relocation Numbers'!M43*Assumptions!H$21</f>
        <v>21142.740958084301</v>
      </c>
      <c r="N43" s="53">
        <f>'Temporary Relocation Numbers'!N43*Assumptions!C$21</f>
        <v>9880854.3403660115</v>
      </c>
      <c r="O43" s="53">
        <f>'Temporary Relocation Numbers'!O43*Assumptions!D$21</f>
        <v>19280954.719887309</v>
      </c>
      <c r="P43" s="53">
        <f>'Temporary Relocation Numbers'!P43*Assumptions!E$21</f>
        <v>15383357.912201514</v>
      </c>
      <c r="Q43" s="53">
        <f>'Temporary Relocation Numbers'!Q43*Assumptions!F$21</f>
        <v>6442376.6276199352</v>
      </c>
      <c r="R43" s="53">
        <f>'Temporary Relocation Numbers'!R43*Assumptions!G$21</f>
        <v>4031257.8334435211</v>
      </c>
      <c r="S43" s="53">
        <f>'Temporary Relocation Numbers'!S43*Assumptions!H$21</f>
        <v>2275437.886492704</v>
      </c>
      <c r="U43">
        <v>2062</v>
      </c>
      <c r="V43" s="51">
        <f>'Temporary Relocation Numbers'!V43*Assumptions!C$21</f>
        <v>0</v>
      </c>
      <c r="W43" s="51">
        <f>'Temporary Relocation Numbers'!W43*Assumptions!D$21</f>
        <v>0</v>
      </c>
      <c r="X43" s="51">
        <f>'Temporary Relocation Numbers'!X43*Assumptions!E$21</f>
        <v>0</v>
      </c>
      <c r="Y43" s="51">
        <f>'Temporary Relocation Numbers'!Y43*Assumptions!F$21</f>
        <v>0</v>
      </c>
      <c r="Z43" s="51">
        <f>'Temporary Relocation Numbers'!Z43*Assumptions!G$21</f>
        <v>0</v>
      </c>
      <c r="AA43" s="51">
        <f>'Temporary Relocation Numbers'!AA43*Assumptions!H$21</f>
        <v>0</v>
      </c>
      <c r="AB43" s="52">
        <f>'Temporary Relocation Numbers'!AB43*Assumptions!C$21</f>
        <v>78288.346498731204</v>
      </c>
      <c r="AC43" s="52">
        <f>'Temporary Relocation Numbers'!AC43*Assumptions!D$21</f>
        <v>89382.209609661106</v>
      </c>
      <c r="AD43" s="52">
        <f>'Temporary Relocation Numbers'!AD43*Assumptions!E$21</f>
        <v>60848.216622483131</v>
      </c>
      <c r="AE43" s="52">
        <f>'Temporary Relocation Numbers'!AE43*Assumptions!F$21</f>
        <v>62095.023309951095</v>
      </c>
      <c r="AF43" s="52">
        <f>'Temporary Relocation Numbers'!AF43*Assumptions!G$21</f>
        <v>48922.926793203689</v>
      </c>
      <c r="AG43" s="52">
        <f>'Temporary Relocation Numbers'!AG43*Assumptions!H$21</f>
        <v>19337.869916440635</v>
      </c>
      <c r="AH43" s="53">
        <f>'Temporary Relocation Numbers'!AH43*Assumptions!C$21</f>
        <v>9198835.0029593483</v>
      </c>
      <c r="AI43" s="53">
        <f>'Temporary Relocation Numbers'!AI43*Assumptions!D$21</f>
        <v>17607213.121942006</v>
      </c>
      <c r="AJ43" s="53">
        <f>'Temporary Relocation Numbers'!AJ43*Assumptions!E$21</f>
        <v>13900428.977121696</v>
      </c>
      <c r="AK43" s="53">
        <f>'Temporary Relocation Numbers'!AK43*Assumptions!F$21</f>
        <v>6425799.2159390198</v>
      </c>
      <c r="AL43" s="53">
        <f>'Temporary Relocation Numbers'!AL43*Assumptions!G$21</f>
        <v>3948911.4028803026</v>
      </c>
      <c r="AM43" s="53">
        <f>'Temporary Relocation Numbers'!AM43*Assumptions!H$21</f>
        <v>2081192.8755676083</v>
      </c>
    </row>
    <row r="44" spans="1:39" x14ac:dyDescent="0.35">
      <c r="A44">
        <v>2063</v>
      </c>
      <c r="B44" s="51">
        <f>'Temporary Relocation Numbers'!B44*Assumptions!C$21</f>
        <v>0</v>
      </c>
      <c r="C44" s="51">
        <f>'Temporary Relocation Numbers'!C44*Assumptions!D$21</f>
        <v>0</v>
      </c>
      <c r="D44" s="51">
        <f>'Temporary Relocation Numbers'!D44*Assumptions!E$21</f>
        <v>0</v>
      </c>
      <c r="E44" s="51">
        <f>'Temporary Relocation Numbers'!E44*Assumptions!F$21</f>
        <v>0</v>
      </c>
      <c r="F44" s="51">
        <f>'Temporary Relocation Numbers'!F44*Assumptions!G$21</f>
        <v>0</v>
      </c>
      <c r="G44" s="51">
        <f>'Temporary Relocation Numbers'!G44*Assumptions!H$21</f>
        <v>0</v>
      </c>
      <c r="H44" s="52">
        <f>'Temporary Relocation Numbers'!H44*Assumptions!C$21</f>
        <v>85300.636177158551</v>
      </c>
      <c r="I44" s="52">
        <f>'Temporary Relocation Numbers'!I44*Assumptions!D$21</f>
        <v>99284.735192447668</v>
      </c>
      <c r="J44" s="52">
        <f>'Temporary Relocation Numbers'!J44*Assumptions!E$21</f>
        <v>68306.852997548471</v>
      </c>
      <c r="K44" s="52">
        <f>'Temporary Relocation Numbers'!K44*Assumptions!F$21</f>
        <v>63149.400978375306</v>
      </c>
      <c r="L44" s="52">
        <f>'Temporary Relocation Numbers'!L44*Assumptions!G$21</f>
        <v>50660.456394373119</v>
      </c>
      <c r="M44" s="52">
        <f>'Temporary Relocation Numbers'!M44*Assumptions!H$21</f>
        <v>21446.418200501197</v>
      </c>
      <c r="N44" s="53">
        <f>'Temporary Relocation Numbers'!N44*Assumptions!C$21</f>
        <v>10018117.707973091</v>
      </c>
      <c r="O44" s="53">
        <f>'Temporary Relocation Numbers'!O44*Assumptions!D$21</f>
        <v>19548802.89215713</v>
      </c>
      <c r="P44" s="53">
        <f>'Temporary Relocation Numbers'!P44*Assumptions!E$21</f>
        <v>15597061.245880617</v>
      </c>
      <c r="Q44" s="53">
        <f>'Temporary Relocation Numbers'!Q44*Assumptions!F$21</f>
        <v>6531873.1712222071</v>
      </c>
      <c r="R44" s="53">
        <f>'Temporary Relocation Numbers'!R44*Assumptions!G$21</f>
        <v>4087259.4712422197</v>
      </c>
      <c r="S44" s="53">
        <f>'Temporary Relocation Numbers'!S44*Assumptions!H$21</f>
        <v>2307047.9331872249</v>
      </c>
      <c r="U44">
        <v>2063</v>
      </c>
      <c r="V44" s="51">
        <f>'Temporary Relocation Numbers'!V44*Assumptions!C$21</f>
        <v>0</v>
      </c>
      <c r="W44" s="51">
        <f>'Temporary Relocation Numbers'!W44*Assumptions!D$21</f>
        <v>0</v>
      </c>
      <c r="X44" s="51">
        <f>'Temporary Relocation Numbers'!X44*Assumptions!E$21</f>
        <v>0</v>
      </c>
      <c r="Y44" s="51">
        <f>'Temporary Relocation Numbers'!Y44*Assumptions!F$21</f>
        <v>0</v>
      </c>
      <c r="Z44" s="51">
        <f>'Temporary Relocation Numbers'!Z44*Assumptions!G$21</f>
        <v>0</v>
      </c>
      <c r="AA44" s="51">
        <f>'Temporary Relocation Numbers'!AA44*Assumptions!H$21</f>
        <v>0</v>
      </c>
      <c r="AB44" s="52">
        <f>'Temporary Relocation Numbers'!AB44*Assumptions!C$21</f>
        <v>79412.817030969483</v>
      </c>
      <c r="AC44" s="52">
        <f>'Temporary Relocation Numbers'!AC44*Assumptions!D$21</f>
        <v>90666.02342496549</v>
      </c>
      <c r="AD44" s="52">
        <f>'Temporary Relocation Numbers'!AD44*Assumptions!E$21</f>
        <v>61722.191225233772</v>
      </c>
      <c r="AE44" s="52">
        <f>'Temporary Relocation Numbers'!AE44*Assumptions!F$21</f>
        <v>62986.906036224034</v>
      </c>
      <c r="AF44" s="52">
        <f>'Temporary Relocation Numbers'!AF44*Assumptions!G$21</f>
        <v>49625.616171509813</v>
      </c>
      <c r="AG44" s="52">
        <f>'Temporary Relocation Numbers'!AG44*Assumptions!H$21</f>
        <v>19615.623450009603</v>
      </c>
      <c r="AH44" s="53">
        <f>'Temporary Relocation Numbers'!AH44*Assumptions!C$21</f>
        <v>9326623.8587680776</v>
      </c>
      <c r="AI44" s="53">
        <f>'Temporary Relocation Numbers'!AI44*Assumptions!D$21</f>
        <v>17851809.92339671</v>
      </c>
      <c r="AJ44" s="53">
        <f>'Temporary Relocation Numbers'!AJ44*Assumptions!E$21</f>
        <v>14093531.681286458</v>
      </c>
      <c r="AK44" s="53">
        <f>'Temporary Relocation Numbers'!AK44*Assumptions!F$21</f>
        <v>6515065.4685891988</v>
      </c>
      <c r="AL44" s="53">
        <f>'Temporary Relocation Numbers'!AL44*Assumptions!G$21</f>
        <v>4003769.0962405787</v>
      </c>
      <c r="AM44" s="53">
        <f>'Temporary Relocation Numbers'!AM44*Assumptions!H$21</f>
        <v>2110104.4992895806</v>
      </c>
    </row>
    <row r="45" spans="1:39" x14ac:dyDescent="0.35">
      <c r="A45">
        <v>2064</v>
      </c>
      <c r="B45" s="51">
        <f>'Temporary Relocation Numbers'!B45*Assumptions!C$21</f>
        <v>0</v>
      </c>
      <c r="C45" s="51">
        <f>'Temporary Relocation Numbers'!C45*Assumptions!D$21</f>
        <v>0</v>
      </c>
      <c r="D45" s="51">
        <f>'Temporary Relocation Numbers'!D45*Assumptions!E$21</f>
        <v>0</v>
      </c>
      <c r="E45" s="51">
        <f>'Temporary Relocation Numbers'!E45*Assumptions!F$21</f>
        <v>0</v>
      </c>
      <c r="F45" s="51">
        <f>'Temporary Relocation Numbers'!F45*Assumptions!G$21</f>
        <v>0</v>
      </c>
      <c r="G45" s="51">
        <f>'Temporary Relocation Numbers'!G45*Assumptions!H$21</f>
        <v>0</v>
      </c>
      <c r="H45" s="52">
        <f>'Temporary Relocation Numbers'!H45*Assumptions!C$21</f>
        <v>86525.825570626563</v>
      </c>
      <c r="I45" s="52">
        <f>'Temporary Relocation Numbers'!I45*Assumptions!D$21</f>
        <v>100710.78088146726</v>
      </c>
      <c r="J45" s="52">
        <f>'Temporary Relocation Numbers'!J45*Assumptions!E$21</f>
        <v>69287.957424717839</v>
      </c>
      <c r="K45" s="52">
        <f>'Temporary Relocation Numbers'!K45*Assumptions!F$21</f>
        <v>64056.427933272513</v>
      </c>
      <c r="L45" s="52">
        <f>'Temporary Relocation Numbers'!L45*Assumptions!G$21</f>
        <v>51388.102243505193</v>
      </c>
      <c r="M45" s="52">
        <f>'Temporary Relocation Numbers'!M45*Assumptions!H$21</f>
        <v>21754.457217379822</v>
      </c>
      <c r="N45" s="53">
        <f>'Temporary Relocation Numbers'!N45*Assumptions!C$21</f>
        <v>10157287.917988513</v>
      </c>
      <c r="O45" s="53">
        <f>'Temporary Relocation Numbers'!O45*Assumptions!D$21</f>
        <v>19820371.971634645</v>
      </c>
      <c r="P45" s="53">
        <f>'Temporary Relocation Numbers'!P45*Assumptions!E$21</f>
        <v>15813733.314675039</v>
      </c>
      <c r="Q45" s="53">
        <f>'Temporary Relocation Numbers'!Q45*Assumptions!F$21</f>
        <v>6622612.9875760935</v>
      </c>
      <c r="R45" s="53">
        <f>'Temporary Relocation Numbers'!R45*Assumptions!G$21</f>
        <v>4144039.0755133475</v>
      </c>
      <c r="S45" s="53">
        <f>'Temporary Relocation Numbers'!S45*Assumptions!H$21</f>
        <v>2339097.1019768654</v>
      </c>
      <c r="U45">
        <v>2064</v>
      </c>
      <c r="V45" s="51">
        <f>'Temporary Relocation Numbers'!V45*Assumptions!C$21</f>
        <v>0</v>
      </c>
      <c r="W45" s="51">
        <f>'Temporary Relocation Numbers'!W45*Assumptions!D$21</f>
        <v>0</v>
      </c>
      <c r="X45" s="51">
        <f>'Temporary Relocation Numbers'!X45*Assumptions!E$21</f>
        <v>0</v>
      </c>
      <c r="Y45" s="51">
        <f>'Temporary Relocation Numbers'!Y45*Assumptions!F$21</f>
        <v>0</v>
      </c>
      <c r="Z45" s="51">
        <f>'Temporary Relocation Numbers'!Z45*Assumptions!G$21</f>
        <v>0</v>
      </c>
      <c r="AA45" s="51">
        <f>'Temporary Relocation Numbers'!AA45*Assumptions!H$21</f>
        <v>0</v>
      </c>
      <c r="AB45" s="52">
        <f>'Temporary Relocation Numbers'!AB45*Assumptions!C$21</f>
        <v>80553.438549075014</v>
      </c>
      <c r="AC45" s="52">
        <f>'Temporary Relocation Numbers'!AC45*Assumptions!D$21</f>
        <v>91968.276904265251</v>
      </c>
      <c r="AD45" s="52">
        <f>'Temporary Relocation Numbers'!AD45*Assumptions!E$21</f>
        <v>62608.718892784855</v>
      </c>
      <c r="AE45" s="52">
        <f>'Temporary Relocation Numbers'!AE45*Assumptions!F$21</f>
        <v>63891.59904510936</v>
      </c>
      <c r="AF45" s="52">
        <f>'Temporary Relocation Numbers'!AF45*Assumptions!G$21</f>
        <v>50338.398412094415</v>
      </c>
      <c r="AG45" s="52">
        <f>'Temporary Relocation Numbers'!AG45*Assumptions!H$21</f>
        <v>19897.366410839353</v>
      </c>
      <c r="AH45" s="53">
        <f>'Temporary Relocation Numbers'!AH45*Assumptions!C$21</f>
        <v>9456187.9384680558</v>
      </c>
      <c r="AI45" s="53">
        <f>'Temporary Relocation Numbers'!AI45*Assumptions!D$21</f>
        <v>18099804.627453461</v>
      </c>
      <c r="AJ45" s="53">
        <f>'Temporary Relocation Numbers'!AJ45*Assumptions!E$21</f>
        <v>14289316.939667145</v>
      </c>
      <c r="AK45" s="53">
        <f>'Temporary Relocation Numbers'!AK45*Assumptions!F$21</f>
        <v>6605571.7948231343</v>
      </c>
      <c r="AL45" s="53">
        <f>'Temporary Relocation Numbers'!AL45*Assumptions!G$21</f>
        <v>4059388.8645662786</v>
      </c>
      <c r="AM45" s="53">
        <f>'Temporary Relocation Numbers'!AM45*Assumptions!H$21</f>
        <v>2139417.7590136998</v>
      </c>
    </row>
    <row r="46" spans="1:39" x14ac:dyDescent="0.35">
      <c r="A46">
        <v>2065</v>
      </c>
      <c r="B46" s="51">
        <f>'Temporary Relocation Numbers'!B46*Assumptions!C$21</f>
        <v>0</v>
      </c>
      <c r="C46" s="51">
        <f>'Temporary Relocation Numbers'!C46*Assumptions!D$21</f>
        <v>0</v>
      </c>
      <c r="D46" s="51">
        <f>'Temporary Relocation Numbers'!D46*Assumptions!E$21</f>
        <v>0</v>
      </c>
      <c r="E46" s="51">
        <f>'Temporary Relocation Numbers'!E46*Assumptions!F$21</f>
        <v>0</v>
      </c>
      <c r="F46" s="51">
        <f>'Temporary Relocation Numbers'!F46*Assumptions!G$21</f>
        <v>0</v>
      </c>
      <c r="G46" s="51">
        <f>'Temporary Relocation Numbers'!G46*Assumptions!H$21</f>
        <v>0</v>
      </c>
      <c r="H46" s="52">
        <f>'Temporary Relocation Numbers'!H46*Assumptions!C$21</f>
        <v>87768.612594278093</v>
      </c>
      <c r="I46" s="52">
        <f>'Temporary Relocation Numbers'!I46*Assumptions!D$21</f>
        <v>102157.30913815678</v>
      </c>
      <c r="J46" s="52">
        <f>'Temporary Relocation Numbers'!J46*Assumptions!E$21</f>
        <v>70283.153642897494</v>
      </c>
      <c r="K46" s="52">
        <f>'Temporary Relocation Numbers'!K46*Assumptions!F$21</f>
        <v>64976.482690241683</v>
      </c>
      <c r="L46" s="52">
        <f>'Temporary Relocation Numbers'!L46*Assumptions!G$21</f>
        <v>52126.199409491506</v>
      </c>
      <c r="M46" s="52">
        <f>'Temporary Relocation Numbers'!M46*Assumptions!H$21</f>
        <v>22066.920657723116</v>
      </c>
      <c r="N46" s="53">
        <f>'Temporary Relocation Numbers'!N46*Assumptions!C$21</f>
        <v>10298391.459985085</v>
      </c>
      <c r="O46" s="53">
        <f>'Temporary Relocation Numbers'!O46*Assumptions!D$21</f>
        <v>20095713.648612626</v>
      </c>
      <c r="P46" s="53">
        <f>'Temporary Relocation Numbers'!P46*Assumptions!E$21</f>
        <v>16033415.359814087</v>
      </c>
      <c r="Q46" s="53">
        <f>'Temporary Relocation Numbers'!Q46*Assumptions!F$21</f>
        <v>6714613.3480428401</v>
      </c>
      <c r="R46" s="53">
        <f>'Temporary Relocation Numbers'!R46*Assumptions!G$21</f>
        <v>4201607.4536521183</v>
      </c>
      <c r="S46" s="53">
        <f>'Temporary Relocation Numbers'!S46*Assumptions!H$21</f>
        <v>2371591.4930808446</v>
      </c>
      <c r="U46">
        <v>2065</v>
      </c>
      <c r="V46" s="51">
        <f>'Temporary Relocation Numbers'!V46*Assumptions!C$21</f>
        <v>0</v>
      </c>
      <c r="W46" s="51">
        <f>'Temporary Relocation Numbers'!W46*Assumptions!D$21</f>
        <v>0</v>
      </c>
      <c r="X46" s="51">
        <f>'Temporary Relocation Numbers'!X46*Assumptions!E$21</f>
        <v>0</v>
      </c>
      <c r="Y46" s="51">
        <f>'Temporary Relocation Numbers'!Y46*Assumptions!F$21</f>
        <v>0</v>
      </c>
      <c r="Z46" s="51">
        <f>'Temporary Relocation Numbers'!Z46*Assumptions!G$21</f>
        <v>0</v>
      </c>
      <c r="AA46" s="51">
        <f>'Temporary Relocation Numbers'!AA46*Assumptions!H$21</f>
        <v>0</v>
      </c>
      <c r="AB46" s="52">
        <f>'Temporary Relocation Numbers'!AB46*Assumptions!C$21</f>
        <v>81710.443032754702</v>
      </c>
      <c r="AC46" s="52">
        <f>'Temporary Relocation Numbers'!AC46*Assumptions!D$21</f>
        <v>93289.234899990071</v>
      </c>
      <c r="AD46" s="52">
        <f>'Temporary Relocation Numbers'!AD46*Assumptions!E$21</f>
        <v>63507.979927213113</v>
      </c>
      <c r="AE46" s="52">
        <f>'Temporary Relocation Numbers'!AE46*Assumptions!F$21</f>
        <v>64809.28633315258</v>
      </c>
      <c r="AF46" s="52">
        <f>'Temporary Relocation Numbers'!AF46*Assumptions!G$21</f>
        <v>51061.418480673681</v>
      </c>
      <c r="AG46" s="52">
        <f>'Temporary Relocation Numbers'!AG46*Assumptions!H$21</f>
        <v>20183.156099838583</v>
      </c>
      <c r="AH46" s="53">
        <f>'Temporary Relocation Numbers'!AH46*Assumptions!C$21</f>
        <v>9587551.9032071121</v>
      </c>
      <c r="AI46" s="53">
        <f>'Temporary Relocation Numbers'!AI46*Assumptions!D$21</f>
        <v>18351244.437272821</v>
      </c>
      <c r="AJ46" s="53">
        <f>'Temporary Relocation Numbers'!AJ46*Assumptions!E$21</f>
        <v>14487822.017910305</v>
      </c>
      <c r="AK46" s="53">
        <f>'Temporary Relocation Numbers'!AK46*Assumptions!F$21</f>
        <v>6697335.4215597063</v>
      </c>
      <c r="AL46" s="53">
        <f>'Temporary Relocation Numbers'!AL46*Assumptions!G$21</f>
        <v>4115781.2944901483</v>
      </c>
      <c r="AM46" s="53">
        <f>'Temporary Relocation Numbers'!AM46*Assumptions!H$21</f>
        <v>2169138.2342079268</v>
      </c>
    </row>
    <row r="47" spans="1:39" x14ac:dyDescent="0.35">
      <c r="A47">
        <v>2066</v>
      </c>
      <c r="B47" s="51">
        <f>'Temporary Relocation Numbers'!B47*Assumptions!C$21</f>
        <v>0</v>
      </c>
      <c r="C47" s="51">
        <f>'Temporary Relocation Numbers'!C47*Assumptions!D$21</f>
        <v>0</v>
      </c>
      <c r="D47" s="51">
        <f>'Temporary Relocation Numbers'!D47*Assumptions!E$21</f>
        <v>0</v>
      </c>
      <c r="E47" s="51">
        <f>'Temporary Relocation Numbers'!E47*Assumptions!F$21</f>
        <v>0</v>
      </c>
      <c r="F47" s="51">
        <f>'Temporary Relocation Numbers'!F47*Assumptions!G$21</f>
        <v>0</v>
      </c>
      <c r="G47" s="51">
        <f>'Temporary Relocation Numbers'!G47*Assumptions!H$21</f>
        <v>0</v>
      </c>
      <c r="H47" s="52">
        <f>'Temporary Relocation Numbers'!H47*Assumptions!C$21</f>
        <v>89029.250006249757</v>
      </c>
      <c r="I47" s="52">
        <f>'Temporary Relocation Numbers'!I47*Assumptions!D$21</f>
        <v>103624.61415756312</v>
      </c>
      <c r="J47" s="52">
        <f>'Temporary Relocation Numbers'!J47*Assumptions!E$21</f>
        <v>71292.64405518373</v>
      </c>
      <c r="K47" s="52">
        <f>'Temporary Relocation Numbers'!K47*Assumptions!F$21</f>
        <v>65909.75237010204</v>
      </c>
      <c r="L47" s="52">
        <f>'Temporary Relocation Numbers'!L47*Assumptions!G$21</f>
        <v>52874.898006600066</v>
      </c>
      <c r="M47" s="52">
        <f>'Temporary Relocation Numbers'!M47*Assumptions!H$21</f>
        <v>22383.872070373676</v>
      </c>
      <c r="N47" s="53">
        <f>'Temporary Relocation Numbers'!N47*Assumptions!C$21</f>
        <v>10441455.191524843</v>
      </c>
      <c r="O47" s="53">
        <f>'Temporary Relocation Numbers'!O47*Assumptions!D$21</f>
        <v>20374880.331457786</v>
      </c>
      <c r="P47" s="53">
        <f>'Temporary Relocation Numbers'!P47*Assumptions!E$21</f>
        <v>16256149.1954441</v>
      </c>
      <c r="Q47" s="53">
        <f>'Temporary Relocation Numbers'!Q47*Assumptions!F$21</f>
        <v>6807891.7639148924</v>
      </c>
      <c r="R47" s="53">
        <f>'Temporary Relocation Numbers'!R47*Assumptions!G$21</f>
        <v>4259975.5631884793</v>
      </c>
      <c r="S47" s="53">
        <f>'Temporary Relocation Numbers'!S47*Assumptions!H$21</f>
        <v>2404537.291461729</v>
      </c>
      <c r="U47">
        <v>2066</v>
      </c>
      <c r="V47" s="51">
        <f>'Temporary Relocation Numbers'!V47*Assumptions!C$21</f>
        <v>0</v>
      </c>
      <c r="W47" s="51">
        <f>'Temporary Relocation Numbers'!W47*Assumptions!D$21</f>
        <v>0</v>
      </c>
      <c r="X47" s="51">
        <f>'Temporary Relocation Numbers'!X47*Assumptions!E$21</f>
        <v>0</v>
      </c>
      <c r="Y47" s="51">
        <f>'Temporary Relocation Numbers'!Y47*Assumptions!F$21</f>
        <v>0</v>
      </c>
      <c r="Z47" s="51">
        <f>'Temporary Relocation Numbers'!Z47*Assumptions!G$21</f>
        <v>0</v>
      </c>
      <c r="AA47" s="51">
        <f>'Temporary Relocation Numbers'!AA47*Assumptions!H$21</f>
        <v>0</v>
      </c>
      <c r="AB47" s="52">
        <f>'Temporary Relocation Numbers'!AB47*Assumptions!C$21</f>
        <v>82884.065793684451</v>
      </c>
      <c r="AC47" s="52">
        <f>'Temporary Relocation Numbers'!AC47*Assumptions!D$21</f>
        <v>94629.166068695893</v>
      </c>
      <c r="AD47" s="52">
        <f>'Temporary Relocation Numbers'!AD47*Assumptions!E$21</f>
        <v>64420.157220308538</v>
      </c>
      <c r="AE47" s="52">
        <f>'Temporary Relocation Numbers'!AE47*Assumptions!F$21</f>
        <v>65740.15453967682</v>
      </c>
      <c r="AF47" s="52">
        <f>'Temporary Relocation Numbers'!AF47*Assumptions!G$21</f>
        <v>51794.823425134135</v>
      </c>
      <c r="AG47" s="52">
        <f>'Temporary Relocation Numbers'!AG47*Assumptions!H$21</f>
        <v>20473.050640939935</v>
      </c>
      <c r="AH47" s="53">
        <f>'Temporary Relocation Numbers'!AH47*Assumptions!C$21</f>
        <v>9720740.7567220982</v>
      </c>
      <c r="AI47" s="53">
        <f>'Temporary Relocation Numbers'!AI47*Assumptions!D$21</f>
        <v>18606177.211754702</v>
      </c>
      <c r="AJ47" s="53">
        <f>'Temporary Relocation Numbers'!AJ47*Assumptions!E$21</f>
        <v>14689084.699351346</v>
      </c>
      <c r="AK47" s="53">
        <f>'Temporary Relocation Numbers'!AK47*Assumptions!F$21</f>
        <v>6790373.8150316039</v>
      </c>
      <c r="AL47" s="53">
        <f>'Temporary Relocation Numbers'!AL47*Assumptions!G$21</f>
        <v>4172957.119712871</v>
      </c>
      <c r="AM47" s="53">
        <f>'Temporary Relocation Numbers'!AM47*Assumptions!H$21</f>
        <v>2199271.581849365</v>
      </c>
    </row>
    <row r="48" spans="1:39" x14ac:dyDescent="0.35">
      <c r="A48">
        <v>2067</v>
      </c>
      <c r="B48" s="51">
        <f>'Temporary Relocation Numbers'!B48*Assumptions!C$21</f>
        <v>0</v>
      </c>
      <c r="C48" s="51">
        <f>'Temporary Relocation Numbers'!C48*Assumptions!D$21</f>
        <v>0</v>
      </c>
      <c r="D48" s="51">
        <f>'Temporary Relocation Numbers'!D48*Assumptions!E$21</f>
        <v>0</v>
      </c>
      <c r="E48" s="51">
        <f>'Temporary Relocation Numbers'!E48*Assumptions!F$21</f>
        <v>0</v>
      </c>
      <c r="F48" s="51">
        <f>'Temporary Relocation Numbers'!F48*Assumptions!G$21</f>
        <v>0</v>
      </c>
      <c r="G48" s="51">
        <f>'Temporary Relocation Numbers'!G48*Assumptions!H$21</f>
        <v>0</v>
      </c>
      <c r="H48" s="52">
        <f>'Temporary Relocation Numbers'!H48*Assumptions!C$21</f>
        <v>90307.994195091756</v>
      </c>
      <c r="I48" s="52">
        <f>'Temporary Relocation Numbers'!I48*Assumptions!D$21</f>
        <v>105112.9943603131</v>
      </c>
      <c r="J48" s="52">
        <f>'Temporary Relocation Numbers'!J48*Assumptions!E$21</f>
        <v>72316.63397182741</v>
      </c>
      <c r="K48" s="52">
        <f>'Temporary Relocation Numbers'!K48*Assumptions!F$21</f>
        <v>66856.426781324917</v>
      </c>
      <c r="L48" s="52">
        <f>'Temporary Relocation Numbers'!L48*Assumptions!G$21</f>
        <v>53634.350305218853</v>
      </c>
      <c r="M48" s="52">
        <f>'Temporary Relocation Numbers'!M48*Assumptions!H$21</f>
        <v>22705.375916938305</v>
      </c>
      <c r="N48" s="53">
        <f>'Temporary Relocation Numbers'!N48*Assumptions!C$21</f>
        <v>10586506.343271103</v>
      </c>
      <c r="O48" s="53">
        <f>'Temporary Relocation Numbers'!O48*Assumptions!D$21</f>
        <v>20657925.156586096</v>
      </c>
      <c r="P48" s="53">
        <f>'Temporary Relocation Numbers'!P48*Assumptions!E$21</f>
        <v>16481977.21658738</v>
      </c>
      <c r="Q48" s="53">
        <f>'Temporary Relocation Numbers'!Q48*Assumptions!F$21</f>
        <v>6902465.9897489762</v>
      </c>
      <c r="R48" s="53">
        <f>'Temporary Relocation Numbers'!R48*Assumptions!G$21</f>
        <v>4319154.513872765</v>
      </c>
      <c r="S48" s="53">
        <f>'Temporary Relocation Numbers'!S48*Assumptions!H$21</f>
        <v>2437940.7680026679</v>
      </c>
      <c r="U48">
        <v>2067</v>
      </c>
      <c r="V48" s="51">
        <f>'Temporary Relocation Numbers'!V48*Assumptions!C$21</f>
        <v>0</v>
      </c>
      <c r="W48" s="51">
        <f>'Temporary Relocation Numbers'!W48*Assumptions!D$21</f>
        <v>0</v>
      </c>
      <c r="X48" s="51">
        <f>'Temporary Relocation Numbers'!X48*Assumptions!E$21</f>
        <v>0</v>
      </c>
      <c r="Y48" s="51">
        <f>'Temporary Relocation Numbers'!Y48*Assumptions!F$21</f>
        <v>0</v>
      </c>
      <c r="Z48" s="51">
        <f>'Temporary Relocation Numbers'!Z48*Assumptions!G$21</f>
        <v>0</v>
      </c>
      <c r="AA48" s="51">
        <f>'Temporary Relocation Numbers'!AA48*Assumptions!H$21</f>
        <v>0</v>
      </c>
      <c r="AB48" s="52">
        <f>'Temporary Relocation Numbers'!AB48*Assumptions!C$21</f>
        <v>84074.545523366891</v>
      </c>
      <c r="AC48" s="52">
        <f>'Temporary Relocation Numbers'!AC48*Assumptions!D$21</f>
        <v>95988.342925704317</v>
      </c>
      <c r="AD48" s="52">
        <f>'Temporary Relocation Numbers'!AD48*Assumptions!E$21</f>
        <v>65345.436290771053</v>
      </c>
      <c r="AE48" s="52">
        <f>'Temporary Relocation Numbers'!AE48*Assumptions!F$21</f>
        <v>66684.392984741615</v>
      </c>
      <c r="AF48" s="52">
        <f>'Temporary Relocation Numbers'!AF48*Assumptions!G$21</f>
        <v>52538.76240543936</v>
      </c>
      <c r="AG48" s="52">
        <f>'Temporary Relocation Numbers'!AG48*Assumptions!H$21</f>
        <v>20767.108992921247</v>
      </c>
      <c r="AH48" s="53">
        <f>'Temporary Relocation Numbers'!AH48*Assumptions!C$21</f>
        <v>9855779.8500980698</v>
      </c>
      <c r="AI48" s="53">
        <f>'Temporary Relocation Numbers'!AI48*Assumptions!D$21</f>
        <v>18864651.474647742</v>
      </c>
      <c r="AJ48" s="53">
        <f>'Temporary Relocation Numbers'!AJ48*Assumptions!E$21</f>
        <v>14893143.292206176</v>
      </c>
      <c r="AK48" s="53">
        <f>'Temporary Relocation Numbers'!AK48*Assumptions!F$21</f>
        <v>6884704.6841098396</v>
      </c>
      <c r="AL48" s="53">
        <f>'Temporary Relocation Numbers'!AL48*Assumptions!G$21</f>
        <v>4230927.2230461156</v>
      </c>
      <c r="AM48" s="53">
        <f>'Temporary Relocation Numbers'!AM48*Assumptions!H$21</f>
        <v>2229823.5375010069</v>
      </c>
    </row>
    <row r="49" spans="1:39" x14ac:dyDescent="0.35">
      <c r="A49">
        <v>2068</v>
      </c>
      <c r="B49" s="51">
        <f>'Temporary Relocation Numbers'!B49*Assumptions!C$21</f>
        <v>0</v>
      </c>
      <c r="C49" s="51">
        <f>'Temporary Relocation Numbers'!C49*Assumptions!D$21</f>
        <v>0</v>
      </c>
      <c r="D49" s="51">
        <f>'Temporary Relocation Numbers'!D49*Assumptions!E$21</f>
        <v>0</v>
      </c>
      <c r="E49" s="51">
        <f>'Temporary Relocation Numbers'!E49*Assumptions!F$21</f>
        <v>0</v>
      </c>
      <c r="F49" s="51">
        <f>'Temporary Relocation Numbers'!F49*Assumptions!G$21</f>
        <v>0</v>
      </c>
      <c r="G49" s="51">
        <f>'Temporary Relocation Numbers'!G49*Assumptions!H$21</f>
        <v>0</v>
      </c>
      <c r="H49" s="52">
        <f>'Temporary Relocation Numbers'!H49*Assumptions!C$21</f>
        <v>91605.105231912152</v>
      </c>
      <c r="I49" s="52">
        <f>'Temporary Relocation Numbers'!I49*Assumptions!D$21</f>
        <v>106622.75245330608</v>
      </c>
      <c r="J49" s="52">
        <f>'Temporary Relocation Numbers'!J49*Assumptions!E$21</f>
        <v>73355.331651989793</v>
      </c>
      <c r="K49" s="52">
        <f>'Temporary Relocation Numbers'!K49*Assumptions!F$21</f>
        <v>67816.698458637256</v>
      </c>
      <c r="L49" s="52">
        <f>'Temporary Relocation Numbers'!L49*Assumptions!G$21</f>
        <v>54404.710762824645</v>
      </c>
      <c r="M49" s="52">
        <f>'Temporary Relocation Numbers'!M49*Assumptions!H$21</f>
        <v>23031.497584898214</v>
      </c>
      <c r="N49" s="53">
        <f>'Temporary Relocation Numbers'!N49*Assumptions!C$21</f>
        <v>10733572.524171541</v>
      </c>
      <c r="O49" s="53">
        <f>'Temporary Relocation Numbers'!O49*Assumptions!D$21</f>
        <v>20944901.998576768</v>
      </c>
      <c r="P49" s="53">
        <f>'Temporary Relocation Numbers'!P49*Assumptions!E$21</f>
        <v>16710942.407211585</v>
      </c>
      <c r="Q49" s="53">
        <f>'Temporary Relocation Numbers'!Q49*Assumptions!F$21</f>
        <v>6998354.0267455038</v>
      </c>
      <c r="R49" s="53">
        <f>'Temporary Relocation Numbers'!R49*Assumptions!G$21</f>
        <v>4379155.5697903177</v>
      </c>
      <c r="S49" s="53">
        <f>'Temporary Relocation Numbers'!S49*Assumptions!H$21</f>
        <v>2471808.2807009923</v>
      </c>
      <c r="U49">
        <v>2068</v>
      </c>
      <c r="V49" s="51">
        <f>'Temporary Relocation Numbers'!V49*Assumptions!C$21</f>
        <v>0</v>
      </c>
      <c r="W49" s="51">
        <f>'Temporary Relocation Numbers'!W49*Assumptions!D$21</f>
        <v>0</v>
      </c>
      <c r="X49" s="51">
        <f>'Temporary Relocation Numbers'!X49*Assumptions!E$21</f>
        <v>0</v>
      </c>
      <c r="Y49" s="51">
        <f>'Temporary Relocation Numbers'!Y49*Assumptions!F$21</f>
        <v>0</v>
      </c>
      <c r="Z49" s="51">
        <f>'Temporary Relocation Numbers'!Z49*Assumptions!G$21</f>
        <v>0</v>
      </c>
      <c r="AA49" s="51">
        <f>'Temporary Relocation Numbers'!AA49*Assumptions!H$21</f>
        <v>0</v>
      </c>
      <c r="AB49" s="52">
        <f>'Temporary Relocation Numbers'!AB49*Assumptions!C$21</f>
        <v>85282.124341676506</v>
      </c>
      <c r="AC49" s="52">
        <f>'Temporary Relocation Numbers'!AC49*Assumptions!D$21</f>
        <v>97367.041900526645</v>
      </c>
      <c r="AD49" s="52">
        <f>'Temporary Relocation Numbers'!AD49*Assumptions!E$21</f>
        <v>66284.005321941193</v>
      </c>
      <c r="AE49" s="52">
        <f>'Temporary Relocation Numbers'!AE49*Assumptions!F$21</f>
        <v>67642.193707646831</v>
      </c>
      <c r="AF49" s="52">
        <f>'Temporary Relocation Numbers'!AF49*Assumptions!G$21</f>
        <v>53293.386723966032</v>
      </c>
      <c r="AG49" s="52">
        <f>'Temporary Relocation Numbers'!AG49*Assumptions!H$21</f>
        <v>21065.390961396577</v>
      </c>
      <c r="AH49" s="53">
        <f>'Temporary Relocation Numbers'!AH49*Assumptions!C$21</f>
        <v>9992694.8865936287</v>
      </c>
      <c r="AI49" s="53">
        <f>'Temporary Relocation Numbers'!AI49*Assumptions!D$21</f>
        <v>19126716.423785344</v>
      </c>
      <c r="AJ49" s="53">
        <f>'Temporary Relocation Numbers'!AJ49*Assumptions!E$21</f>
        <v>15100036.636862777</v>
      </c>
      <c r="AK49" s="53">
        <f>'Temporary Relocation Numbers'!AK49*Assumptions!F$21</f>
        <v>6980345.9836744443</v>
      </c>
      <c r="AL49" s="53">
        <f>'Temporary Relocation Numbers'!AL49*Assumptions!G$21</f>
        <v>4289702.6384839537</v>
      </c>
      <c r="AM49" s="53">
        <f>'Temporary Relocation Numbers'!AM49*Assumptions!H$21</f>
        <v>2260799.9164034398</v>
      </c>
    </row>
    <row r="50" spans="1:39" x14ac:dyDescent="0.35">
      <c r="A50">
        <v>2069</v>
      </c>
      <c r="B50" s="51">
        <f>'Temporary Relocation Numbers'!B50*Assumptions!C$21</f>
        <v>0</v>
      </c>
      <c r="C50" s="51">
        <f>'Temporary Relocation Numbers'!C50*Assumptions!D$21</f>
        <v>0</v>
      </c>
      <c r="D50" s="51">
        <f>'Temporary Relocation Numbers'!D50*Assumptions!E$21</f>
        <v>0</v>
      </c>
      <c r="E50" s="51">
        <f>'Temporary Relocation Numbers'!E50*Assumptions!F$21</f>
        <v>0</v>
      </c>
      <c r="F50" s="51">
        <f>'Temporary Relocation Numbers'!F50*Assumptions!G$21</f>
        <v>0</v>
      </c>
      <c r="G50" s="51">
        <f>'Temporary Relocation Numbers'!G50*Assumptions!H$21</f>
        <v>0</v>
      </c>
      <c r="H50" s="52">
        <f>'Temporary Relocation Numbers'!H50*Assumptions!C$21</f>
        <v>92920.846923270292</v>
      </c>
      <c r="I50" s="52">
        <f>'Temporary Relocation Numbers'!I50*Assumptions!D$21</f>
        <v>108154.19549127882</v>
      </c>
      <c r="J50" s="52">
        <f>'Temporary Relocation Numbers'!J50*Assumptions!E$21</f>
        <v>74408.948346098463</v>
      </c>
      <c r="K50" s="52">
        <f>'Temporary Relocation Numbers'!K50*Assumptions!F$21</f>
        <v>68790.762702179069</v>
      </c>
      <c r="L50" s="52">
        <f>'Temporary Relocation Numbers'!L50*Assumptions!G$21</f>
        <v>55186.136055396564</v>
      </c>
      <c r="M50" s="52">
        <f>'Temporary Relocation Numbers'!M50*Assumptions!H$21</f>
        <v>23362.303400907556</v>
      </c>
      <c r="N50" s="53">
        <f>'Temporary Relocation Numbers'!N50*Assumptions!C$21</f>
        <v>10882681.726713235</v>
      </c>
      <c r="O50" s="53">
        <f>'Temporary Relocation Numbers'!O50*Assumptions!D$21</f>
        <v>21235865.480426703</v>
      </c>
      <c r="P50" s="53">
        <f>'Temporary Relocation Numbers'!P50*Assumptions!E$21</f>
        <v>16943088.34841134</v>
      </c>
      <c r="Q50" s="53">
        <f>'Temporary Relocation Numbers'!Q50*Assumptions!F$21</f>
        <v>7095574.1261748876</v>
      </c>
      <c r="R50" s="53">
        <f>'Temporary Relocation Numbers'!R50*Assumptions!G$21</f>
        <v>4439990.1515054936</v>
      </c>
      <c r="S50" s="53">
        <f>'Temporary Relocation Numbers'!S50*Assumptions!H$21</f>
        <v>2506146.2758783936</v>
      </c>
      <c r="U50">
        <v>2069</v>
      </c>
      <c r="V50" s="51">
        <f>'Temporary Relocation Numbers'!V50*Assumptions!C$21</f>
        <v>0</v>
      </c>
      <c r="W50" s="51">
        <f>'Temporary Relocation Numbers'!W50*Assumptions!D$21</f>
        <v>0</v>
      </c>
      <c r="X50" s="51">
        <f>'Temporary Relocation Numbers'!X50*Assumptions!E$21</f>
        <v>0</v>
      </c>
      <c r="Y50" s="51">
        <f>'Temporary Relocation Numbers'!Y50*Assumptions!F$21</f>
        <v>0</v>
      </c>
      <c r="Z50" s="51">
        <f>'Temporary Relocation Numbers'!Z50*Assumptions!G$21</f>
        <v>0</v>
      </c>
      <c r="AA50" s="51">
        <f>'Temporary Relocation Numbers'!AA50*Assumptions!H$21</f>
        <v>0</v>
      </c>
      <c r="AB50" s="52">
        <f>'Temporary Relocation Numbers'!AB50*Assumptions!C$21</f>
        <v>86507.047846101894</v>
      </c>
      <c r="AC50" s="52">
        <f>'Temporary Relocation Numbers'!AC50*Assumptions!D$21</f>
        <v>98765.543393084372</v>
      </c>
      <c r="AD50" s="52">
        <f>'Temporary Relocation Numbers'!AD50*Assumptions!E$21</f>
        <v>67236.055200072849</v>
      </c>
      <c r="AE50" s="52">
        <f>'Temporary Relocation Numbers'!AE50*Assumptions!F$21</f>
        <v>68613.751505989567</v>
      </c>
      <c r="AF50" s="52">
        <f>'Temporary Relocation Numbers'!AF50*Assumptions!G$21</f>
        <v>54058.84985627589</v>
      </c>
      <c r="AG50" s="52">
        <f>'Temporary Relocation Numbers'!AG50*Assumptions!H$21</f>
        <v>21367.957210979497</v>
      </c>
      <c r="AH50" s="53">
        <f>'Temporary Relocation Numbers'!AH50*Assumptions!C$21</f>
        <v>10131511.92653322</v>
      </c>
      <c r="AI50" s="53">
        <f>'Temporary Relocation Numbers'!AI50*Assumptions!D$21</f>
        <v>19392421.940449927</v>
      </c>
      <c r="AJ50" s="53">
        <f>'Temporary Relocation Numbers'!AJ50*Assumptions!E$21</f>
        <v>15309804.113274068</v>
      </c>
      <c r="AK50" s="53">
        <f>'Temporary Relocation Numbers'!AK50*Assumptions!F$21</f>
        <v>7077315.918031984</v>
      </c>
      <c r="AL50" s="53">
        <f>'Temporary Relocation Numbers'!AL50*Assumptions!G$21</f>
        <v>4349294.5533030825</v>
      </c>
      <c r="AM50" s="53">
        <f>'Temporary Relocation Numbers'!AM50*Assumptions!H$21</f>
        <v>2292206.6145817121</v>
      </c>
    </row>
    <row r="51" spans="1:39" x14ac:dyDescent="0.35">
      <c r="A51">
        <v>2070</v>
      </c>
      <c r="B51" s="51">
        <f>'Temporary Relocation Numbers'!B51*Assumptions!C$21</f>
        <v>0</v>
      </c>
      <c r="C51" s="51">
        <f>'Temporary Relocation Numbers'!C51*Assumptions!D$21</f>
        <v>0</v>
      </c>
      <c r="D51" s="51">
        <f>'Temporary Relocation Numbers'!D51*Assumptions!E$21</f>
        <v>0</v>
      </c>
      <c r="E51" s="51">
        <f>'Temporary Relocation Numbers'!E51*Assumptions!F$21</f>
        <v>0</v>
      </c>
      <c r="F51" s="51">
        <f>'Temporary Relocation Numbers'!F51*Assumptions!G$21</f>
        <v>0</v>
      </c>
      <c r="G51" s="51">
        <f>'Temporary Relocation Numbers'!G51*Assumptions!H$21</f>
        <v>0</v>
      </c>
      <c r="H51" s="52">
        <f>'Temporary Relocation Numbers'!H51*Assumptions!C$21</f>
        <v>93337.373247532843</v>
      </c>
      <c r="I51" s="52">
        <f>'Temporary Relocation Numbers'!I51*Assumptions!D$21</f>
        <v>108639.00671495131</v>
      </c>
      <c r="J51" s="52">
        <f>'Temporary Relocation Numbers'!J51*Assumptions!E$21</f>
        <v>74742.493366113544</v>
      </c>
      <c r="K51" s="52">
        <f>'Temporary Relocation Numbers'!K51*Assumptions!F$21</f>
        <v>69099.123683382946</v>
      </c>
      <c r="L51" s="52">
        <f>'Temporary Relocation Numbers'!L51*Assumptions!G$21</f>
        <v>55433.513034433228</v>
      </c>
      <c r="M51" s="52">
        <f>'Temporary Relocation Numbers'!M51*Assumptions!H$21</f>
        <v>23467.027095149406</v>
      </c>
      <c r="N51" s="53">
        <f>'Temporary Relocation Numbers'!N51*Assumptions!C$21</f>
        <v>10926384.883503994</v>
      </c>
      <c r="O51" s="53">
        <f>'Temporary Relocation Numbers'!O51*Assumptions!D$21</f>
        <v>21321145.412522897</v>
      </c>
      <c r="P51" s="53">
        <f>'Temporary Relocation Numbers'!P51*Assumptions!E$21</f>
        <v>17011129.155374631</v>
      </c>
      <c r="Q51" s="53">
        <f>'Temporary Relocation Numbers'!Q51*Assumptions!F$21</f>
        <v>7124068.8480039285</v>
      </c>
      <c r="R51" s="53">
        <f>'Temporary Relocation Numbers'!R51*Assumptions!G$21</f>
        <v>4457820.4612226617</v>
      </c>
      <c r="S51" s="53">
        <f>'Temporary Relocation Numbers'!S51*Assumptions!H$21</f>
        <v>2516210.5694400109</v>
      </c>
      <c r="U51">
        <v>2070</v>
      </c>
      <c r="V51" s="51">
        <f>'Temporary Relocation Numbers'!V51*Assumptions!C$21</f>
        <v>0</v>
      </c>
      <c r="W51" s="51">
        <f>'Temporary Relocation Numbers'!W51*Assumptions!D$21</f>
        <v>0</v>
      </c>
      <c r="X51" s="51">
        <f>'Temporary Relocation Numbers'!X51*Assumptions!E$21</f>
        <v>0</v>
      </c>
      <c r="Y51" s="51">
        <f>'Temporary Relocation Numbers'!Y51*Assumptions!F$21</f>
        <v>0</v>
      </c>
      <c r="Z51" s="51">
        <f>'Temporary Relocation Numbers'!Z51*Assumptions!G$21</f>
        <v>0</v>
      </c>
      <c r="AA51" s="51">
        <f>'Temporary Relocation Numbers'!AA51*Assumptions!H$21</f>
        <v>0</v>
      </c>
      <c r="AB51" s="52">
        <f>'Temporary Relocation Numbers'!AB51*Assumptions!C$21</f>
        <v>86894.823720464046</v>
      </c>
      <c r="AC51" s="52">
        <f>'Temporary Relocation Numbers'!AC51*Assumptions!D$21</f>
        <v>99208.269111967282</v>
      </c>
      <c r="AD51" s="52">
        <f>'Temporary Relocation Numbers'!AD51*Assumptions!E$21</f>
        <v>67537.447060540129</v>
      </c>
      <c r="AE51" s="52">
        <f>'Temporary Relocation Numbers'!AE51*Assumptions!F$21</f>
        <v>68921.319018070615</v>
      </c>
      <c r="AF51" s="52">
        <f>'Temporary Relocation Numbers'!AF51*Assumptions!G$21</f>
        <v>54301.173670253695</v>
      </c>
      <c r="AG51" s="52">
        <f>'Temporary Relocation Numbers'!AG51*Assumptions!H$21</f>
        <v>21463.741063245045</v>
      </c>
      <c r="AH51" s="53">
        <f>'Temporary Relocation Numbers'!AH51*Assumptions!C$21</f>
        <v>10172198.502266282</v>
      </c>
      <c r="AI51" s="53">
        <f>'Temporary Relocation Numbers'!AI51*Assumptions!D$21</f>
        <v>19470298.890074916</v>
      </c>
      <c r="AJ51" s="53">
        <f>'Temporary Relocation Numbers'!AJ51*Assumptions!E$21</f>
        <v>15371285.904839821</v>
      </c>
      <c r="AK51" s="53">
        <f>'Temporary Relocation Numbers'!AK51*Assumptions!F$21</f>
        <v>7105737.3177375626</v>
      </c>
      <c r="AL51" s="53">
        <f>'Temporary Relocation Numbers'!AL51*Assumptions!G$21</f>
        <v>4366760.6436074246</v>
      </c>
      <c r="AM51" s="53">
        <f>'Temporary Relocation Numbers'!AM51*Assumptions!H$21</f>
        <v>2301411.7597462516</v>
      </c>
    </row>
    <row r="52" spans="1:39" x14ac:dyDescent="0.35">
      <c r="A52">
        <v>2071</v>
      </c>
      <c r="B52" s="51">
        <f>'Temporary Relocation Numbers'!B52*Assumptions!C$21</f>
        <v>0</v>
      </c>
      <c r="C52" s="51">
        <f>'Temporary Relocation Numbers'!C52*Assumptions!D$21</f>
        <v>0</v>
      </c>
      <c r="D52" s="51">
        <f>'Temporary Relocation Numbers'!D52*Assumptions!E$21</f>
        <v>0</v>
      </c>
      <c r="E52" s="51">
        <f>'Temporary Relocation Numbers'!E52*Assumptions!F$21</f>
        <v>0</v>
      </c>
      <c r="F52" s="51">
        <f>'Temporary Relocation Numbers'!F52*Assumptions!G$21</f>
        <v>0</v>
      </c>
      <c r="G52" s="51">
        <f>'Temporary Relocation Numbers'!G52*Assumptions!H$21</f>
        <v>0</v>
      </c>
      <c r="H52" s="52">
        <f>'Temporary Relocation Numbers'!H52*Assumptions!C$21</f>
        <v>94677.995836554765</v>
      </c>
      <c r="I52" s="52">
        <f>'Temporary Relocation Numbers'!I52*Assumptions!D$21</f>
        <v>110199.4095994927</v>
      </c>
      <c r="J52" s="52">
        <f>'Temporary Relocation Numbers'!J52*Assumptions!E$21</f>
        <v>75816.034129904874</v>
      </c>
      <c r="K52" s="52">
        <f>'Temporary Relocation Numbers'!K52*Assumptions!F$21</f>
        <v>70091.607646327684</v>
      </c>
      <c r="L52" s="52">
        <f>'Temporary Relocation Numbers'!L52*Assumptions!G$21</f>
        <v>56229.71521130098</v>
      </c>
      <c r="M52" s="52">
        <f>'Temporary Relocation Numbers'!M52*Assumptions!H$21</f>
        <v>23804.088505025524</v>
      </c>
      <c r="N52" s="53">
        <f>'Temporary Relocation Numbers'!N52*Assumptions!C$21</f>
        <v>11078172.606834136</v>
      </c>
      <c r="O52" s="53">
        <f>'Temporary Relocation Numbers'!O52*Assumptions!D$21</f>
        <v>21617335.612251595</v>
      </c>
      <c r="P52" s="53">
        <f>'Temporary Relocation Numbers'!P52*Assumptions!E$21</f>
        <v>17247445.246497091</v>
      </c>
      <c r="Q52" s="53">
        <f>'Temporary Relocation Numbers'!Q52*Assumptions!F$21</f>
        <v>7223035.3591432367</v>
      </c>
      <c r="R52" s="53">
        <f>'Temporary Relocation Numbers'!R52*Assumptions!G$21</f>
        <v>4519747.8439789694</v>
      </c>
      <c r="S52" s="53">
        <f>'Temporary Relocation Numbers'!S52*Assumptions!H$21</f>
        <v>2551165.3946476737</v>
      </c>
      <c r="U52">
        <v>2071</v>
      </c>
      <c r="V52" s="51">
        <f>'Temporary Relocation Numbers'!V52*Assumptions!C$21</f>
        <v>0</v>
      </c>
      <c r="W52" s="51">
        <f>'Temporary Relocation Numbers'!W52*Assumptions!D$21</f>
        <v>0</v>
      </c>
      <c r="X52" s="51">
        <f>'Temporary Relocation Numbers'!X52*Assumptions!E$21</f>
        <v>0</v>
      </c>
      <c r="Y52" s="51">
        <f>'Temporary Relocation Numbers'!Y52*Assumptions!F$21</f>
        <v>0</v>
      </c>
      <c r="Z52" s="51">
        <f>'Temporary Relocation Numbers'!Z52*Assumptions!G$21</f>
        <v>0</v>
      </c>
      <c r="AA52" s="51">
        <f>'Temporary Relocation Numbers'!AA52*Assumptions!H$21</f>
        <v>0</v>
      </c>
      <c r="AB52" s="52">
        <f>'Temporary Relocation Numbers'!AB52*Assumptions!C$21</f>
        <v>88142.910735295605</v>
      </c>
      <c r="AC52" s="52">
        <f>'Temporary Relocation Numbers'!AC52*Assumptions!D$21</f>
        <v>100633.21650401082</v>
      </c>
      <c r="AD52" s="52">
        <f>'Temporary Relocation Numbers'!AD52*Assumptions!E$21</f>
        <v>68507.50036270573</v>
      </c>
      <c r="AE52" s="52">
        <f>'Temporary Relocation Numbers'!AE52*Assumptions!F$21</f>
        <v>69911.249138514133</v>
      </c>
      <c r="AF52" s="52">
        <f>'Temporary Relocation Numbers'!AF52*Assumptions!G$21</f>
        <v>55081.111839712197</v>
      </c>
      <c r="AG52" s="52">
        <f>'Temporary Relocation Numbers'!AG52*Assumptions!H$21</f>
        <v>21772.028891722846</v>
      </c>
      <c r="AH52" s="53">
        <f>'Temporary Relocation Numbers'!AH52*Assumptions!C$21</f>
        <v>10313509.179895105</v>
      </c>
      <c r="AI52" s="53">
        <f>'Temporary Relocation Numbers'!AI52*Assumptions!D$21</f>
        <v>19740777.403562356</v>
      </c>
      <c r="AJ52" s="53">
        <f>'Temporary Relocation Numbers'!AJ52*Assumptions!E$21</f>
        <v>15584821.535977503</v>
      </c>
      <c r="AK52" s="53">
        <f>'Temporary Relocation Numbers'!AK52*Assumptions!F$21</f>
        <v>7204449.1699687373</v>
      </c>
      <c r="AL52" s="53">
        <f>'Temporary Relocation Numbers'!AL52*Assumptions!G$21</f>
        <v>4427423.0368406605</v>
      </c>
      <c r="AM52" s="53">
        <f>'Temporary Relocation Numbers'!AM52*Assumptions!H$21</f>
        <v>2333382.631647761</v>
      </c>
    </row>
    <row r="53" spans="1:39" x14ac:dyDescent="0.35">
      <c r="A53">
        <v>2072</v>
      </c>
      <c r="B53" s="51">
        <f>'Temporary Relocation Numbers'!B53*Assumptions!C$21</f>
        <v>0</v>
      </c>
      <c r="C53" s="51">
        <f>'Temporary Relocation Numbers'!C53*Assumptions!D$21</f>
        <v>0</v>
      </c>
      <c r="D53" s="51">
        <f>'Temporary Relocation Numbers'!D53*Assumptions!E$21</f>
        <v>0</v>
      </c>
      <c r="E53" s="51">
        <f>'Temporary Relocation Numbers'!E53*Assumptions!F$21</f>
        <v>0</v>
      </c>
      <c r="F53" s="51">
        <f>'Temporary Relocation Numbers'!F53*Assumptions!G$21</f>
        <v>0</v>
      </c>
      <c r="G53" s="51">
        <f>'Temporary Relocation Numbers'!G53*Assumptions!H$21</f>
        <v>0</v>
      </c>
      <c r="H53" s="52">
        <f>'Temporary Relocation Numbers'!H53*Assumptions!C$21</f>
        <v>96037.874044881828</v>
      </c>
      <c r="I53" s="52">
        <f>'Temporary Relocation Numbers'!I53*Assumptions!D$21</f>
        <v>111782.22484986579</v>
      </c>
      <c r="J53" s="52">
        <f>'Temporary Relocation Numbers'!J53*Assumptions!E$21</f>
        <v>76904.994365533683</v>
      </c>
      <c r="K53" s="52">
        <f>'Temporary Relocation Numbers'!K53*Assumptions!F$21</f>
        <v>71098.346846737011</v>
      </c>
      <c r="L53" s="52">
        <f>'Temporary Relocation Numbers'!L53*Assumptions!G$21</f>
        <v>57037.353392703641</v>
      </c>
      <c r="M53" s="52">
        <f>'Temporary Relocation Numbers'!M53*Assumptions!H$21</f>
        <v>24145.991192561869</v>
      </c>
      <c r="N53" s="53">
        <f>'Temporary Relocation Numbers'!N53*Assumptions!C$21</f>
        <v>11232068.942774881</v>
      </c>
      <c r="O53" s="53">
        <f>'Temporary Relocation Numbers'!O53*Assumptions!D$21</f>
        <v>21917640.44244305</v>
      </c>
      <c r="P53" s="53">
        <f>'Temporary Relocation Numbers'!P53*Assumptions!E$21</f>
        <v>17487044.205817979</v>
      </c>
      <c r="Q53" s="53">
        <f>'Temporary Relocation Numbers'!Q53*Assumptions!F$21</f>
        <v>7323376.6984230448</v>
      </c>
      <c r="R53" s="53">
        <f>'Temporary Relocation Numbers'!R53*Assumptions!G$21</f>
        <v>4582535.5127805341</v>
      </c>
      <c r="S53" s="53">
        <f>'Temporary Relocation Numbers'!S53*Assumptions!H$21</f>
        <v>2586605.8071190324</v>
      </c>
      <c r="U53">
        <v>2072</v>
      </c>
      <c r="V53" s="51">
        <f>'Temporary Relocation Numbers'!V53*Assumptions!C$21</f>
        <v>0</v>
      </c>
      <c r="W53" s="51">
        <f>'Temporary Relocation Numbers'!W53*Assumptions!D$21</f>
        <v>0</v>
      </c>
      <c r="X53" s="51">
        <f>'Temporary Relocation Numbers'!X53*Assumptions!E$21</f>
        <v>0</v>
      </c>
      <c r="Y53" s="51">
        <f>'Temporary Relocation Numbers'!Y53*Assumptions!F$21</f>
        <v>0</v>
      </c>
      <c r="Z53" s="51">
        <f>'Temporary Relocation Numbers'!Z53*Assumptions!G$21</f>
        <v>0</v>
      </c>
      <c r="AA53" s="51">
        <f>'Temporary Relocation Numbers'!AA53*Assumptions!H$21</f>
        <v>0</v>
      </c>
      <c r="AB53" s="52">
        <f>'Temporary Relocation Numbers'!AB53*Assumptions!C$21</f>
        <v>89408.924263236884</v>
      </c>
      <c r="AC53" s="52">
        <f>'Temporary Relocation Numbers'!AC53*Assumptions!D$21</f>
        <v>102078.63068867427</v>
      </c>
      <c r="AD53" s="52">
        <f>'Temporary Relocation Numbers'!AD53*Assumptions!E$21</f>
        <v>69491.486726454183</v>
      </c>
      <c r="AE53" s="52">
        <f>'Temporary Relocation Numbers'!AE53*Assumptions!F$21</f>
        <v>70915.397815092714</v>
      </c>
      <c r="AF53" s="52">
        <f>'Temporary Relocation Numbers'!AF53*Assumptions!G$21</f>
        <v>55872.252410648638</v>
      </c>
      <c r="AG53" s="52">
        <f>'Temporary Relocation Numbers'!AG53*Assumptions!H$21</f>
        <v>22084.744717394035</v>
      </c>
      <c r="AH53" s="53">
        <f>'Temporary Relocation Numbers'!AH53*Assumptions!C$21</f>
        <v>10456782.924564686</v>
      </c>
      <c r="AI53" s="53">
        <f>'Temporary Relocation Numbers'!AI53*Assumptions!D$21</f>
        <v>20015013.364568774</v>
      </c>
      <c r="AJ53" s="53">
        <f>'Temporary Relocation Numbers'!AJ53*Assumptions!E$21</f>
        <v>15801323.572531603</v>
      </c>
      <c r="AK53" s="53">
        <f>'Temporary Relocation Numbers'!AK53*Assumptions!F$21</f>
        <v>7304532.3126565088</v>
      </c>
      <c r="AL53" s="53">
        <f>'Temporary Relocation Numbers'!AL53*Assumptions!G$21</f>
        <v>4488928.1430717297</v>
      </c>
      <c r="AM53" s="53">
        <f>'Temporary Relocation Numbers'!AM53*Assumptions!H$21</f>
        <v>2365797.638174816</v>
      </c>
    </row>
    <row r="54" spans="1:39" x14ac:dyDescent="0.35">
      <c r="A54">
        <v>2073</v>
      </c>
      <c r="B54" s="51">
        <f>'Temporary Relocation Numbers'!B54*Assumptions!C$21</f>
        <v>0</v>
      </c>
      <c r="C54" s="51">
        <f>'Temporary Relocation Numbers'!C54*Assumptions!D$21</f>
        <v>0</v>
      </c>
      <c r="D54" s="51">
        <f>'Temporary Relocation Numbers'!D54*Assumptions!E$21</f>
        <v>0</v>
      </c>
      <c r="E54" s="51">
        <f>'Temporary Relocation Numbers'!E54*Assumptions!F$21</f>
        <v>0</v>
      </c>
      <c r="F54" s="51">
        <f>'Temporary Relocation Numbers'!F54*Assumptions!G$21</f>
        <v>0</v>
      </c>
      <c r="G54" s="51">
        <f>'Temporary Relocation Numbers'!G54*Assumptions!H$21</f>
        <v>0</v>
      </c>
      <c r="H54" s="52">
        <f>'Temporary Relocation Numbers'!H54*Assumptions!C$21</f>
        <v>97417.284444666308</v>
      </c>
      <c r="I54" s="52">
        <f>'Temporary Relocation Numbers'!I54*Assumptions!D$21</f>
        <v>113387.77437917846</v>
      </c>
      <c r="J54" s="52">
        <f>'Temporary Relocation Numbers'!J54*Assumptions!E$21</f>
        <v>78009.595545830583</v>
      </c>
      <c r="K54" s="52">
        <f>'Temporary Relocation Numbers'!K54*Assumptions!F$21</f>
        <v>72119.546035320018</v>
      </c>
      <c r="L54" s="52">
        <f>'Temporary Relocation Numbers'!L54*Assumptions!G$21</f>
        <v>57856.591836167194</v>
      </c>
      <c r="M54" s="52">
        <f>'Temporary Relocation Numbers'!M54*Assumptions!H$21</f>
        <v>24492.804693957769</v>
      </c>
      <c r="N54" s="53">
        <f>'Temporary Relocation Numbers'!N54*Assumptions!C$21</f>
        <v>11388103.183860868</v>
      </c>
      <c r="O54" s="53">
        <f>'Temporary Relocation Numbers'!O54*Assumptions!D$21</f>
        <v>22222117.062935311</v>
      </c>
      <c r="P54" s="53">
        <f>'Temporary Relocation Numbers'!P54*Assumptions!E$21</f>
        <v>17729971.638456922</v>
      </c>
      <c r="Q54" s="53">
        <f>'Temporary Relocation Numbers'!Q54*Assumptions!F$21</f>
        <v>7425111.964752608</v>
      </c>
      <c r="R54" s="53">
        <f>'Temporary Relocation Numbers'!R54*Assumptions!G$21</f>
        <v>4646195.4185939012</v>
      </c>
      <c r="S54" s="53">
        <f>'Temporary Relocation Numbers'!S54*Assumptions!H$21</f>
        <v>2622538.5525605604</v>
      </c>
      <c r="U54">
        <v>2073</v>
      </c>
      <c r="V54" s="51">
        <f>'Temporary Relocation Numbers'!V54*Assumptions!C$21</f>
        <v>0</v>
      </c>
      <c r="W54" s="51">
        <f>'Temporary Relocation Numbers'!W54*Assumptions!D$21</f>
        <v>0</v>
      </c>
      <c r="X54" s="51">
        <f>'Temporary Relocation Numbers'!X54*Assumptions!E$21</f>
        <v>0</v>
      </c>
      <c r="Y54" s="51">
        <f>'Temporary Relocation Numbers'!Y54*Assumptions!F$21</f>
        <v>0</v>
      </c>
      <c r="Z54" s="51">
        <f>'Temporary Relocation Numbers'!Z54*Assumptions!G$21</f>
        <v>0</v>
      </c>
      <c r="AA54" s="51">
        <f>'Temporary Relocation Numbers'!AA54*Assumptions!H$21</f>
        <v>0</v>
      </c>
      <c r="AB54" s="52">
        <f>'Temporary Relocation Numbers'!AB54*Assumptions!C$21</f>
        <v>90693.12178623298</v>
      </c>
      <c r="AC54" s="52">
        <f>'Temporary Relocation Numbers'!AC54*Assumptions!D$21</f>
        <v>103544.80563442441</v>
      </c>
      <c r="AD54" s="52">
        <f>'Temporary Relocation Numbers'!AD54*Assumptions!E$21</f>
        <v>70489.606275020575</v>
      </c>
      <c r="AE54" s="52">
        <f>'Temporary Relocation Numbers'!AE54*Assumptions!F$21</f>
        <v>71933.969271654481</v>
      </c>
      <c r="AF54" s="52">
        <f>'Temporary Relocation Numbers'!AF54*Assumptions!G$21</f>
        <v>56674.756285303469</v>
      </c>
      <c r="AG54" s="52">
        <f>'Temporary Relocation Numbers'!AG54*Assumptions!H$21</f>
        <v>22401.952140431335</v>
      </c>
      <c r="AH54" s="53">
        <f>'Temporary Relocation Numbers'!AH54*Assumptions!C$21</f>
        <v>10602047.006912125</v>
      </c>
      <c r="AI54" s="53">
        <f>'Temporary Relocation Numbers'!AI54*Assumptions!D$21</f>
        <v>20293058.970999572</v>
      </c>
      <c r="AJ54" s="53">
        <f>'Temporary Relocation Numbers'!AJ54*Assumptions!E$21</f>
        <v>16020833.223367574</v>
      </c>
      <c r="AK54" s="53">
        <f>'Temporary Relocation Numbers'!AK54*Assumptions!F$21</f>
        <v>7406005.7955651572</v>
      </c>
      <c r="AL54" s="53">
        <f>'Temporary Relocation Numbers'!AL54*Assumptions!G$21</f>
        <v>4551287.6691449983</v>
      </c>
      <c r="AM54" s="53">
        <f>'Temporary Relocation Numbers'!AM54*Assumptions!H$21</f>
        <v>2398662.9491799702</v>
      </c>
    </row>
    <row r="55" spans="1:39" x14ac:dyDescent="0.35">
      <c r="A55">
        <v>2074</v>
      </c>
      <c r="B55" s="51">
        <f>'Temporary Relocation Numbers'!B55*Assumptions!C$21</f>
        <v>0</v>
      </c>
      <c r="C55" s="51">
        <f>'Temporary Relocation Numbers'!C55*Assumptions!D$21</f>
        <v>0</v>
      </c>
      <c r="D55" s="51">
        <f>'Temporary Relocation Numbers'!D55*Assumptions!E$21</f>
        <v>0</v>
      </c>
      <c r="E55" s="51">
        <f>'Temporary Relocation Numbers'!E55*Assumptions!F$21</f>
        <v>0</v>
      </c>
      <c r="F55" s="51">
        <f>'Temporary Relocation Numbers'!F55*Assumptions!G$21</f>
        <v>0</v>
      </c>
      <c r="G55" s="51">
        <f>'Temporary Relocation Numbers'!G55*Assumptions!H$21</f>
        <v>0</v>
      </c>
      <c r="H55" s="52">
        <f>'Temporary Relocation Numbers'!H55*Assumptions!C$21</f>
        <v>98816.507580519276</v>
      </c>
      <c r="I55" s="52">
        <f>'Temporary Relocation Numbers'!I55*Assumptions!D$21</f>
        <v>115016.38472423838</v>
      </c>
      <c r="J55" s="52">
        <f>'Temporary Relocation Numbers'!J55*Assumptions!E$21</f>
        <v>79130.062324682978</v>
      </c>
      <c r="K55" s="52">
        <f>'Temporary Relocation Numbers'!K55*Assumptions!F$21</f>
        <v>73155.412903659526</v>
      </c>
      <c r="L55" s="52">
        <f>'Temporary Relocation Numbers'!L55*Assumptions!G$21</f>
        <v>58687.597158479904</v>
      </c>
      <c r="M55" s="52">
        <f>'Temporary Relocation Numbers'!M55*Assumptions!H$21</f>
        <v>24844.599544174322</v>
      </c>
      <c r="N55" s="53">
        <f>'Temporary Relocation Numbers'!N55*Assumptions!C$21</f>
        <v>11546305.029554285</v>
      </c>
      <c r="O55" s="53">
        <f>'Temporary Relocation Numbers'!O55*Assumptions!D$21</f>
        <v>22530823.42762243</v>
      </c>
      <c r="P55" s="53">
        <f>'Temporary Relocation Numbers'!P55*Assumptions!E$21</f>
        <v>17976273.783073146</v>
      </c>
      <c r="Q55" s="53">
        <f>'Temporary Relocation Numbers'!Q55*Assumptions!F$21</f>
        <v>7528260.5223604143</v>
      </c>
      <c r="R55" s="53">
        <f>'Temporary Relocation Numbers'!R55*Assumptions!G$21</f>
        <v>4710739.6784066781</v>
      </c>
      <c r="S55" s="53">
        <f>'Temporary Relocation Numbers'!S55*Assumptions!H$21</f>
        <v>2658970.4703890886</v>
      </c>
      <c r="U55">
        <v>2074</v>
      </c>
      <c r="V55" s="51">
        <f>'Temporary Relocation Numbers'!V55*Assumptions!C$21</f>
        <v>0</v>
      </c>
      <c r="W55" s="51">
        <f>'Temporary Relocation Numbers'!W55*Assumptions!D$21</f>
        <v>0</v>
      </c>
      <c r="X55" s="51">
        <f>'Temporary Relocation Numbers'!X55*Assumptions!E$21</f>
        <v>0</v>
      </c>
      <c r="Y55" s="51">
        <f>'Temporary Relocation Numbers'!Y55*Assumptions!F$21</f>
        <v>0</v>
      </c>
      <c r="Z55" s="51">
        <f>'Temporary Relocation Numbers'!Z55*Assumptions!G$21</f>
        <v>0</v>
      </c>
      <c r="AA55" s="51">
        <f>'Temporary Relocation Numbers'!AA55*Assumptions!H$21</f>
        <v>0</v>
      </c>
      <c r="AB55" s="52">
        <f>'Temporary Relocation Numbers'!AB55*Assumptions!C$21</f>
        <v>91995.764484491621</v>
      </c>
      <c r="AC55" s="52">
        <f>'Temporary Relocation Numbers'!AC55*Assumptions!D$21</f>
        <v>105032.03953205358</v>
      </c>
      <c r="AD55" s="52">
        <f>'Temporary Relocation Numbers'!AD55*Assumptions!E$21</f>
        <v>71502.06200604848</v>
      </c>
      <c r="AE55" s="52">
        <f>'Temporary Relocation Numbers'!AE55*Assumptions!F$21</f>
        <v>72967.170665353871</v>
      </c>
      <c r="AF55" s="52">
        <f>'Temporary Relocation Numbers'!AF55*Assumptions!G$21</f>
        <v>57488.786676986892</v>
      </c>
      <c r="AG55" s="52">
        <f>'Temporary Relocation Numbers'!AG55*Assumptions!H$21</f>
        <v>22723.715674508981</v>
      </c>
      <c r="AH55" s="53">
        <f>'Temporary Relocation Numbers'!AH55*Assumptions!C$21</f>
        <v>10749329.076414168</v>
      </c>
      <c r="AI55" s="53">
        <f>'Temporary Relocation Numbers'!AI55*Assumptions!D$21</f>
        <v>20574967.145885725</v>
      </c>
      <c r="AJ55" s="53">
        <f>'Temporary Relocation Numbers'!AJ55*Assumptions!E$21</f>
        <v>16243392.269818351</v>
      </c>
      <c r="AK55" s="53">
        <f>'Temporary Relocation Numbers'!AK55*Assumptions!F$21</f>
        <v>7508888.9330954673</v>
      </c>
      <c r="AL55" s="53">
        <f>'Temporary Relocation Numbers'!AL55*Assumptions!G$21</f>
        <v>4614513.4845345886</v>
      </c>
      <c r="AM55" s="53">
        <f>'Temporary Relocation Numbers'!AM55*Assumptions!H$21</f>
        <v>2431984.8202264551</v>
      </c>
    </row>
    <row r="56" spans="1:39" x14ac:dyDescent="0.35">
      <c r="A56">
        <v>2075</v>
      </c>
      <c r="B56" s="51">
        <f>'Temporary Relocation Numbers'!B56*Assumptions!C$21</f>
        <v>0</v>
      </c>
      <c r="C56" s="51">
        <f>'Temporary Relocation Numbers'!C56*Assumptions!D$21</f>
        <v>0</v>
      </c>
      <c r="D56" s="51">
        <f>'Temporary Relocation Numbers'!D56*Assumptions!E$21</f>
        <v>0</v>
      </c>
      <c r="E56" s="51">
        <f>'Temporary Relocation Numbers'!E56*Assumptions!F$21</f>
        <v>0</v>
      </c>
      <c r="F56" s="51">
        <f>'Temporary Relocation Numbers'!F56*Assumptions!G$21</f>
        <v>0</v>
      </c>
      <c r="G56" s="51">
        <f>'Temporary Relocation Numbers'!G56*Assumptions!H$21</f>
        <v>0</v>
      </c>
      <c r="H56" s="52">
        <f>'Temporary Relocation Numbers'!H56*Assumptions!C$21</f>
        <v>100235.82802656798</v>
      </c>
      <c r="I56" s="52">
        <f>'Temporary Relocation Numbers'!I56*Assumptions!D$21</f>
        <v>116668.38711196389</v>
      </c>
      <c r="J56" s="52">
        <f>'Temporary Relocation Numbers'!J56*Assumptions!E$21</f>
        <v>80266.622582725046</v>
      </c>
      <c r="K56" s="52">
        <f>'Temporary Relocation Numbers'!K56*Assumptions!F$21</f>
        <v>74206.158126452327</v>
      </c>
      <c r="L56" s="52">
        <f>'Temporary Relocation Numbers'!L56*Assumptions!G$21</f>
        <v>59530.538369578913</v>
      </c>
      <c r="M56" s="52">
        <f>'Temporary Relocation Numbers'!M56*Assumptions!H$21</f>
        <v>25201.44729127979</v>
      </c>
      <c r="N56" s="53">
        <f>'Temporary Relocation Numbers'!N56*Assumptions!C$21</f>
        <v>11706704.591897845</v>
      </c>
      <c r="O56" s="53">
        <f>'Temporary Relocation Numbers'!O56*Assumptions!D$21</f>
        <v>22843818.295485385</v>
      </c>
      <c r="P56" s="53">
        <f>'Temporary Relocation Numbers'!P56*Assumptions!E$21</f>
        <v>18225997.52066648</v>
      </c>
      <c r="Q56" s="53">
        <f>'Temporary Relocation Numbers'!Q56*Assumptions!F$21</f>
        <v>7632842.004479941</v>
      </c>
      <c r="R56" s="53">
        <f>'Temporary Relocation Numbers'!R56*Assumptions!G$21</f>
        <v>4776180.5775338737</v>
      </c>
      <c r="S56" s="53">
        <f>'Temporary Relocation Numbers'!S56*Assumptions!H$21</f>
        <v>2695908.4950336125</v>
      </c>
      <c r="U56">
        <v>2075</v>
      </c>
      <c r="V56" s="51">
        <f>'Temporary Relocation Numbers'!V56*Assumptions!C$21</f>
        <v>0</v>
      </c>
      <c r="W56" s="51">
        <f>'Temporary Relocation Numbers'!W56*Assumptions!D$21</f>
        <v>0</v>
      </c>
      <c r="X56" s="51">
        <f>'Temporary Relocation Numbers'!X56*Assumptions!E$21</f>
        <v>0</v>
      </c>
      <c r="Y56" s="51">
        <f>'Temporary Relocation Numbers'!Y56*Assumptions!F$21</f>
        <v>0</v>
      </c>
      <c r="Z56" s="51">
        <f>'Temporary Relocation Numbers'!Z56*Assumptions!G$21</f>
        <v>0</v>
      </c>
      <c r="AA56" s="51">
        <f>'Temporary Relocation Numbers'!AA56*Assumptions!H$21</f>
        <v>0</v>
      </c>
      <c r="AB56" s="52">
        <f>'Temporary Relocation Numbers'!AB56*Assumptions!C$21</f>
        <v>93317.117289601898</v>
      </c>
      <c r="AC56" s="52">
        <f>'Temporary Relocation Numbers'!AC56*Assumptions!D$21</f>
        <v>106540.63485532551</v>
      </c>
      <c r="AD56" s="52">
        <f>'Temporary Relocation Numbers'!AD56*Assumptions!E$21</f>
        <v>72529.059832875486</v>
      </c>
      <c r="AE56" s="52">
        <f>'Temporary Relocation Numbers'!AE56*Assumptions!F$21</f>
        <v>74015.212128783183</v>
      </c>
      <c r="AF56" s="52">
        <f>'Temporary Relocation Numbers'!AF56*Assumptions!G$21</f>
        <v>58314.509143273121</v>
      </c>
      <c r="AG56" s="52">
        <f>'Temporary Relocation Numbers'!AG56*Assumptions!H$21</f>
        <v>23050.100759923454</v>
      </c>
      <c r="AH56" s="53">
        <f>'Temporary Relocation Numbers'!AH56*Assumptions!C$21</f>
        <v>10898657.166650003</v>
      </c>
      <c r="AI56" s="53">
        <f>'Temporary Relocation Numbers'!AI56*Assumptions!D$21</f>
        <v>20860791.547457129</v>
      </c>
      <c r="AJ56" s="53">
        <f>'Temporary Relocation Numbers'!AJ56*Assumptions!E$21</f>
        <v>16469043.073636955</v>
      </c>
      <c r="AK56" s="53">
        <f>'Temporary Relocation Numbers'!AK56*Assumptions!F$21</f>
        <v>7613201.3079610262</v>
      </c>
      <c r="AL56" s="53">
        <f>'Temporary Relocation Numbers'!AL56*Assumptions!G$21</f>
        <v>4678617.6236036066</v>
      </c>
      <c r="AM56" s="53">
        <f>'Temporary Relocation Numbers'!AM56*Assumptions!H$21</f>
        <v>2465769.5937788626</v>
      </c>
    </row>
    <row r="57" spans="1:39" x14ac:dyDescent="0.35">
      <c r="A57">
        <v>2076</v>
      </c>
      <c r="B57" s="51">
        <f>'Temporary Relocation Numbers'!B57*Assumptions!C$21</f>
        <v>0</v>
      </c>
      <c r="C57" s="51">
        <f>'Temporary Relocation Numbers'!C57*Assumptions!D$21</f>
        <v>0</v>
      </c>
      <c r="D57" s="51">
        <f>'Temporary Relocation Numbers'!D57*Assumptions!E$21</f>
        <v>0</v>
      </c>
      <c r="E57" s="51">
        <f>'Temporary Relocation Numbers'!E57*Assumptions!F$21</f>
        <v>0</v>
      </c>
      <c r="F57" s="51">
        <f>'Temporary Relocation Numbers'!F57*Assumptions!G$21</f>
        <v>0</v>
      </c>
      <c r="G57" s="51">
        <f>'Temporary Relocation Numbers'!G57*Assumptions!H$21</f>
        <v>0</v>
      </c>
      <c r="H57" s="52">
        <f>'Temporary Relocation Numbers'!H57*Assumptions!C$21</f>
        <v>101675.53444433224</v>
      </c>
      <c r="I57" s="52">
        <f>'Temporary Relocation Numbers'!I57*Assumptions!D$21</f>
        <v>118344.11752674911</v>
      </c>
      <c r="J57" s="52">
        <f>'Temporary Relocation Numbers'!J57*Assumptions!E$21</f>
        <v>81419.507473684207</v>
      </c>
      <c r="K57" s="52">
        <f>'Temporary Relocation Numbers'!K57*Assumptions!F$21</f>
        <v>75271.995404356261</v>
      </c>
      <c r="L57" s="52">
        <f>'Temporary Relocation Numbers'!L57*Assumptions!G$21</f>
        <v>60385.586906923563</v>
      </c>
      <c r="M57" s="52">
        <f>'Temporary Relocation Numbers'!M57*Assumptions!H$21</f>
        <v>25563.420511001055</v>
      </c>
      <c r="N57" s="53">
        <f>'Temporary Relocation Numbers'!N57*Assumptions!C$21</f>
        <v>11869332.40124633</v>
      </c>
      <c r="O57" s="53">
        <f>'Temporary Relocation Numbers'!O57*Assumptions!D$21</f>
        <v>23161161.241776239</v>
      </c>
      <c r="P57" s="53">
        <f>'Temporary Relocation Numbers'!P57*Assumptions!E$21</f>
        <v>18479190.383500684</v>
      </c>
      <c r="Q57" s="53">
        <f>'Temporary Relocation Numbers'!Q57*Assumptions!F$21</f>
        <v>7738876.3170866482</v>
      </c>
      <c r="R57" s="53">
        <f>'Temporary Relocation Numbers'!R57*Assumptions!G$21</f>
        <v>4842530.5719562732</v>
      </c>
      <c r="S57" s="53">
        <f>'Temporary Relocation Numbers'!S57*Assumptions!H$21</f>
        <v>2733359.6572551928</v>
      </c>
      <c r="U57">
        <v>2076</v>
      </c>
      <c r="V57" s="51">
        <f>'Temporary Relocation Numbers'!V57*Assumptions!C$21</f>
        <v>0</v>
      </c>
      <c r="W57" s="51">
        <f>'Temporary Relocation Numbers'!W57*Assumptions!D$21</f>
        <v>0</v>
      </c>
      <c r="X57" s="51">
        <f>'Temporary Relocation Numbers'!X57*Assumptions!E$21</f>
        <v>0</v>
      </c>
      <c r="Y57" s="51">
        <f>'Temporary Relocation Numbers'!Y57*Assumptions!F$21</f>
        <v>0</v>
      </c>
      <c r="Z57" s="51">
        <f>'Temporary Relocation Numbers'!Z57*Assumptions!G$21</f>
        <v>0</v>
      </c>
      <c r="AA57" s="51">
        <f>'Temporary Relocation Numbers'!AA57*Assumptions!H$21</f>
        <v>0</v>
      </c>
      <c r="AB57" s="52">
        <f>'Temporary Relocation Numbers'!AB57*Assumptions!C$21</f>
        <v>94657.448938416041</v>
      </c>
      <c r="AC57" s="52">
        <f>'Temporary Relocation Numbers'!AC57*Assumptions!D$21</f>
        <v>108070.89842249271</v>
      </c>
      <c r="AD57" s="52">
        <f>'Temporary Relocation Numbers'!AD57*Assumptions!E$21</f>
        <v>73570.80862641189</v>
      </c>
      <c r="AE57" s="52">
        <f>'Temporary Relocation Numbers'!AE57*Assumptions!F$21</f>
        <v>75078.306812709488</v>
      </c>
      <c r="AF57" s="52">
        <f>'Temporary Relocation Numbers'!AF57*Assumptions!G$21</f>
        <v>59152.091619671606</v>
      </c>
      <c r="AG57" s="52">
        <f>'Temporary Relocation Numbers'!AG57*Assumptions!H$21</f>
        <v>23381.173776902771</v>
      </c>
      <c r="AH57" s="53">
        <f>'Temporary Relocation Numbers'!AH57*Assumptions!C$21</f>
        <v>11050059.700637162</v>
      </c>
      <c r="AI57" s="53">
        <f>'Temporary Relocation Numbers'!AI57*Assumptions!D$21</f>
        <v>21150586.579355884</v>
      </c>
      <c r="AJ57" s="53">
        <f>'Temporary Relocation Numbers'!AJ57*Assumptions!E$21</f>
        <v>16697828.58505962</v>
      </c>
      <c r="AK57" s="53">
        <f>'Temporary Relocation Numbers'!AK57*Assumptions!F$21</f>
        <v>7718962.7749155797</v>
      </c>
      <c r="AL57" s="53">
        <f>'Temporary Relocation Numbers'!AL57*Assumptions!G$21</f>
        <v>4743612.2878947379</v>
      </c>
      <c r="AM57" s="53">
        <f>'Temporary Relocation Numbers'!AM57*Assumptions!H$21</f>
        <v>2500023.7004103642</v>
      </c>
    </row>
    <row r="58" spans="1:39" x14ac:dyDescent="0.35">
      <c r="A58">
        <v>2077</v>
      </c>
      <c r="B58" s="51">
        <f>'Temporary Relocation Numbers'!B58*Assumptions!C$21</f>
        <v>0</v>
      </c>
      <c r="C58" s="51">
        <f>'Temporary Relocation Numbers'!C58*Assumptions!D$21</f>
        <v>0</v>
      </c>
      <c r="D58" s="51">
        <f>'Temporary Relocation Numbers'!D58*Assumptions!E$21</f>
        <v>0</v>
      </c>
      <c r="E58" s="51">
        <f>'Temporary Relocation Numbers'!E58*Assumptions!F$21</f>
        <v>0</v>
      </c>
      <c r="F58" s="51">
        <f>'Temporary Relocation Numbers'!F58*Assumptions!G$21</f>
        <v>0</v>
      </c>
      <c r="G58" s="51">
        <f>'Temporary Relocation Numbers'!G58*Assumptions!H$21</f>
        <v>0</v>
      </c>
      <c r="H58" s="52">
        <f>'Temporary Relocation Numbers'!H58*Assumptions!C$21</f>
        <v>103135.91964143283</v>
      </c>
      <c r="I58" s="52">
        <f>'Temporary Relocation Numbers'!I58*Assumptions!D$21</f>
        <v>120043.91677879653</v>
      </c>
      <c r="J58" s="52">
        <f>'Temporary Relocation Numbers'!J58*Assumptions!E$21</f>
        <v>82588.951471393302</v>
      </c>
      <c r="K58" s="52">
        <f>'Temporary Relocation Numbers'!K58*Assumptions!F$21</f>
        <v>76353.141507452761</v>
      </c>
      <c r="L58" s="52">
        <f>'Temporary Relocation Numbers'!L58*Assumptions!G$21</f>
        <v>61252.91667036221</v>
      </c>
      <c r="M58" s="52">
        <f>'Temporary Relocation Numbers'!M58*Assumptions!H$21</f>
        <v>25930.592821484093</v>
      </c>
      <c r="N58" s="53">
        <f>'Temporary Relocation Numbers'!N58*Assumptions!C$21</f>
        <v>12034219.41207768</v>
      </c>
      <c r="O58" s="53">
        <f>'Temporary Relocation Numbers'!O58*Assumptions!D$21</f>
        <v>23482912.669357661</v>
      </c>
      <c r="P58" s="53">
        <f>'Temporary Relocation Numbers'!P58*Assumptions!E$21</f>
        <v>18735900.56415068</v>
      </c>
      <c r="Q58" s="53">
        <f>'Temporary Relocation Numbers'!Q58*Assumptions!F$21</f>
        <v>7846383.6426868606</v>
      </c>
      <c r="R58" s="53">
        <f>'Temporary Relocation Numbers'!R58*Assumptions!G$21</f>
        <v>4909802.2906913096</v>
      </c>
      <c r="S58" s="53">
        <f>'Temporary Relocation Numbers'!S58*Assumptions!H$21</f>
        <v>2771331.0854851822</v>
      </c>
      <c r="U58">
        <v>2077</v>
      </c>
      <c r="V58" s="51">
        <f>'Temporary Relocation Numbers'!V58*Assumptions!C$21</f>
        <v>0</v>
      </c>
      <c r="W58" s="51">
        <f>'Temporary Relocation Numbers'!W58*Assumptions!D$21</f>
        <v>0</v>
      </c>
      <c r="X58" s="51">
        <f>'Temporary Relocation Numbers'!X58*Assumptions!E$21</f>
        <v>0</v>
      </c>
      <c r="Y58" s="51">
        <f>'Temporary Relocation Numbers'!Y58*Assumptions!F$21</f>
        <v>0</v>
      </c>
      <c r="Z58" s="51">
        <f>'Temporary Relocation Numbers'!Z58*Assumptions!G$21</f>
        <v>0</v>
      </c>
      <c r="AA58" s="51">
        <f>'Temporary Relocation Numbers'!AA58*Assumptions!H$21</f>
        <v>0</v>
      </c>
      <c r="AB58" s="52">
        <f>'Temporary Relocation Numbers'!AB58*Assumptions!C$21</f>
        <v>96017.032027705369</v>
      </c>
      <c r="AC58" s="52">
        <f>'Temporary Relocation Numbers'!AC58*Assumptions!D$21</f>
        <v>109623.14145869706</v>
      </c>
      <c r="AD58" s="52">
        <f>'Temporary Relocation Numbers'!AD58*Assumptions!E$21</f>
        <v>74627.520257621043</v>
      </c>
      <c r="AE58" s="52">
        <f>'Temporary Relocation Numbers'!AE58*Assumptions!F$21</f>
        <v>76156.670929425149</v>
      </c>
      <c r="AF58" s="52">
        <f>'Temporary Relocation Numbers'!AF58*Assumptions!G$21</f>
        <v>60001.704453781669</v>
      </c>
      <c r="AG58" s="52">
        <f>'Temporary Relocation Numbers'!AG58*Assumptions!H$21</f>
        <v>23717.002059106875</v>
      </c>
      <c r="AH58" s="53">
        <f>'Temporary Relocation Numbers'!AH58*Assumptions!C$21</f>
        <v>11203565.49624153</v>
      </c>
      <c r="AI58" s="53">
        <f>'Temporary Relocation Numbers'!AI58*Assumptions!D$21</f>
        <v>21444407.40099144</v>
      </c>
      <c r="AJ58" s="53">
        <f>'Temporary Relocation Numbers'!AJ58*Assumptions!E$21</f>
        <v>16929792.350980915</v>
      </c>
      <c r="AK58" s="53">
        <f>'Temporary Relocation Numbers'!AK58*Assumptions!F$21</f>
        <v>7826193.4645321798</v>
      </c>
      <c r="AL58" s="53">
        <f>'Temporary Relocation Numbers'!AL58*Assumptions!G$21</f>
        <v>4809509.8484527096</v>
      </c>
      <c r="AM58" s="53">
        <f>'Temporary Relocation Numbers'!AM58*Assumptions!H$21</f>
        <v>2534753.660026703</v>
      </c>
    </row>
    <row r="59" spans="1:39" x14ac:dyDescent="0.35">
      <c r="A59">
        <v>2078</v>
      </c>
      <c r="B59" s="51">
        <f>'Temporary Relocation Numbers'!B59*Assumptions!C$21</f>
        <v>0</v>
      </c>
      <c r="C59" s="51">
        <f>'Temporary Relocation Numbers'!C59*Assumptions!D$21</f>
        <v>0</v>
      </c>
      <c r="D59" s="51">
        <f>'Temporary Relocation Numbers'!D59*Assumptions!E$21</f>
        <v>0</v>
      </c>
      <c r="E59" s="51">
        <f>'Temporary Relocation Numbers'!E59*Assumptions!F$21</f>
        <v>0</v>
      </c>
      <c r="F59" s="51">
        <f>'Temporary Relocation Numbers'!F59*Assumptions!G$21</f>
        <v>0</v>
      </c>
      <c r="G59" s="51">
        <f>'Temporary Relocation Numbers'!G59*Assumptions!H$21</f>
        <v>0</v>
      </c>
      <c r="H59" s="52">
        <f>'Temporary Relocation Numbers'!H59*Assumptions!C$21</f>
        <v>104617.28063114238</v>
      </c>
      <c r="I59" s="52">
        <f>'Temporary Relocation Numbers'!I59*Assumptions!D$21</f>
        <v>121768.1305734308</v>
      </c>
      <c r="J59" s="52">
        <f>'Temporary Relocation Numbers'!J59*Assumptions!E$21</f>
        <v>83775.192417477709</v>
      </c>
      <c r="K59" s="52">
        <f>'Temporary Relocation Numbers'!K59*Assumptions!F$21</f>
        <v>77449.816319333491</v>
      </c>
      <c r="L59" s="52">
        <f>'Temporary Relocation Numbers'!L59*Assumptions!G$21</f>
        <v>62132.704057500152</v>
      </c>
      <c r="M59" s="52">
        <f>'Temporary Relocation Numbers'!M59*Assumptions!H$21</f>
        <v>26303.038898266423</v>
      </c>
      <c r="N59" s="53">
        <f>'Temporary Relocation Numbers'!N59*Assumptions!C$21</f>
        <v>12201397.008884868</v>
      </c>
      <c r="O59" s="53">
        <f>'Temporary Relocation Numbers'!O59*Assumptions!D$21</f>
        <v>23809133.820199937</v>
      </c>
      <c r="P59" s="53">
        <f>'Temporary Relocation Numbers'!P59*Assumptions!E$21</f>
        <v>18996176.924675547</v>
      </c>
      <c r="Q59" s="53">
        <f>'Temporary Relocation Numbers'!Q59*Assumptions!F$21</f>
        <v>7955384.4441592991</v>
      </c>
      <c r="R59" s="53">
        <f>'Temporary Relocation Numbers'!R59*Assumptions!G$21</f>
        <v>4978008.5381968562</v>
      </c>
      <c r="S59" s="53">
        <f>'Temporary Relocation Numbers'!S59*Assumptions!H$21</f>
        <v>2809830.0071820482</v>
      </c>
      <c r="U59">
        <v>2078</v>
      </c>
      <c r="V59" s="51">
        <f>'Temporary Relocation Numbers'!V59*Assumptions!C$21</f>
        <v>0</v>
      </c>
      <c r="W59" s="51">
        <f>'Temporary Relocation Numbers'!W59*Assumptions!D$21</f>
        <v>0</v>
      </c>
      <c r="X59" s="51">
        <f>'Temporary Relocation Numbers'!X59*Assumptions!E$21</f>
        <v>0</v>
      </c>
      <c r="Y59" s="51">
        <f>'Temporary Relocation Numbers'!Y59*Assumptions!F$21</f>
        <v>0</v>
      </c>
      <c r="Z59" s="51">
        <f>'Temporary Relocation Numbers'!Z59*Assumptions!G$21</f>
        <v>0</v>
      </c>
      <c r="AA59" s="51">
        <f>'Temporary Relocation Numbers'!AA59*Assumptions!H$21</f>
        <v>0</v>
      </c>
      <c r="AB59" s="52">
        <f>'Temporary Relocation Numbers'!AB59*Assumptions!C$21</f>
        <v>97396.143069600716</v>
      </c>
      <c r="AC59" s="52">
        <f>'Temporary Relocation Numbers'!AC59*Assumptions!D$21</f>
        <v>111197.67965926678</v>
      </c>
      <c r="AD59" s="52">
        <f>'Temporary Relocation Numbers'!AD59*Assumptions!E$21</f>
        <v>75699.409640609447</v>
      </c>
      <c r="AE59" s="52">
        <f>'Temporary Relocation Numbers'!AE59*Assumptions!F$21</f>
        <v>77250.523796721231</v>
      </c>
      <c r="AF59" s="52">
        <f>'Temporary Relocation Numbers'!AF59*Assumptions!G$21</f>
        <v>60863.520439937944</v>
      </c>
      <c r="AG59" s="52">
        <f>'Temporary Relocation Numbers'!AG59*Assumptions!H$21</f>
        <v>24057.653907322019</v>
      </c>
      <c r="AH59" s="53">
        <f>'Temporary Relocation Numbers'!AH59*Assumptions!C$21</f>
        <v>11359203.771662522</v>
      </c>
      <c r="AI59" s="53">
        <f>'Temporary Relocation Numbers'!AI59*Assumptions!D$21</f>
        <v>21742309.938039593</v>
      </c>
      <c r="AJ59" s="53">
        <f>'Temporary Relocation Numbers'!AJ59*Assumptions!E$21</f>
        <v>17164978.523242433</v>
      </c>
      <c r="AK59" s="53">
        <f>'Temporary Relocation Numbers'!AK59*Assumptions!F$21</f>
        <v>7934913.7870348208</v>
      </c>
      <c r="AL59" s="53">
        <f>'Temporary Relocation Numbers'!AL59*Assumptions!G$21</f>
        <v>4876322.848178966</v>
      </c>
      <c r="AM59" s="53">
        <f>'Temporary Relocation Numbers'!AM59*Assumptions!H$21</f>
        <v>2569966.0831071911</v>
      </c>
    </row>
    <row r="60" spans="1:39" x14ac:dyDescent="0.35">
      <c r="A60">
        <v>2079</v>
      </c>
      <c r="B60" s="51">
        <f>'Temporary Relocation Numbers'!B60*Assumptions!C$21</f>
        <v>0</v>
      </c>
      <c r="C60" s="51">
        <f>'Temporary Relocation Numbers'!C60*Assumptions!D$21</f>
        <v>0</v>
      </c>
      <c r="D60" s="51">
        <f>'Temporary Relocation Numbers'!D60*Assumptions!E$21</f>
        <v>0</v>
      </c>
      <c r="E60" s="51">
        <f>'Temporary Relocation Numbers'!E60*Assumptions!F$21</f>
        <v>0</v>
      </c>
      <c r="F60" s="51">
        <f>'Temporary Relocation Numbers'!F60*Assumptions!G$21</f>
        <v>0</v>
      </c>
      <c r="G60" s="51">
        <f>'Temporary Relocation Numbers'!G60*Assumptions!H$21</f>
        <v>0</v>
      </c>
      <c r="H60" s="52">
        <f>'Temporary Relocation Numbers'!H60*Assumptions!C$21</f>
        <v>106119.91869279218</v>
      </c>
      <c r="I60" s="52">
        <f>'Temporary Relocation Numbers'!I60*Assumptions!D$21</f>
        <v>123517.10958140847</v>
      </c>
      <c r="J60" s="52">
        <f>'Temporary Relocation Numbers'!J60*Assumptions!E$21</f>
        <v>84978.471569727655</v>
      </c>
      <c r="K60" s="52">
        <f>'Temporary Relocation Numbers'!K60*Assumptions!F$21</f>
        <v>78562.242881820246</v>
      </c>
      <c r="L60" s="52">
        <f>'Temporary Relocation Numbers'!L60*Assumptions!G$21</f>
        <v>63025.127999575263</v>
      </c>
      <c r="M60" s="52">
        <f>'Temporary Relocation Numbers'!M60*Assumptions!H$21</f>
        <v>26680.834489464618</v>
      </c>
      <c r="N60" s="53">
        <f>'Temporary Relocation Numbers'!N60*Assumptions!C$21</f>
        <v>12370897.012149613</v>
      </c>
      <c r="O60" s="53">
        <f>'Temporary Relocation Numbers'!O60*Assumptions!D$21</f>
        <v>24139886.787037745</v>
      </c>
      <c r="P60" s="53">
        <f>'Temporary Relocation Numbers'!P60*Assumptions!E$21</f>
        <v>19260069.005918823</v>
      </c>
      <c r="Q60" s="53">
        <f>'Temporary Relocation Numbers'!Q60*Assumptions!F$21</f>
        <v>8065899.4686499694</v>
      </c>
      <c r="R60" s="53">
        <f>'Temporary Relocation Numbers'!R60*Assumptions!G$21</f>
        <v>5047162.2968084216</v>
      </c>
      <c r="S60" s="53">
        <f>'Temporary Relocation Numbers'!S60*Assumptions!H$21</f>
        <v>2848863.7502070414</v>
      </c>
      <c r="U60">
        <v>2079</v>
      </c>
      <c r="V60" s="51">
        <f>'Temporary Relocation Numbers'!V60*Assumptions!C$21</f>
        <v>0</v>
      </c>
      <c r="W60" s="51">
        <f>'Temporary Relocation Numbers'!W60*Assumptions!D$21</f>
        <v>0</v>
      </c>
      <c r="X60" s="51">
        <f>'Temporary Relocation Numbers'!X60*Assumptions!E$21</f>
        <v>0</v>
      </c>
      <c r="Y60" s="51">
        <f>'Temporary Relocation Numbers'!Y60*Assumptions!F$21</f>
        <v>0</v>
      </c>
      <c r="Z60" s="51">
        <f>'Temporary Relocation Numbers'!Z60*Assumptions!G$21</f>
        <v>0</v>
      </c>
      <c r="AA60" s="51">
        <f>'Temporary Relocation Numbers'!AA60*Assumptions!H$21</f>
        <v>0</v>
      </c>
      <c r="AB60" s="52">
        <f>'Temporary Relocation Numbers'!AB60*Assumptions!C$21</f>
        <v>98795.062547829904</v>
      </c>
      <c r="AC60" s="52">
        <f>'Temporary Relocation Numbers'!AC60*Assumptions!D$21</f>
        <v>112794.8332539227</v>
      </c>
      <c r="AD60" s="52">
        <f>'Temporary Relocation Numbers'!AD60*Assumptions!E$21</f>
        <v>76786.69477633624</v>
      </c>
      <c r="AE60" s="52">
        <f>'Temporary Relocation Numbers'!AE60*Assumptions!F$21</f>
        <v>78360.087882492153</v>
      </c>
      <c r="AF60" s="52">
        <f>'Temporary Relocation Numbers'!AF60*Assumptions!G$21</f>
        <v>61737.714854353122</v>
      </c>
      <c r="AG60" s="52">
        <f>'Temporary Relocation Numbers'!AG60*Assumptions!H$21</f>
        <v>24403.198603351702</v>
      </c>
      <c r="AH60" s="53">
        <f>'Temporary Relocation Numbers'!AH60*Assumptions!C$21</f>
        <v>11517004.15099447</v>
      </c>
      <c r="AI60" s="53">
        <f>'Temporary Relocation Numbers'!AI60*Assumptions!D$21</f>
        <v>22044350.893087387</v>
      </c>
      <c r="AJ60" s="53">
        <f>'Temporary Relocation Numbers'!AJ60*Assumptions!E$21</f>
        <v>17403431.867036611</v>
      </c>
      <c r="AK60" s="53">
        <f>'Temporary Relocation Numbers'!AK60*Assumptions!F$21</f>
        <v>8045144.4361833157</v>
      </c>
      <c r="AL60" s="53">
        <f>'Temporary Relocation Numbers'!AL60*Assumptions!G$21</f>
        <v>4944064.0042190822</v>
      </c>
      <c r="AM60" s="53">
        <f>'Temporary Relocation Numbers'!AM60*Assumptions!H$21</f>
        <v>2605667.6719629387</v>
      </c>
    </row>
    <row r="61" spans="1:39" x14ac:dyDescent="0.35">
      <c r="A61">
        <v>2080</v>
      </c>
      <c r="B61" s="51">
        <f>'Temporary Relocation Numbers'!B61*Assumptions!C$21</f>
        <v>0</v>
      </c>
      <c r="C61" s="51">
        <f>'Temporary Relocation Numbers'!C61*Assumptions!D$21</f>
        <v>0</v>
      </c>
      <c r="D61" s="51">
        <f>'Temporary Relocation Numbers'!D61*Assumptions!E$21</f>
        <v>0</v>
      </c>
      <c r="E61" s="51">
        <f>'Temporary Relocation Numbers'!E61*Assumptions!F$21</f>
        <v>0</v>
      </c>
      <c r="F61" s="51">
        <f>'Temporary Relocation Numbers'!F61*Assumptions!G$21</f>
        <v>0</v>
      </c>
      <c r="G61" s="51">
        <f>'Temporary Relocation Numbers'!G61*Assumptions!H$21</f>
        <v>0</v>
      </c>
      <c r="H61" s="52">
        <f>'Temporary Relocation Numbers'!H61*Assumptions!C$21</f>
        <v>104498.70599924306</v>
      </c>
      <c r="I61" s="52">
        <f>'Temporary Relocation Numbers'!I61*Assumptions!D$21</f>
        <v>121630.11693770347</v>
      </c>
      <c r="J61" s="52">
        <f>'Temporary Relocation Numbers'!J61*Assumptions!E$21</f>
        <v>83680.240488472598</v>
      </c>
      <c r="K61" s="52">
        <f>'Temporary Relocation Numbers'!K61*Assumptions!F$21</f>
        <v>77362.033656609594</v>
      </c>
      <c r="L61" s="52">
        <f>'Temporary Relocation Numbers'!L61*Assumptions!G$21</f>
        <v>62062.282015672274</v>
      </c>
      <c r="M61" s="52">
        <f>'Temporary Relocation Numbers'!M61*Assumptions!H$21</f>
        <v>26273.226680472391</v>
      </c>
      <c r="N61" s="53">
        <f>'Temporary Relocation Numbers'!N61*Assumptions!C$21</f>
        <v>12176244.128039803</v>
      </c>
      <c r="O61" s="53">
        <f>'Temporary Relocation Numbers'!O61*Assumptions!D$21</f>
        <v>23760051.874454901</v>
      </c>
      <c r="P61" s="53">
        <f>'Temporary Relocation Numbers'!P61*Assumptions!E$21</f>
        <v>18957016.77159223</v>
      </c>
      <c r="Q61" s="53">
        <f>'Temporary Relocation Numbers'!Q61*Assumptions!F$21</f>
        <v>7938984.6141353352</v>
      </c>
      <c r="R61" s="53">
        <f>'Temporary Relocation Numbers'!R61*Assumptions!G$21</f>
        <v>4967746.4956196155</v>
      </c>
      <c r="S61" s="53">
        <f>'Temporary Relocation Numbers'!S61*Assumptions!H$21</f>
        <v>2804037.6114986618</v>
      </c>
      <c r="U61">
        <v>2080</v>
      </c>
      <c r="V61" s="51">
        <f>'Temporary Relocation Numbers'!V61*Assumptions!C$21</f>
        <v>0</v>
      </c>
      <c r="W61" s="51">
        <f>'Temporary Relocation Numbers'!W61*Assumptions!D$21</f>
        <v>0</v>
      </c>
      <c r="X61" s="51">
        <f>'Temporary Relocation Numbers'!X61*Assumptions!E$21</f>
        <v>0</v>
      </c>
      <c r="Y61" s="51">
        <f>'Temporary Relocation Numbers'!Y61*Assumptions!F$21</f>
        <v>0</v>
      </c>
      <c r="Z61" s="51">
        <f>'Temporary Relocation Numbers'!Z61*Assumptions!G$21</f>
        <v>0</v>
      </c>
      <c r="AA61" s="51">
        <f>'Temporary Relocation Numbers'!AA61*Assumptions!H$21</f>
        <v>0</v>
      </c>
      <c r="AB61" s="52">
        <f>'Temporary Relocation Numbers'!AB61*Assumptions!C$21</f>
        <v>97285.752972064089</v>
      </c>
      <c r="AC61" s="52">
        <f>'Temporary Relocation Numbers'!AC61*Assumptions!D$21</f>
        <v>111071.64671466997</v>
      </c>
      <c r="AD61" s="52">
        <f>'Temporary Relocation Numbers'!AD61*Assumptions!E$21</f>
        <v>75613.610912340315</v>
      </c>
      <c r="AE61" s="52">
        <f>'Temporary Relocation Numbers'!AE61*Assumptions!F$21</f>
        <v>77162.967014820882</v>
      </c>
      <c r="AF61" s="52">
        <f>'Temporary Relocation Numbers'!AF61*Assumptions!G$21</f>
        <v>60794.53690787973</v>
      </c>
      <c r="AG61" s="52">
        <f>'Temporary Relocation Numbers'!AG61*Assumptions!H$21</f>
        <v>24030.386639054181</v>
      </c>
      <c r="AH61" s="53">
        <f>'Temporary Relocation Numbers'!AH61*Assumptions!C$21</f>
        <v>11335787.051531591</v>
      </c>
      <c r="AI61" s="53">
        <f>'Temporary Relocation Numbers'!AI61*Assumptions!D$21</f>
        <v>21697488.699064277</v>
      </c>
      <c r="AJ61" s="53">
        <f>'Temporary Relocation Numbers'!AJ61*Assumptions!E$21</f>
        <v>17129593.340776123</v>
      </c>
      <c r="AK61" s="53">
        <f>'Temporary Relocation Numbers'!AK61*Assumptions!F$21</f>
        <v>7918556.1567687262</v>
      </c>
      <c r="AL61" s="53">
        <f>'Temporary Relocation Numbers'!AL61*Assumptions!G$21</f>
        <v>4866270.4281591102</v>
      </c>
      <c r="AM61" s="53">
        <f>'Temporary Relocation Numbers'!AM61*Assumptions!H$21</f>
        <v>2564668.1610235823</v>
      </c>
    </row>
    <row r="62" spans="1:39" x14ac:dyDescent="0.35">
      <c r="A62">
        <v>2081</v>
      </c>
      <c r="B62" s="51">
        <f>'Temporary Relocation Numbers'!B62*Assumptions!C$21</f>
        <v>0</v>
      </c>
      <c r="C62" s="51">
        <f>'Temporary Relocation Numbers'!C62*Assumptions!D$21</f>
        <v>0</v>
      </c>
      <c r="D62" s="51">
        <f>'Temporary Relocation Numbers'!D62*Assumptions!E$21</f>
        <v>0</v>
      </c>
      <c r="E62" s="51">
        <f>'Temporary Relocation Numbers'!E62*Assumptions!F$21</f>
        <v>0</v>
      </c>
      <c r="F62" s="51">
        <f>'Temporary Relocation Numbers'!F62*Assumptions!G$21</f>
        <v>0</v>
      </c>
      <c r="G62" s="51">
        <f>'Temporary Relocation Numbers'!G62*Assumptions!H$21</f>
        <v>0</v>
      </c>
      <c r="H62" s="52">
        <f>'Temporary Relocation Numbers'!H62*Assumptions!C$21</f>
        <v>105999.64095071869</v>
      </c>
      <c r="I62" s="52">
        <f>'Temporary Relocation Numbers'!I62*Assumptions!D$21</f>
        <v>123377.11362936764</v>
      </c>
      <c r="J62" s="52">
        <f>'Temporary Relocation Numbers'!J62*Assumptions!E$21</f>
        <v>84882.155827959607</v>
      </c>
      <c r="K62" s="52">
        <f>'Temporary Relocation Numbers'!K62*Assumptions!F$21</f>
        <v>78473.19937987969</v>
      </c>
      <c r="L62" s="52">
        <f>'Temporary Relocation Numbers'!L62*Assumptions!G$21</f>
        <v>62953.694472457464</v>
      </c>
      <c r="M62" s="52">
        <f>'Temporary Relocation Numbers'!M62*Assumptions!H$21</f>
        <v>26650.594073070035</v>
      </c>
      <c r="N62" s="53">
        <f>'Temporary Relocation Numbers'!N62*Assumptions!C$21</f>
        <v>12345394.711202716</v>
      </c>
      <c r="O62" s="53">
        <f>'Temporary Relocation Numbers'!O62*Assumptions!D$21</f>
        <v>24090123.002159212</v>
      </c>
      <c r="P62" s="53">
        <f>'Temporary Relocation Numbers'!P62*Assumptions!E$21</f>
        <v>19220364.845778726</v>
      </c>
      <c r="Q62" s="53">
        <f>'Temporary Relocation Numbers'!Q62*Assumptions!F$21</f>
        <v>8049271.8146120347</v>
      </c>
      <c r="R62" s="53">
        <f>'Temporary Relocation Numbers'!R62*Assumptions!G$21</f>
        <v>5036757.6954529462</v>
      </c>
      <c r="S62" s="53">
        <f>'Temporary Relocation Numbers'!S62*Assumptions!H$21</f>
        <v>2842990.8874192303</v>
      </c>
      <c r="U62">
        <v>2081</v>
      </c>
      <c r="V62" s="51">
        <f>'Temporary Relocation Numbers'!V62*Assumptions!C$21</f>
        <v>0</v>
      </c>
      <c r="W62" s="51">
        <f>'Temporary Relocation Numbers'!W62*Assumptions!D$21</f>
        <v>0</v>
      </c>
      <c r="X62" s="51">
        <f>'Temporary Relocation Numbers'!X62*Assumptions!E$21</f>
        <v>0</v>
      </c>
      <c r="Y62" s="51">
        <f>'Temporary Relocation Numbers'!Y62*Assumptions!F$21</f>
        <v>0</v>
      </c>
      <c r="Z62" s="51">
        <f>'Temporary Relocation Numbers'!Z62*Assumptions!G$21</f>
        <v>0</v>
      </c>
      <c r="AA62" s="51">
        <f>'Temporary Relocation Numbers'!AA62*Assumptions!H$21</f>
        <v>0</v>
      </c>
      <c r="AB62" s="52">
        <f>'Temporary Relocation Numbers'!AB62*Assumptions!C$21</f>
        <v>98683.086896155481</v>
      </c>
      <c r="AC62" s="52">
        <f>'Temporary Relocation Numbers'!AC62*Assumptions!D$21</f>
        <v>112666.99007397631</v>
      </c>
      <c r="AD62" s="52">
        <f>'Temporary Relocation Numbers'!AD62*Assumptions!E$21</f>
        <v>76699.663704481398</v>
      </c>
      <c r="AE62" s="52">
        <f>'Temporary Relocation Numbers'!AE62*Assumptions!F$21</f>
        <v>78271.273505744757</v>
      </c>
      <c r="AF62" s="52">
        <f>'Temporary Relocation Numbers'!AF62*Assumptions!G$21</f>
        <v>61667.74049859665</v>
      </c>
      <c r="AG62" s="52">
        <f>'Temporary Relocation Numbers'!AG62*Assumptions!H$21</f>
        <v>24375.539690081336</v>
      </c>
      <c r="AH62" s="53">
        <f>'Temporary Relocation Numbers'!AH62*Assumptions!C$21</f>
        <v>11493262.129249655</v>
      </c>
      <c r="AI62" s="53">
        <f>'Temporary Relocation Numbers'!AI62*Assumptions!D$21</f>
        <v>21998907.004087053</v>
      </c>
      <c r="AJ62" s="53">
        <f>'Temporary Relocation Numbers'!AJ62*Assumptions!E$21</f>
        <v>17367555.118847191</v>
      </c>
      <c r="AK62" s="53">
        <f>'Temporary Relocation Numbers'!AK62*Assumptions!F$21</f>
        <v>8028559.5681360485</v>
      </c>
      <c r="AL62" s="53">
        <f>'Temporary Relocation Numbers'!AL62*Assumptions!G$21</f>
        <v>4933871.9374665665</v>
      </c>
      <c r="AM62" s="53">
        <f>'Temporary Relocation Numbers'!AM62*Assumptions!H$21</f>
        <v>2600296.1519290442</v>
      </c>
    </row>
    <row r="63" spans="1:39" x14ac:dyDescent="0.35">
      <c r="A63">
        <v>2082</v>
      </c>
      <c r="B63" s="51">
        <f>'Temporary Relocation Numbers'!B63*Assumptions!C$21</f>
        <v>0</v>
      </c>
      <c r="C63" s="51">
        <f>'Temporary Relocation Numbers'!C63*Assumptions!D$21</f>
        <v>0</v>
      </c>
      <c r="D63" s="51">
        <f>'Temporary Relocation Numbers'!D63*Assumptions!E$21</f>
        <v>0</v>
      </c>
      <c r="E63" s="51">
        <f>'Temporary Relocation Numbers'!E63*Assumptions!F$21</f>
        <v>0</v>
      </c>
      <c r="F63" s="51">
        <f>'Temporary Relocation Numbers'!F63*Assumptions!G$21</f>
        <v>0</v>
      </c>
      <c r="G63" s="51">
        <f>'Temporary Relocation Numbers'!G63*Assumptions!H$21</f>
        <v>0</v>
      </c>
      <c r="H63" s="52">
        <f>'Temporary Relocation Numbers'!H63*Assumptions!C$21</f>
        <v>107522.13411870063</v>
      </c>
      <c r="I63" s="52">
        <f>'Temporary Relocation Numbers'!I63*Assumptions!D$21</f>
        <v>125149.20276949382</v>
      </c>
      <c r="J63" s="52">
        <f>'Temporary Relocation Numbers'!J63*Assumptions!E$21</f>
        <v>86101.334507930122</v>
      </c>
      <c r="K63" s="52">
        <f>'Temporary Relocation Numbers'!K63*Assumptions!F$21</f>
        <v>79600.324989494693</v>
      </c>
      <c r="L63" s="52">
        <f>'Temporary Relocation Numbers'!L63*Assumptions!G$21</f>
        <v>63857.910457284219</v>
      </c>
      <c r="M63" s="52">
        <f>'Temporary Relocation Numbers'!M63*Assumptions!H$21</f>
        <v>27033.381665886256</v>
      </c>
      <c r="N63" s="53">
        <f>'Temporary Relocation Numbers'!N63*Assumptions!C$21</f>
        <v>12516895.109257927</v>
      </c>
      <c r="O63" s="53">
        <f>'Temporary Relocation Numbers'!O63*Assumptions!D$21</f>
        <v>24424779.429168414</v>
      </c>
      <c r="P63" s="53">
        <f>'Temporary Relocation Numbers'!P63*Assumptions!E$21</f>
        <v>19487371.312475685</v>
      </c>
      <c r="Q63" s="53">
        <f>'Temporary Relocation Numbers'!Q63*Assumptions!F$21</f>
        <v>8161091.1085717389</v>
      </c>
      <c r="R63" s="53">
        <f>'Temporary Relocation Numbers'!R63*Assumptions!G$21</f>
        <v>5106727.5886710212</v>
      </c>
      <c r="S63" s="53">
        <f>'Temporary Relocation Numbers'!S63*Assumptions!H$21</f>
        <v>2882485.2964896262</v>
      </c>
      <c r="U63">
        <v>2082</v>
      </c>
      <c r="V63" s="51">
        <f>'Temporary Relocation Numbers'!V63*Assumptions!C$21</f>
        <v>0</v>
      </c>
      <c r="W63" s="51">
        <f>'Temporary Relocation Numbers'!W63*Assumptions!D$21</f>
        <v>0</v>
      </c>
      <c r="X63" s="51">
        <f>'Temporary Relocation Numbers'!X63*Assumptions!E$21</f>
        <v>0</v>
      </c>
      <c r="Y63" s="51">
        <f>'Temporary Relocation Numbers'!Y63*Assumptions!F$21</f>
        <v>0</v>
      </c>
      <c r="Z63" s="51">
        <f>'Temporary Relocation Numbers'!Z63*Assumptions!G$21</f>
        <v>0</v>
      </c>
      <c r="AA63" s="51">
        <f>'Temporary Relocation Numbers'!AA63*Assumptions!H$21</f>
        <v>0</v>
      </c>
      <c r="AB63" s="52">
        <f>'Temporary Relocation Numbers'!AB63*Assumptions!C$21</f>
        <v>100100.49099533178</v>
      </c>
      <c r="AC63" s="52">
        <f>'Temporary Relocation Numbers'!AC63*Assumptions!D$21</f>
        <v>114285.24765585309</v>
      </c>
      <c r="AD63" s="52">
        <f>'Temporary Relocation Numbers'!AD63*Assumptions!E$21</f>
        <v>77801.315681122287</v>
      </c>
      <c r="AE63" s="52">
        <f>'Temporary Relocation Numbers'!AE63*Assumptions!F$21</f>
        <v>79395.498815311075</v>
      </c>
      <c r="AF63" s="52">
        <f>'Temporary Relocation Numbers'!AF63*Assumptions!G$21</f>
        <v>62553.486079920316</v>
      </c>
      <c r="AG63" s="52">
        <f>'Temporary Relocation Numbers'!AG63*Assumptions!H$21</f>
        <v>24725.650240562125</v>
      </c>
      <c r="AH63" s="53">
        <f>'Temporary Relocation Numbers'!AH63*Assumptions!C$21</f>
        <v>11652924.827464605</v>
      </c>
      <c r="AI63" s="53">
        <f>'Temporary Relocation Numbers'!AI63*Assumptions!D$21</f>
        <v>22304512.567638375</v>
      </c>
      <c r="AJ63" s="53">
        <f>'Temporary Relocation Numbers'!AJ63*Assumptions!E$21</f>
        <v>17608822.626756463</v>
      </c>
      <c r="AK63" s="53">
        <f>'Temporary Relocation Numbers'!AK63*Assumptions!F$21</f>
        <v>8140091.1306300266</v>
      </c>
      <c r="AL63" s="53">
        <f>'Temporary Relocation Numbers'!AL63*Assumptions!G$21</f>
        <v>5002412.5569464043</v>
      </c>
      <c r="AM63" s="53">
        <f>'Temporary Relocation Numbers'!AM63*Assumptions!H$21</f>
        <v>2636419.0816165488</v>
      </c>
    </row>
    <row r="64" spans="1:39" x14ac:dyDescent="0.35">
      <c r="A64">
        <v>2083</v>
      </c>
      <c r="B64" s="51">
        <f>'Temporary Relocation Numbers'!B64*Assumptions!C$21</f>
        <v>0</v>
      </c>
      <c r="C64" s="51">
        <f>'Temporary Relocation Numbers'!C64*Assumptions!D$21</f>
        <v>0</v>
      </c>
      <c r="D64" s="51">
        <f>'Temporary Relocation Numbers'!D64*Assumptions!E$21</f>
        <v>0</v>
      </c>
      <c r="E64" s="51">
        <f>'Temporary Relocation Numbers'!E64*Assumptions!F$21</f>
        <v>0</v>
      </c>
      <c r="F64" s="51">
        <f>'Temporary Relocation Numbers'!F64*Assumptions!G$21</f>
        <v>0</v>
      </c>
      <c r="G64" s="51">
        <f>'Temporary Relocation Numbers'!G64*Assumptions!H$21</f>
        <v>0</v>
      </c>
      <c r="H64" s="52">
        <f>'Temporary Relocation Numbers'!H64*Assumptions!C$21</f>
        <v>109066.49514798622</v>
      </c>
      <c r="I64" s="52">
        <f>'Temporary Relocation Numbers'!I64*Assumptions!D$21</f>
        <v>126946.74476573057</v>
      </c>
      <c r="J64" s="52">
        <f>'Temporary Relocation Numbers'!J64*Assumptions!E$21</f>
        <v>87338.024485053655</v>
      </c>
      <c r="K64" s="52">
        <f>'Temporary Relocation Numbers'!K64*Assumptions!F$21</f>
        <v>80743.639720362407</v>
      </c>
      <c r="L64" s="52">
        <f>'Temporary Relocation Numbers'!L64*Assumptions!G$21</f>
        <v>64775.113869680848</v>
      </c>
      <c r="M64" s="52">
        <f>'Temporary Relocation Numbers'!M64*Assumptions!H$21</f>
        <v>27421.667310296074</v>
      </c>
      <c r="N64" s="53">
        <f>'Temporary Relocation Numbers'!N64*Assumptions!C$21</f>
        <v>12690777.9654865</v>
      </c>
      <c r="O64" s="53">
        <f>'Temporary Relocation Numbers'!O64*Assumptions!D$21</f>
        <v>24764084.85378249</v>
      </c>
      <c r="P64" s="53">
        <f>'Temporary Relocation Numbers'!P64*Assumptions!E$21</f>
        <v>19758086.993530944</v>
      </c>
      <c r="Q64" s="53">
        <f>'Temporary Relocation Numbers'!Q64*Assumptions!F$21</f>
        <v>8274463.7796305921</v>
      </c>
      <c r="R64" s="53">
        <f>'Temporary Relocation Numbers'!R64*Assumptions!G$21</f>
        <v>5177669.4933005963</v>
      </c>
      <c r="S64" s="53">
        <f>'Temporary Relocation Numbers'!S64*Assumptions!H$21</f>
        <v>2922528.3560515591</v>
      </c>
      <c r="U64">
        <v>2083</v>
      </c>
      <c r="V64" s="51">
        <f>'Temporary Relocation Numbers'!V64*Assumptions!C$21</f>
        <v>0</v>
      </c>
      <c r="W64" s="51">
        <f>'Temporary Relocation Numbers'!W64*Assumptions!D$21</f>
        <v>0</v>
      </c>
      <c r="X64" s="51">
        <f>'Temporary Relocation Numbers'!X64*Assumptions!E$21</f>
        <v>0</v>
      </c>
      <c r="Y64" s="51">
        <f>'Temporary Relocation Numbers'!Y64*Assumptions!F$21</f>
        <v>0</v>
      </c>
      <c r="Z64" s="51">
        <f>'Temporary Relocation Numbers'!Z64*Assumptions!G$21</f>
        <v>0</v>
      </c>
      <c r="AA64" s="51">
        <f>'Temporary Relocation Numbers'!AA64*Assumptions!H$21</f>
        <v>0</v>
      </c>
      <c r="AB64" s="52">
        <f>'Temporary Relocation Numbers'!AB64*Assumptions!C$21</f>
        <v>101538.25354136608</v>
      </c>
      <c r="AC64" s="52">
        <f>'Temporary Relocation Numbers'!AC64*Assumptions!D$21</f>
        <v>115926.74858167274</v>
      </c>
      <c r="AD64" s="52">
        <f>'Temporary Relocation Numbers'!AD64*Assumptions!E$21</f>
        <v>78918.790896341015</v>
      </c>
      <c r="AE64" s="52">
        <f>'Temporary Relocation Numbers'!AE64*Assumptions!F$21</f>
        <v>80535.871588564391</v>
      </c>
      <c r="AF64" s="52">
        <f>'Temporary Relocation Numbers'!AF64*Assumptions!G$21</f>
        <v>63451.953794866713</v>
      </c>
      <c r="AG64" s="52">
        <f>'Temporary Relocation Numbers'!AG64*Assumptions!H$21</f>
        <v>25080.789496011748</v>
      </c>
      <c r="AH64" s="53">
        <f>'Temporary Relocation Numbers'!AH64*Assumptions!C$21</f>
        <v>11814805.536276948</v>
      </c>
      <c r="AI64" s="53">
        <f>'Temporary Relocation Numbers'!AI64*Assumptions!D$21</f>
        <v>22614363.558494601</v>
      </c>
      <c r="AJ64" s="53">
        <f>'Temporary Relocation Numbers'!AJ64*Assumptions!E$21</f>
        <v>17853441.787214078</v>
      </c>
      <c r="AK64" s="53">
        <f>'Temporary Relocation Numbers'!AK64*Assumptions!F$21</f>
        <v>8253172.0731001692</v>
      </c>
      <c r="AL64" s="53">
        <f>'Temporary Relocation Numbers'!AL64*Assumptions!G$21</f>
        <v>5071905.3325782912</v>
      </c>
      <c r="AM64" s="53">
        <f>'Temporary Relocation Numbers'!AM64*Assumptions!H$21</f>
        <v>2673043.8257024786</v>
      </c>
    </row>
    <row r="65" spans="1:39" x14ac:dyDescent="0.35">
      <c r="A65">
        <v>2084</v>
      </c>
      <c r="B65" s="51">
        <f>'Temporary Relocation Numbers'!B65*Assumptions!C$21</f>
        <v>0</v>
      </c>
      <c r="C65" s="51">
        <f>'Temporary Relocation Numbers'!C65*Assumptions!D$21</f>
        <v>0</v>
      </c>
      <c r="D65" s="51">
        <f>'Temporary Relocation Numbers'!D65*Assumptions!E$21</f>
        <v>0</v>
      </c>
      <c r="E65" s="51">
        <f>'Temporary Relocation Numbers'!E65*Assumptions!F$21</f>
        <v>0</v>
      </c>
      <c r="F65" s="51">
        <f>'Temporary Relocation Numbers'!F65*Assumptions!G$21</f>
        <v>0</v>
      </c>
      <c r="G65" s="51">
        <f>'Temporary Relocation Numbers'!G65*Assumptions!H$21</f>
        <v>0</v>
      </c>
      <c r="H65" s="52">
        <f>'Temporary Relocation Numbers'!H65*Assumptions!C$21</f>
        <v>110633.0381308605</v>
      </c>
      <c r="I65" s="52">
        <f>'Temporary Relocation Numbers'!I65*Assumptions!D$21</f>
        <v>128770.1052023308</v>
      </c>
      <c r="J65" s="52">
        <f>'Temporary Relocation Numbers'!J65*Assumptions!E$21</f>
        <v>88592.477277448997</v>
      </c>
      <c r="K65" s="52">
        <f>'Temporary Relocation Numbers'!K65*Assumptions!F$21</f>
        <v>81903.376099935616</v>
      </c>
      <c r="L65" s="52">
        <f>'Temporary Relocation Numbers'!L65*Assumptions!G$21</f>
        <v>65705.491250559819</v>
      </c>
      <c r="M65" s="52">
        <f>'Temporary Relocation Numbers'!M65*Assumptions!H$21</f>
        <v>27815.529975868772</v>
      </c>
      <c r="N65" s="53">
        <f>'Temporary Relocation Numbers'!N65*Assumptions!C$21</f>
        <v>12867076.376645135</v>
      </c>
      <c r="O65" s="53">
        <f>'Temporary Relocation Numbers'!O65*Assumptions!D$21</f>
        <v>25108103.85918884</v>
      </c>
      <c r="P65" s="53">
        <f>'Temporary Relocation Numbers'!P65*Assumptions!E$21</f>
        <v>20032563.416801974</v>
      </c>
      <c r="Q65" s="53">
        <f>'Temporary Relocation Numbers'!Q65*Assumptions!F$21</f>
        <v>8389411.4070735909</v>
      </c>
      <c r="R65" s="53">
        <f>'Temporary Relocation Numbers'!R65*Assumptions!G$21</f>
        <v>5249596.9123804886</v>
      </c>
      <c r="S65" s="53">
        <f>'Temporary Relocation Numbers'!S65*Assumptions!H$21</f>
        <v>2963127.6878765402</v>
      </c>
      <c r="U65">
        <v>2084</v>
      </c>
      <c r="V65" s="51">
        <f>'Temporary Relocation Numbers'!V65*Assumptions!C$21</f>
        <v>0</v>
      </c>
      <c r="W65" s="51">
        <f>'Temporary Relocation Numbers'!W65*Assumptions!D$21</f>
        <v>0</v>
      </c>
      <c r="X65" s="51">
        <f>'Temporary Relocation Numbers'!X65*Assumptions!E$21</f>
        <v>0</v>
      </c>
      <c r="Y65" s="51">
        <f>'Temporary Relocation Numbers'!Y65*Assumptions!F$21</f>
        <v>0</v>
      </c>
      <c r="Z65" s="51">
        <f>'Temporary Relocation Numbers'!Z65*Assumptions!G$21</f>
        <v>0</v>
      </c>
      <c r="AA65" s="51">
        <f>'Temporary Relocation Numbers'!AA65*Assumptions!H$21</f>
        <v>0</v>
      </c>
      <c r="AB65" s="52">
        <f>'Temporary Relocation Numbers'!AB65*Assumptions!C$21</f>
        <v>102996.66694653427</v>
      </c>
      <c r="AC65" s="52">
        <f>'Temporary Relocation Numbers'!AC65*Assumptions!D$21</f>
        <v>117591.8267000412</v>
      </c>
      <c r="AD65" s="52">
        <f>'Temporary Relocation Numbers'!AD65*Assumptions!E$21</f>
        <v>80052.316622347324</v>
      </c>
      <c r="AE65" s="52">
        <f>'Temporary Relocation Numbers'!AE65*Assumptions!F$21</f>
        <v>81692.623754621847</v>
      </c>
      <c r="AF65" s="52">
        <f>'Temporary Relocation Numbers'!AF65*Assumptions!G$21</f>
        <v>64363.326373880489</v>
      </c>
      <c r="AG65" s="52">
        <f>'Temporary Relocation Numbers'!AG65*Assumptions!H$21</f>
        <v>25441.029684683934</v>
      </c>
      <c r="AH65" s="53">
        <f>'Temporary Relocation Numbers'!AH65*Assumptions!C$21</f>
        <v>11978935.067961967</v>
      </c>
      <c r="AI65" s="53">
        <f>'Temporary Relocation Numbers'!AI65*Assumptions!D$21</f>
        <v>22928518.953504182</v>
      </c>
      <c r="AJ65" s="53">
        <f>'Temporary Relocation Numbers'!AJ65*Assumptions!E$21</f>
        <v>18101459.160881713</v>
      </c>
      <c r="AK65" s="53">
        <f>'Temporary Relocation Numbers'!AK65*Assumptions!F$21</f>
        <v>8367823.9193040347</v>
      </c>
      <c r="AL65" s="53">
        <f>'Temporary Relocation Numbers'!AL65*Assumptions!G$21</f>
        <v>5142363.4915747149</v>
      </c>
      <c r="AM65" s="53">
        <f>'Temporary Relocation Numbers'!AM65*Assumptions!H$21</f>
        <v>2710177.3553182641</v>
      </c>
    </row>
    <row r="66" spans="1:39" x14ac:dyDescent="0.35">
      <c r="A66">
        <v>2085</v>
      </c>
      <c r="B66" s="51">
        <f>'Temporary Relocation Numbers'!B66*Assumptions!C$21</f>
        <v>0</v>
      </c>
      <c r="C66" s="51">
        <f>'Temporary Relocation Numbers'!C66*Assumptions!D$21</f>
        <v>0</v>
      </c>
      <c r="D66" s="51">
        <f>'Temporary Relocation Numbers'!D66*Assumptions!E$21</f>
        <v>0</v>
      </c>
      <c r="E66" s="51">
        <f>'Temporary Relocation Numbers'!E66*Assumptions!F$21</f>
        <v>0</v>
      </c>
      <c r="F66" s="51">
        <f>'Temporary Relocation Numbers'!F66*Assumptions!G$21</f>
        <v>0</v>
      </c>
      <c r="G66" s="51">
        <f>'Temporary Relocation Numbers'!G66*Assumptions!H$21</f>
        <v>0</v>
      </c>
      <c r="H66" s="52">
        <f>'Temporary Relocation Numbers'!H66*Assumptions!C$21</f>
        <v>112222.08167097614</v>
      </c>
      <c r="I66" s="52">
        <f>'Temporary Relocation Numbers'!I66*Assumptions!D$21</f>
        <v>130619.65491450395</v>
      </c>
      <c r="J66" s="52">
        <f>'Temporary Relocation Numbers'!J66*Assumptions!E$21</f>
        <v>89864.948015837785</v>
      </c>
      <c r="K66" s="52">
        <f>'Temporary Relocation Numbers'!K66*Assumptions!F$21</f>
        <v>83079.769995503404</v>
      </c>
      <c r="L66" s="52">
        <f>'Temporary Relocation Numbers'!L66*Assumptions!G$21</f>
        <v>66649.231820156478</v>
      </c>
      <c r="M66" s="52">
        <f>'Temporary Relocation Numbers'!M66*Assumptions!H$21</f>
        <v>28215.04976642867</v>
      </c>
      <c r="N66" s="53">
        <f>'Temporary Relocation Numbers'!N66*Assumptions!C$21</f>
        <v>13045823.899265777</v>
      </c>
      <c r="O66" s="53">
        <f>'Temporary Relocation Numbers'!O66*Assumptions!D$21</f>
        <v>25456901.925754908</v>
      </c>
      <c r="P66" s="53">
        <f>'Temporary Relocation Numbers'!P66*Assumptions!E$21</f>
        <v>20310852.82596362</v>
      </c>
      <c r="Q66" s="53">
        <f>'Temporary Relocation Numbers'!Q66*Assumptions!F$21</f>
        <v>8505955.8699619621</v>
      </c>
      <c r="R66" s="53">
        <f>'Temporary Relocation Numbers'!R66*Assumptions!G$21</f>
        <v>5322523.5365317371</v>
      </c>
      <c r="S66" s="53">
        <f>'Temporary Relocation Numbers'!S66*Assumptions!H$21</f>
        <v>3004291.0196166025</v>
      </c>
      <c r="U66">
        <v>2085</v>
      </c>
      <c r="V66" s="51">
        <f>'Temporary Relocation Numbers'!V66*Assumptions!C$21</f>
        <v>0</v>
      </c>
      <c r="W66" s="51">
        <f>'Temporary Relocation Numbers'!W66*Assumptions!D$21</f>
        <v>0</v>
      </c>
      <c r="X66" s="51">
        <f>'Temporary Relocation Numbers'!X66*Assumptions!E$21</f>
        <v>0</v>
      </c>
      <c r="Y66" s="51">
        <f>'Temporary Relocation Numbers'!Y66*Assumptions!F$21</f>
        <v>0</v>
      </c>
      <c r="Z66" s="51">
        <f>'Temporary Relocation Numbers'!Z66*Assumptions!G$21</f>
        <v>0</v>
      </c>
      <c r="AA66" s="51">
        <f>'Temporary Relocation Numbers'!AA66*Assumptions!H$21</f>
        <v>0</v>
      </c>
      <c r="AB66" s="52">
        <f>'Temporary Relocation Numbers'!AB66*Assumptions!C$21</f>
        <v>104476.02782308585</v>
      </c>
      <c r="AC66" s="52">
        <f>'Temporary Relocation Numbers'!AC66*Assumptions!D$21</f>
        <v>119280.82065469582</v>
      </c>
      <c r="AD66" s="52">
        <f>'Temporary Relocation Numbers'!AD66*Assumptions!E$21</f>
        <v>81202.12339570529</v>
      </c>
      <c r="AE66" s="52">
        <f>'Temporary Relocation Numbers'!AE66*Assumptions!F$21</f>
        <v>82865.990573842995</v>
      </c>
      <c r="AF66" s="52">
        <f>'Temporary Relocation Numbers'!AF66*Assumptions!G$21</f>
        <v>65287.789171998658</v>
      </c>
      <c r="AG66" s="52">
        <f>'Temporary Relocation Numbers'!AG66*Assumptions!H$21</f>
        <v>25806.444072260627</v>
      </c>
      <c r="AH66" s="53">
        <f>'Temporary Relocation Numbers'!AH66*Assumptions!C$21</f>
        <v>12145344.66283452</v>
      </c>
      <c r="AI66" s="53">
        <f>'Temporary Relocation Numbers'!AI66*Assumptions!D$21</f>
        <v>23247038.548813216</v>
      </c>
      <c r="AJ66" s="53">
        <f>'Temporary Relocation Numbers'!AJ66*Assumptions!E$21</f>
        <v>18352921.955234844</v>
      </c>
      <c r="AK66" s="53">
        <f>'Temporary Relocation Numbers'!AK66*Assumptions!F$21</f>
        <v>8484068.4920040332</v>
      </c>
      <c r="AL66" s="53">
        <f>'Temporary Relocation Numbers'!AL66*Assumptions!G$21</f>
        <v>5213800.4448986445</v>
      </c>
      <c r="AM66" s="53">
        <f>'Temporary Relocation Numbers'!AM66*Assumptions!H$21</f>
        <v>2747826.7384372614</v>
      </c>
    </row>
    <row r="67" spans="1:39" x14ac:dyDescent="0.35">
      <c r="A67">
        <v>2086</v>
      </c>
      <c r="B67" s="51">
        <f>'Temporary Relocation Numbers'!B67*Assumptions!C$21</f>
        <v>0</v>
      </c>
      <c r="C67" s="51">
        <f>'Temporary Relocation Numbers'!C67*Assumptions!D$21</f>
        <v>0</v>
      </c>
      <c r="D67" s="51">
        <f>'Temporary Relocation Numbers'!D67*Assumptions!E$21</f>
        <v>0</v>
      </c>
      <c r="E67" s="51">
        <f>'Temporary Relocation Numbers'!E67*Assumptions!F$21</f>
        <v>0</v>
      </c>
      <c r="F67" s="51">
        <f>'Temporary Relocation Numbers'!F67*Assumptions!G$21</f>
        <v>0</v>
      </c>
      <c r="G67" s="51">
        <f>'Temporary Relocation Numbers'!G67*Assumptions!H$21</f>
        <v>0</v>
      </c>
      <c r="H67" s="52">
        <f>'Temporary Relocation Numbers'!H67*Assumptions!C$21</f>
        <v>113833.9489481512</v>
      </c>
      <c r="I67" s="52">
        <f>'Temporary Relocation Numbers'!I67*Assumptions!D$21</f>
        <v>132495.77006383683</v>
      </c>
      <c r="J67" s="52">
        <f>'Temporary Relocation Numbers'!J67*Assumptions!E$21</f>
        <v>91155.695495433261</v>
      </c>
      <c r="K67" s="52">
        <f>'Temporary Relocation Numbers'!K67*Assumptions!F$21</f>
        <v>84273.060662162083</v>
      </c>
      <c r="L67" s="52">
        <f>'Temporary Relocation Numbers'!L67*Assumptions!G$21</f>
        <v>67606.527516512724</v>
      </c>
      <c r="M67" s="52">
        <f>'Temporary Relocation Numbers'!M67*Assumptions!H$21</f>
        <v>28620.307936346711</v>
      </c>
      <c r="N67" s="53">
        <f>'Temporary Relocation Numbers'!N67*Assumptions!C$21</f>
        <v>13227054.556042755</v>
      </c>
      <c r="O67" s="53">
        <f>'Temporary Relocation Numbers'!O67*Assumptions!D$21</f>
        <v>25810545.443491749</v>
      </c>
      <c r="P67" s="53">
        <f>'Temporary Relocation Numbers'!P67*Assumptions!E$21</f>
        <v>20593008.190452103</v>
      </c>
      <c r="Q67" s="53">
        <f>'Temporary Relocation Numbers'!Q67*Assumptions!F$21</f>
        <v>8624119.3512976225</v>
      </c>
      <c r="R67" s="53">
        <f>'Temporary Relocation Numbers'!R67*Assumptions!G$21</f>
        <v>5396463.2465634542</v>
      </c>
      <c r="S67" s="53">
        <f>'Temporary Relocation Numbers'!S67*Assumptions!H$21</f>
        <v>3046026.1862751786</v>
      </c>
      <c r="U67">
        <v>2086</v>
      </c>
      <c r="V67" s="51">
        <f>'Temporary Relocation Numbers'!V67*Assumptions!C$21</f>
        <v>0</v>
      </c>
      <c r="W67" s="51">
        <f>'Temporary Relocation Numbers'!W67*Assumptions!D$21</f>
        <v>0</v>
      </c>
      <c r="X67" s="51">
        <f>'Temporary Relocation Numbers'!X67*Assumptions!E$21</f>
        <v>0</v>
      </c>
      <c r="Y67" s="51">
        <f>'Temporary Relocation Numbers'!Y67*Assumptions!F$21</f>
        <v>0</v>
      </c>
      <c r="Z67" s="51">
        <f>'Temporary Relocation Numbers'!Z67*Assumptions!G$21</f>
        <v>0</v>
      </c>
      <c r="AA67" s="51">
        <f>'Temporary Relocation Numbers'!AA67*Assumptions!H$21</f>
        <v>0</v>
      </c>
      <c r="AB67" s="52">
        <f>'Temporary Relocation Numbers'!AB67*Assumptions!C$21</f>
        <v>105976.63704356884</v>
      </c>
      <c r="AC67" s="52">
        <f>'Temporary Relocation Numbers'!AC67*Assumptions!D$21</f>
        <v>120994.07395337902</v>
      </c>
      <c r="AD67" s="52">
        <f>'Temporary Relocation Numbers'!AD67*Assumptions!E$21</f>
        <v>82368.44506421985</v>
      </c>
      <c r="AE67" s="52">
        <f>'Temporary Relocation Numbers'!AE67*Assumptions!F$21</f>
        <v>84056.210685677011</v>
      </c>
      <c r="AF67" s="52">
        <f>'Temporary Relocation Numbers'!AF67*Assumptions!G$21</f>
        <v>66225.530206548239</v>
      </c>
      <c r="AG67" s="52">
        <f>'Temporary Relocation Numbers'!AG67*Assumptions!H$21</f>
        <v>26177.106976752832</v>
      </c>
      <c r="AH67" s="53">
        <f>'Temporary Relocation Numbers'!AH67*Assumptions!C$21</f>
        <v>12314065.995195301</v>
      </c>
      <c r="AI67" s="53">
        <f>'Temporary Relocation Numbers'!AI67*Assumptions!D$21</f>
        <v>23569982.971246988</v>
      </c>
      <c r="AJ67" s="53">
        <f>'Temporary Relocation Numbers'!AJ67*Assumptions!E$21</f>
        <v>18607878.033548225</v>
      </c>
      <c r="AK67" s="53">
        <f>'Temporary Relocation Numbers'!AK67*Assumptions!F$21</f>
        <v>8601927.9171211608</v>
      </c>
      <c r="AL67" s="53">
        <f>'Temporary Relocation Numbers'!AL67*Assumptions!G$21</f>
        <v>5286229.7898161598</v>
      </c>
      <c r="AM67" s="53">
        <f>'Temporary Relocation Numbers'!AM67*Assumptions!H$21</f>
        <v>2785999.1412200667</v>
      </c>
    </row>
    <row r="68" spans="1:39" x14ac:dyDescent="0.35">
      <c r="A68">
        <v>2087</v>
      </c>
      <c r="B68" s="51">
        <f>'Temporary Relocation Numbers'!B68*Assumptions!C$21</f>
        <v>0</v>
      </c>
      <c r="C68" s="51">
        <f>'Temporary Relocation Numbers'!C68*Assumptions!D$21</f>
        <v>0</v>
      </c>
      <c r="D68" s="51">
        <f>'Temporary Relocation Numbers'!D68*Assumptions!E$21</f>
        <v>0</v>
      </c>
      <c r="E68" s="51">
        <f>'Temporary Relocation Numbers'!E68*Assumptions!F$21</f>
        <v>0</v>
      </c>
      <c r="F68" s="51">
        <f>'Temporary Relocation Numbers'!F68*Assumptions!G$21</f>
        <v>0</v>
      </c>
      <c r="G68" s="51">
        <f>'Temporary Relocation Numbers'!G68*Assumptions!H$21</f>
        <v>0</v>
      </c>
      <c r="H68" s="52">
        <f>'Temporary Relocation Numbers'!H68*Assumptions!C$21</f>
        <v>115468.96778409748</v>
      </c>
      <c r="I68" s="52">
        <f>'Temporary Relocation Numbers'!I68*Assumptions!D$21</f>
        <v>134398.83221479715</v>
      </c>
      <c r="J68" s="52">
        <f>'Temporary Relocation Numbers'!J68*Assumptions!E$21</f>
        <v>92464.98222857379</v>
      </c>
      <c r="K68" s="52">
        <f>'Temporary Relocation Numbers'!K68*Assumptions!F$21</f>
        <v>85483.490791474687</v>
      </c>
      <c r="L68" s="52">
        <f>'Temporary Relocation Numbers'!L68*Assumptions!G$21</f>
        <v>68577.573034513363</v>
      </c>
      <c r="M68" s="52">
        <f>'Temporary Relocation Numbers'!M68*Assumptions!H$21</f>
        <v>29031.386907065917</v>
      </c>
      <c r="N68" s="53">
        <f>'Temporary Relocation Numbers'!N68*Assumptions!C$21</f>
        <v>13410802.842308635</v>
      </c>
      <c r="O68" s="53">
        <f>'Temporary Relocation Numbers'!O68*Assumptions!D$21</f>
        <v>26169101.72469062</v>
      </c>
      <c r="P68" s="53">
        <f>'Temporary Relocation Numbers'!P68*Assumptions!E$21</f>
        <v>20879083.215547245</v>
      </c>
      <c r="Q68" s="53">
        <f>'Temporary Relocation Numbers'!Q68*Assumptions!F$21</f>
        <v>8743924.342245467</v>
      </c>
      <c r="R68" s="53">
        <f>'Temporary Relocation Numbers'!R68*Assumptions!G$21</f>
        <v>5471430.1161149088</v>
      </c>
      <c r="S68" s="53">
        <f>'Temporary Relocation Numbers'!S68*Assumptions!H$21</f>
        <v>3088341.13169841</v>
      </c>
      <c r="U68">
        <v>2087</v>
      </c>
      <c r="V68" s="51">
        <f>'Temporary Relocation Numbers'!V68*Assumptions!C$21</f>
        <v>0</v>
      </c>
      <c r="W68" s="51">
        <f>'Temporary Relocation Numbers'!W68*Assumptions!D$21</f>
        <v>0</v>
      </c>
      <c r="X68" s="51">
        <f>'Temporary Relocation Numbers'!X68*Assumptions!E$21</f>
        <v>0</v>
      </c>
      <c r="Y68" s="51">
        <f>'Temporary Relocation Numbers'!Y68*Assumptions!F$21</f>
        <v>0</v>
      </c>
      <c r="Z68" s="51">
        <f>'Temporary Relocation Numbers'!Z68*Assumptions!G$21</f>
        <v>0</v>
      </c>
      <c r="AA68" s="51">
        <f>'Temporary Relocation Numbers'!AA68*Assumptions!H$21</f>
        <v>0</v>
      </c>
      <c r="AB68" s="52">
        <f>'Temporary Relocation Numbers'!AB68*Assumptions!C$21</f>
        <v>107498.7998020215</v>
      </c>
      <c r="AC68" s="52">
        <f>'Temporary Relocation Numbers'!AC68*Assumptions!D$21</f>
        <v>122731.93503770063</v>
      </c>
      <c r="AD68" s="52">
        <f>'Temporary Relocation Numbers'!AD68*Assumptions!E$21</f>
        <v>83551.518834496776</v>
      </c>
      <c r="AE68" s="52">
        <f>'Temporary Relocation Numbers'!AE68*Assumptions!F$21</f>
        <v>85263.526157197237</v>
      </c>
      <c r="AF68" s="52">
        <f>'Temporary Relocation Numbers'!AF68*Assumptions!G$21</f>
        <v>67176.740195385166</v>
      </c>
      <c r="AG68" s="52">
        <f>'Temporary Relocation Numbers'!AG68*Assumptions!H$21</f>
        <v>26553.09378361539</v>
      </c>
      <c r="AH68" s="53">
        <f>'Temporary Relocation Numbers'!AH68*Assumptions!C$21</f>
        <v>12485131.179359708</v>
      </c>
      <c r="AI68" s="53">
        <f>'Temporary Relocation Numbers'!AI68*Assumptions!D$21</f>
        <v>23897413.689849719</v>
      </c>
      <c r="AJ68" s="53">
        <f>'Temporary Relocation Numbers'!AJ68*Assumptions!E$21</f>
        <v>18866375.924006149</v>
      </c>
      <c r="AK68" s="53">
        <f>'Temporary Relocation Numbers'!AK68*Assumptions!F$21</f>
        <v>8721424.6279464401</v>
      </c>
      <c r="AL68" s="53">
        <f>'Temporary Relocation Numbers'!AL68*Assumptions!G$21</f>
        <v>5359665.3124845531</v>
      </c>
      <c r="AM68" s="53">
        <f>'Temporary Relocation Numbers'!AM68*Assumptions!H$21</f>
        <v>2824701.829378522</v>
      </c>
    </row>
    <row r="69" spans="1:39" x14ac:dyDescent="0.35">
      <c r="A69">
        <v>2088</v>
      </c>
      <c r="B69" s="51">
        <f>'Temporary Relocation Numbers'!B69*Assumptions!C$21</f>
        <v>0</v>
      </c>
      <c r="C69" s="51">
        <f>'Temporary Relocation Numbers'!C69*Assumptions!D$21</f>
        <v>0</v>
      </c>
      <c r="D69" s="51">
        <f>'Temporary Relocation Numbers'!D69*Assumptions!E$21</f>
        <v>0</v>
      </c>
      <c r="E69" s="51">
        <f>'Temporary Relocation Numbers'!E69*Assumptions!F$21</f>
        <v>0</v>
      </c>
      <c r="F69" s="51">
        <f>'Temporary Relocation Numbers'!F69*Assumptions!G$21</f>
        <v>0</v>
      </c>
      <c r="G69" s="51">
        <f>'Temporary Relocation Numbers'!G69*Assumptions!H$21</f>
        <v>0</v>
      </c>
      <c r="H69" s="52">
        <f>'Temporary Relocation Numbers'!H69*Assumptions!C$21</f>
        <v>117127.47070909273</v>
      </c>
      <c r="I69" s="52">
        <f>'Temporary Relocation Numbers'!I69*Assumptions!D$21</f>
        <v>136329.22841233623</v>
      </c>
      <c r="J69" s="52">
        <f>'Temporary Relocation Numbers'!J69*Assumptions!E$21</f>
        <v>93793.074498112954</v>
      </c>
      <c r="K69" s="52">
        <f>'Temporary Relocation Numbers'!K69*Assumptions!F$21</f>
        <v>86711.306560829762</v>
      </c>
      <c r="L69" s="52">
        <f>'Temporary Relocation Numbers'!L69*Assumptions!G$21</f>
        <v>69562.565865483135</v>
      </c>
      <c r="M69" s="52">
        <f>'Temporary Relocation Numbers'!M69*Assumptions!H$21</f>
        <v>29448.370283864311</v>
      </c>
      <c r="N69" s="53">
        <f>'Temporary Relocation Numbers'!N69*Assumptions!C$21</f>
        <v>13597103.732600044</v>
      </c>
      <c r="O69" s="53">
        <f>'Temporary Relocation Numbers'!O69*Assumptions!D$21</f>
        <v>26532639.01673517</v>
      </c>
      <c r="P69" s="53">
        <f>'Temporary Relocation Numbers'!P69*Assumptions!E$21</f>
        <v>21169132.352594674</v>
      </c>
      <c r="Q69" s="53">
        <f>'Temporary Relocation Numbers'!Q69*Assumptions!F$21</f>
        <v>8865393.6464143302</v>
      </c>
      <c r="R69" s="53">
        <f>'Temporary Relocation Numbers'!R69*Assumptions!G$21</f>
        <v>5547438.4143342832</v>
      </c>
      <c r="S69" s="53">
        <f>'Temporary Relocation Numbers'!S69*Assumptions!H$21</f>
        <v>3131243.9100871752</v>
      </c>
      <c r="U69">
        <v>2088</v>
      </c>
      <c r="V69" s="51">
        <f>'Temporary Relocation Numbers'!V69*Assumptions!C$21</f>
        <v>0</v>
      </c>
      <c r="W69" s="51">
        <f>'Temporary Relocation Numbers'!W69*Assumptions!D$21</f>
        <v>0</v>
      </c>
      <c r="X69" s="51">
        <f>'Temporary Relocation Numbers'!X69*Assumptions!E$21</f>
        <v>0</v>
      </c>
      <c r="Y69" s="51">
        <f>'Temporary Relocation Numbers'!Y69*Assumptions!F$21</f>
        <v>0</v>
      </c>
      <c r="Z69" s="51">
        <f>'Temporary Relocation Numbers'!Z69*Assumptions!G$21</f>
        <v>0</v>
      </c>
      <c r="AA69" s="51">
        <f>'Temporary Relocation Numbers'!AA69*Assumptions!H$21</f>
        <v>0</v>
      </c>
      <c r="AB69" s="52">
        <f>'Temporary Relocation Numbers'!AB69*Assumptions!C$21</f>
        <v>109042.82567604241</v>
      </c>
      <c r="AC69" s="52">
        <f>'Temporary Relocation Numbers'!AC69*Assumptions!D$21</f>
        <v>124494.75735400428</v>
      </c>
      <c r="AD69" s="52">
        <f>'Temporary Relocation Numbers'!AD69*Assumptions!E$21</f>
        <v>84751.585320185884</v>
      </c>
      <c r="AE69" s="52">
        <f>'Temporary Relocation Numbers'!AE69*Assumptions!F$21</f>
        <v>86488.182532332838</v>
      </c>
      <c r="AF69" s="52">
        <f>'Temporary Relocation Numbers'!AF69*Assumptions!G$21</f>
        <v>68141.61259568244</v>
      </c>
      <c r="AG69" s="52">
        <f>'Temporary Relocation Numbers'!AG69*Assumptions!H$21</f>
        <v>26934.480961078883</v>
      </c>
      <c r="AH69" s="53">
        <f>'Temporary Relocation Numbers'!AH69*Assumptions!C$21</f>
        <v>12658572.77577045</v>
      </c>
      <c r="AI69" s="53">
        <f>'Temporary Relocation Numbers'!AI69*Assumptions!D$21</f>
        <v>24229393.027584478</v>
      </c>
      <c r="AJ69" s="53">
        <f>'Temporary Relocation Numbers'!AJ69*Assumptions!E$21</f>
        <v>19128464.828939274</v>
      </c>
      <c r="AK69" s="53">
        <f>'Temporary Relocation Numbers'!AK69*Assumptions!F$21</f>
        <v>8842581.3694108538</v>
      </c>
      <c r="AL69" s="53">
        <f>'Temporary Relocation Numbers'!AL69*Assumptions!G$21</f>
        <v>5434120.9905763771</v>
      </c>
      <c r="AM69" s="53">
        <f>'Temporary Relocation Numbers'!AM69*Assumptions!H$21</f>
        <v>2863942.1695586634</v>
      </c>
    </row>
    <row r="70" spans="1:39" x14ac:dyDescent="0.35">
      <c r="A70">
        <v>2089</v>
      </c>
      <c r="B70" s="51">
        <f>'Temporary Relocation Numbers'!B70*Assumptions!C$21</f>
        <v>0</v>
      </c>
      <c r="C70" s="51">
        <f>'Temporary Relocation Numbers'!C70*Assumptions!D$21</f>
        <v>0</v>
      </c>
      <c r="D70" s="51">
        <f>'Temporary Relocation Numbers'!D70*Assumptions!E$21</f>
        <v>0</v>
      </c>
      <c r="E70" s="51">
        <f>'Temporary Relocation Numbers'!E70*Assumptions!F$21</f>
        <v>0</v>
      </c>
      <c r="F70" s="51">
        <f>'Temporary Relocation Numbers'!F70*Assumptions!G$21</f>
        <v>0</v>
      </c>
      <c r="G70" s="51">
        <f>'Temporary Relocation Numbers'!G70*Assumptions!H$21</f>
        <v>0</v>
      </c>
      <c r="H70" s="52">
        <f>'Temporary Relocation Numbers'!H70*Assumptions!C$21</f>
        <v>118809.79502961096</v>
      </c>
      <c r="I70" s="52">
        <f>'Temporary Relocation Numbers'!I70*Assumptions!D$21</f>
        <v>138287.35126060635</v>
      </c>
      <c r="J70" s="52">
        <f>'Temporary Relocation Numbers'!J70*Assumptions!E$21</f>
        <v>95140.242411575833</v>
      </c>
      <c r="K70" s="52">
        <f>'Temporary Relocation Numbers'!K70*Assumptions!F$21</f>
        <v>87956.757683508811</v>
      </c>
      <c r="L70" s="52">
        <f>'Temporary Relocation Numbers'!L70*Assumptions!G$21</f>
        <v>70561.70633735256</v>
      </c>
      <c r="M70" s="52">
        <f>'Temporary Relocation Numbers'!M70*Assumptions!H$21</f>
        <v>29871.342872858546</v>
      </c>
      <c r="N70" s="53">
        <f>'Temporary Relocation Numbers'!N70*Assumptions!C$21</f>
        <v>13785992.687314697</v>
      </c>
      <c r="O70" s="53">
        <f>'Temporary Relocation Numbers'!O70*Assumptions!D$21</f>
        <v>26901226.515091635</v>
      </c>
      <c r="P70" s="53">
        <f>'Temporary Relocation Numbers'!P70*Assumptions!E$21</f>
        <v>21463210.809370056</v>
      </c>
      <c r="Q70" s="53">
        <f>'Temporary Relocation Numbers'!Q70*Assumptions!F$21</f>
        <v>8988550.3841974083</v>
      </c>
      <c r="R70" s="53">
        <f>'Temporary Relocation Numbers'!R70*Assumptions!G$21</f>
        <v>5624502.608594656</v>
      </c>
      <c r="S70" s="53">
        <f>'Temporary Relocation Numbers'!S70*Assumptions!H$21</f>
        <v>3174742.6875301199</v>
      </c>
      <c r="U70">
        <v>2089</v>
      </c>
      <c r="V70" s="51">
        <f>'Temporary Relocation Numbers'!V70*Assumptions!C$21</f>
        <v>0</v>
      </c>
      <c r="W70" s="51">
        <f>'Temporary Relocation Numbers'!W70*Assumptions!D$21</f>
        <v>0</v>
      </c>
      <c r="X70" s="51">
        <f>'Temporary Relocation Numbers'!X70*Assumptions!E$21</f>
        <v>0</v>
      </c>
      <c r="Y70" s="51">
        <f>'Temporary Relocation Numbers'!Y70*Assumptions!F$21</f>
        <v>0</v>
      </c>
      <c r="Z70" s="51">
        <f>'Temporary Relocation Numbers'!Z70*Assumptions!G$21</f>
        <v>0</v>
      </c>
      <c r="AA70" s="51">
        <f>'Temporary Relocation Numbers'!AA70*Assumptions!H$21</f>
        <v>0</v>
      </c>
      <c r="AB70" s="52">
        <f>'Temporary Relocation Numbers'!AB70*Assumptions!C$21</f>
        <v>110609.02868975264</v>
      </c>
      <c r="AC70" s="52">
        <f>'Temporary Relocation Numbers'!AC70*Assumptions!D$21</f>
        <v>126282.89942525112</v>
      </c>
      <c r="AD70" s="52">
        <f>'Temporary Relocation Numbers'!AD70*Assumptions!E$21</f>
        <v>85968.888590916846</v>
      </c>
      <c r="AE70" s="52">
        <f>'Temporary Relocation Numbers'!AE70*Assumptions!F$21</f>
        <v>87730.428881807442</v>
      </c>
      <c r="AF70" s="52">
        <f>'Temporary Relocation Numbers'!AF70*Assumptions!G$21</f>
        <v>69120.343643275613</v>
      </c>
      <c r="AG70" s="52">
        <f>'Temporary Relocation Numbers'!AG70*Assumptions!H$21</f>
        <v>27321.346075701738</v>
      </c>
      <c r="AH70" s="53">
        <f>'Temporary Relocation Numbers'!AH70*Assumptions!C$21</f>
        <v>12834423.797195103</v>
      </c>
      <c r="AI70" s="53">
        <f>'Temporary Relocation Numbers'!AI70*Assumptions!D$21</f>
        <v>24565984.173195738</v>
      </c>
      <c r="AJ70" s="53">
        <f>'Temporary Relocation Numbers'!AJ70*Assumptions!E$21</f>
        <v>19394194.634189755</v>
      </c>
      <c r="AK70" s="53">
        <f>'Temporary Relocation Numbers'!AK70*Assumptions!F$21</f>
        <v>8965421.2024146058</v>
      </c>
      <c r="AL70" s="53">
        <f>'Temporary Relocation Numbers'!AL70*Assumptions!G$21</f>
        <v>5509610.9959399421</v>
      </c>
      <c r="AM70" s="53">
        <f>'Temporary Relocation Numbers'!AM70*Assumptions!H$21</f>
        <v>2903727.6307428819</v>
      </c>
    </row>
    <row r="71" spans="1:39" x14ac:dyDescent="0.35">
      <c r="A71">
        <v>2090</v>
      </c>
      <c r="B71" s="51">
        <f>'Temporary Relocation Numbers'!B71*Assumptions!C$21</f>
        <v>0</v>
      </c>
      <c r="C71" s="51">
        <f>'Temporary Relocation Numbers'!C71*Assumptions!D$21</f>
        <v>0</v>
      </c>
      <c r="D71" s="51">
        <f>'Temporary Relocation Numbers'!D71*Assumptions!E$21</f>
        <v>0</v>
      </c>
      <c r="E71" s="51">
        <f>'Temporary Relocation Numbers'!E71*Assumptions!F$21</f>
        <v>0</v>
      </c>
      <c r="F71" s="51">
        <f>'Temporary Relocation Numbers'!F71*Assumptions!G$21</f>
        <v>0</v>
      </c>
      <c r="G71" s="51">
        <f>'Temporary Relocation Numbers'!G71*Assumptions!H$21</f>
        <v>0</v>
      </c>
      <c r="H71" s="52">
        <f>'Temporary Relocation Numbers'!H71*Assumptions!C$21</f>
        <v>114864.49509058155</v>
      </c>
      <c r="I71" s="52">
        <f>'Temporary Relocation Numbers'!I71*Assumptions!D$21</f>
        <v>133695.26288640258</v>
      </c>
      <c r="J71" s="52">
        <f>'Temporary Relocation Numbers'!J71*Assumptions!E$21</f>
        <v>91980.933934593064</v>
      </c>
      <c r="K71" s="52">
        <f>'Temporary Relocation Numbers'!K71*Assumptions!F$21</f>
        <v>85035.990160599715</v>
      </c>
      <c r="L71" s="52">
        <f>'Temporary Relocation Numbers'!L71*Assumptions!G$21</f>
        <v>68218.573806560918</v>
      </c>
      <c r="M71" s="52">
        <f>'Temporary Relocation Numbers'!M71*Assumptions!H$21</f>
        <v>28879.409445268306</v>
      </c>
      <c r="N71" s="53">
        <f>'Temporary Relocation Numbers'!N71*Assumptions!C$21</f>
        <v>13322010.035547707</v>
      </c>
      <c r="O71" s="53">
        <f>'Temporary Relocation Numbers'!O71*Assumptions!D$21</f>
        <v>25995836.334104385</v>
      </c>
      <c r="P71" s="53">
        <f>'Temporary Relocation Numbers'!P71*Assumptions!E$21</f>
        <v>20740842.990625385</v>
      </c>
      <c r="Q71" s="53">
        <f>'Temporary Relocation Numbers'!Q71*Assumptions!F$21</f>
        <v>8686030.8966715895</v>
      </c>
      <c r="R71" s="53">
        <f>'Temporary Relocation Numbers'!R71*Assumptions!G$21</f>
        <v>5435203.8258086015</v>
      </c>
      <c r="S71" s="53">
        <f>'Temporary Relocation Numbers'!S71*Assumptions!H$21</f>
        <v>3067893.2524369531</v>
      </c>
      <c r="U71">
        <v>2090</v>
      </c>
      <c r="V71" s="51">
        <f>'Temporary Relocation Numbers'!V71*Assumptions!C$21</f>
        <v>0</v>
      </c>
      <c r="W71" s="51">
        <f>'Temporary Relocation Numbers'!W71*Assumptions!D$21</f>
        <v>0</v>
      </c>
      <c r="X71" s="51">
        <f>'Temporary Relocation Numbers'!X71*Assumptions!E$21</f>
        <v>0</v>
      </c>
      <c r="Y71" s="51">
        <f>'Temporary Relocation Numbers'!Y71*Assumptions!F$21</f>
        <v>0</v>
      </c>
      <c r="Z71" s="51">
        <f>'Temporary Relocation Numbers'!Z71*Assumptions!G$21</f>
        <v>0</v>
      </c>
      <c r="AA71" s="51">
        <f>'Temporary Relocation Numbers'!AA71*Assumptions!H$21</f>
        <v>0</v>
      </c>
      <c r="AB71" s="52">
        <f>'Temporary Relocation Numbers'!AB71*Assumptions!C$21</f>
        <v>106936.05043036732</v>
      </c>
      <c r="AC71" s="52">
        <f>'Temporary Relocation Numbers'!AC71*Assumptions!D$21</f>
        <v>122089.44117310341</v>
      </c>
      <c r="AD71" s="52">
        <f>'Temporary Relocation Numbers'!AD71*Assumptions!E$21</f>
        <v>83114.131953792457</v>
      </c>
      <c r="AE71" s="52">
        <f>'Temporary Relocation Numbers'!AE71*Assumptions!F$21</f>
        <v>84817.17702717577</v>
      </c>
      <c r="AF71" s="52">
        <f>'Temporary Relocation Numbers'!AF71*Assumptions!G$21</f>
        <v>66825.074238143308</v>
      </c>
      <c r="AG71" s="52">
        <f>'Temporary Relocation Numbers'!AG71*Assumptions!H$21</f>
        <v>26414.090028506278</v>
      </c>
      <c r="AH71" s="53">
        <f>'Temporary Relocation Numbers'!AH71*Assumptions!C$21</f>
        <v>12402467.236475069</v>
      </c>
      <c r="AI71" s="53">
        <f>'Temporary Relocation Numbers'!AI71*Assumptions!D$21</f>
        <v>23739189.125608522</v>
      </c>
      <c r="AJ71" s="53">
        <f>'Temporary Relocation Numbers'!AJ71*Assumptions!E$21</f>
        <v>18741461.816223256</v>
      </c>
      <c r="AK71" s="53">
        <f>'Temporary Relocation Numbers'!AK71*Assumptions!F$21</f>
        <v>8663680.1527815219</v>
      </c>
      <c r="AL71" s="53">
        <f>'Temporary Relocation Numbers'!AL71*Assumptions!G$21</f>
        <v>5324179.0159525266</v>
      </c>
      <c r="AM71" s="53">
        <f>'Temporary Relocation Numbers'!AM71*Assumptions!H$21</f>
        <v>2805999.5036011292</v>
      </c>
    </row>
    <row r="72" spans="1:39" x14ac:dyDescent="0.35">
      <c r="A72">
        <v>2091</v>
      </c>
      <c r="B72" s="51">
        <f>'Temporary Relocation Numbers'!B72*Assumptions!C$21</f>
        <v>0</v>
      </c>
      <c r="C72" s="51">
        <f>'Temporary Relocation Numbers'!C72*Assumptions!D$21</f>
        <v>0</v>
      </c>
      <c r="D72" s="51">
        <f>'Temporary Relocation Numbers'!D72*Assumptions!E$21</f>
        <v>0</v>
      </c>
      <c r="E72" s="51">
        <f>'Temporary Relocation Numbers'!E72*Assumptions!F$21</f>
        <v>0</v>
      </c>
      <c r="F72" s="51">
        <f>'Temporary Relocation Numbers'!F72*Assumptions!G$21</f>
        <v>0</v>
      </c>
      <c r="G72" s="51">
        <f>'Temporary Relocation Numbers'!G72*Assumptions!H$21</f>
        <v>0</v>
      </c>
      <c r="H72" s="52">
        <f>'Temporary Relocation Numbers'!H72*Assumptions!C$21</f>
        <v>116514.31585837461</v>
      </c>
      <c r="I72" s="52">
        <f>'Temporary Relocation Numbers'!I72*Assumptions!D$21</f>
        <v>135615.55358277136</v>
      </c>
      <c r="J72" s="52">
        <f>'Temporary Relocation Numbers'!J72*Assumptions!E$21</f>
        <v>93302.07372567142</v>
      </c>
      <c r="K72" s="52">
        <f>'Temporary Relocation Numbers'!K72*Assumptions!F$21</f>
        <v>86257.378392587052</v>
      </c>
      <c r="L72" s="52">
        <f>'Temporary Relocation Numbers'!L72*Assumptions!G$21</f>
        <v>69198.410262782971</v>
      </c>
      <c r="M72" s="52">
        <f>'Temporary Relocation Numbers'!M72*Assumptions!H$21</f>
        <v>29294.209940641827</v>
      </c>
      <c r="N72" s="53">
        <f>'Temporary Relocation Numbers'!N72*Assumptions!C$21</f>
        <v>13507077.429295652</v>
      </c>
      <c r="O72" s="53">
        <f>'Temporary Relocation Numbers'!O72*Assumptions!D$21</f>
        <v>26356966.648960285</v>
      </c>
      <c r="P72" s="53">
        <f>'Temporary Relocation Numbers'!P72*Assumptions!E$21</f>
        <v>21028971.714907087</v>
      </c>
      <c r="Q72" s="53">
        <f>'Temporary Relocation Numbers'!Q72*Assumptions!F$21</f>
        <v>8806695.9536541142</v>
      </c>
      <c r="R72" s="53">
        <f>'Temporary Relocation Numbers'!R72*Assumptions!G$21</f>
        <v>5510708.8737591179</v>
      </c>
      <c r="S72" s="53">
        <f>'Temporary Relocation Numbers'!S72*Assumptions!H$21</f>
        <v>3110511.9719102471</v>
      </c>
      <c r="U72">
        <v>2091</v>
      </c>
      <c r="V72" s="51">
        <f>'Temporary Relocation Numbers'!V72*Assumptions!C$21</f>
        <v>0</v>
      </c>
      <c r="W72" s="51">
        <f>'Temporary Relocation Numbers'!W72*Assumptions!D$21</f>
        <v>0</v>
      </c>
      <c r="X72" s="51">
        <f>'Temporary Relocation Numbers'!X72*Assumptions!E$21</f>
        <v>0</v>
      </c>
      <c r="Y72" s="51">
        <f>'Temporary Relocation Numbers'!Y72*Assumptions!F$21</f>
        <v>0</v>
      </c>
      <c r="Z72" s="51">
        <f>'Temporary Relocation Numbers'!Z72*Assumptions!G$21</f>
        <v>0</v>
      </c>
      <c r="AA72" s="51">
        <f>'Temporary Relocation Numbers'!AA72*Assumptions!H$21</f>
        <v>0</v>
      </c>
      <c r="AB72" s="52">
        <f>'Temporary Relocation Numbers'!AB72*Assumptions!C$21</f>
        <v>108471.9934272582</v>
      </c>
      <c r="AC72" s="52">
        <f>'Temporary Relocation Numbers'!AC72*Assumptions!D$21</f>
        <v>123843.03522683418</v>
      </c>
      <c r="AD72" s="52">
        <f>'Temporary Relocation Numbers'!AD72*Assumptions!E$21</f>
        <v>84307.916167846794</v>
      </c>
      <c r="AE72" s="52">
        <f>'Temporary Relocation Numbers'!AE72*Assumptions!F$21</f>
        <v>86035.4224041712</v>
      </c>
      <c r="AF72" s="52">
        <f>'Temporary Relocation Numbers'!AF72*Assumptions!G$21</f>
        <v>67784.895592866189</v>
      </c>
      <c r="AG72" s="52">
        <f>'Temporary Relocation Numbers'!AG72*Assumptions!H$21</f>
        <v>26793.480668381719</v>
      </c>
      <c r="AH72" s="53">
        <f>'Temporary Relocation Numbers'!AH72*Assumptions!C$21</f>
        <v>12574760.477613162</v>
      </c>
      <c r="AI72" s="53">
        <f>'Temporary Relocation Numbers'!AI72*Assumptions!D$21</f>
        <v>24068970.431090422</v>
      </c>
      <c r="AJ72" s="53">
        <f>'Temporary Relocation Numbers'!AJ72*Assumptions!E$21</f>
        <v>19001815.432839673</v>
      </c>
      <c r="AK72" s="53">
        <f>'Temporary Relocation Numbers'!AK72*Assumptions!F$21</f>
        <v>8784034.7165344954</v>
      </c>
      <c r="AL72" s="53">
        <f>'Temporary Relocation Numbers'!AL72*Assumptions!G$21</f>
        <v>5398141.7236595955</v>
      </c>
      <c r="AM72" s="53">
        <f>'Temporary Relocation Numbers'!AM72*Assumptions!H$21</f>
        <v>2844980.0338367182</v>
      </c>
    </row>
    <row r="73" spans="1:39" x14ac:dyDescent="0.35">
      <c r="A73">
        <v>2092</v>
      </c>
      <c r="B73" s="51">
        <f>'Temporary Relocation Numbers'!B73*Assumptions!C$21</f>
        <v>0</v>
      </c>
      <c r="C73" s="51">
        <f>'Temporary Relocation Numbers'!C73*Assumptions!D$21</f>
        <v>0</v>
      </c>
      <c r="D73" s="51">
        <f>'Temporary Relocation Numbers'!D73*Assumptions!E$21</f>
        <v>0</v>
      </c>
      <c r="E73" s="51">
        <f>'Temporary Relocation Numbers'!E73*Assumptions!F$21</f>
        <v>0</v>
      </c>
      <c r="F73" s="51">
        <f>'Temporary Relocation Numbers'!F73*Assumptions!G$21</f>
        <v>0</v>
      </c>
      <c r="G73" s="51">
        <f>'Temporary Relocation Numbers'!G73*Assumptions!H$21</f>
        <v>0</v>
      </c>
      <c r="H73" s="52">
        <f>'Temporary Relocation Numbers'!H73*Assumptions!C$21</f>
        <v>118187.833318202</v>
      </c>
      <c r="I73" s="52">
        <f>'Temporary Relocation Numbers'!I73*Assumptions!D$21</f>
        <v>137563.42578262009</v>
      </c>
      <c r="J73" s="52">
        <f>'Temporary Relocation Numbers'!J73*Assumptions!E$21</f>
        <v>94642.189300892322</v>
      </c>
      <c r="K73" s="52">
        <f>'Temporary Relocation Numbers'!K73*Assumptions!F$21</f>
        <v>87496.309657946724</v>
      </c>
      <c r="L73" s="52">
        <f>'Temporary Relocation Numbers'!L73*Assumptions!G$21</f>
        <v>70192.320297905419</v>
      </c>
      <c r="M73" s="52">
        <f>'Temporary Relocation Numbers'!M73*Assumptions!H$21</f>
        <v>29714.968295066734</v>
      </c>
      <c r="N73" s="53">
        <f>'Temporary Relocation Numbers'!N73*Assumptions!C$21</f>
        <v>13694715.751915235</v>
      </c>
      <c r="O73" s="53">
        <f>'Temporary Relocation Numbers'!O73*Assumptions!D$21</f>
        <v>26723113.732756872</v>
      </c>
      <c r="P73" s="53">
        <f>'Temporary Relocation Numbers'!P73*Assumptions!E$21</f>
        <v>21321103.080826532</v>
      </c>
      <c r="Q73" s="53">
        <f>'Temporary Relocation Numbers'!Q73*Assumptions!F$21</f>
        <v>8929037.2717678528</v>
      </c>
      <c r="R73" s="53">
        <f>'Temporary Relocation Numbers'!R73*Assumptions!G$21</f>
        <v>5587262.8266723007</v>
      </c>
      <c r="S73" s="53">
        <f>'Temporary Relocation Numbers'!S73*Assumptions!H$21</f>
        <v>3153722.7443332649</v>
      </c>
      <c r="U73">
        <v>2092</v>
      </c>
      <c r="V73" s="51">
        <f>'Temporary Relocation Numbers'!V73*Assumptions!C$21</f>
        <v>0</v>
      </c>
      <c r="W73" s="51">
        <f>'Temporary Relocation Numbers'!W73*Assumptions!D$21</f>
        <v>0</v>
      </c>
      <c r="X73" s="51">
        <f>'Temporary Relocation Numbers'!X73*Assumptions!E$21</f>
        <v>0</v>
      </c>
      <c r="Y73" s="51">
        <f>'Temporary Relocation Numbers'!Y73*Assumptions!F$21</f>
        <v>0</v>
      </c>
      <c r="Z73" s="51">
        <f>'Temporary Relocation Numbers'!Z73*Assumptions!G$21</f>
        <v>0</v>
      </c>
      <c r="AA73" s="51">
        <f>'Temporary Relocation Numbers'!AA73*Assumptions!H$21</f>
        <v>0</v>
      </c>
      <c r="AB73" s="52">
        <f>'Temporary Relocation Numbers'!AB73*Assumptions!C$21</f>
        <v>110029.99746792436</v>
      </c>
      <c r="AC73" s="52">
        <f>'Temporary Relocation Numbers'!AC73*Assumptions!D$21</f>
        <v>125621.81648820336</v>
      </c>
      <c r="AD73" s="52">
        <f>'Temporary Relocation Numbers'!AD73*Assumptions!E$21</f>
        <v>85518.846933470966</v>
      </c>
      <c r="AE73" s="52">
        <f>'Temporary Relocation Numbers'!AE73*Assumptions!F$21</f>
        <v>87271.165673110096</v>
      </c>
      <c r="AF73" s="52">
        <f>'Temporary Relocation Numbers'!AF73*Assumptions!G$21</f>
        <v>68758.503045748861</v>
      </c>
      <c r="AG73" s="52">
        <f>'Temporary Relocation Numbers'!AG73*Assumptions!H$21</f>
        <v>27178.320568764324</v>
      </c>
      <c r="AH73" s="53">
        <f>'Temporary Relocation Numbers'!AH73*Assumptions!C$21</f>
        <v>12749447.190983508</v>
      </c>
      <c r="AI73" s="53">
        <f>'Temporary Relocation Numbers'!AI73*Assumptions!D$21</f>
        <v>24403333.009709757</v>
      </c>
      <c r="AJ73" s="53">
        <f>'Temporary Relocation Numbers'!AJ73*Assumptions!E$21</f>
        <v>19265785.84340471</v>
      </c>
      <c r="AK73" s="53">
        <f>'Temporary Relocation Numbers'!AK73*Assumptions!F$21</f>
        <v>8906061.2280926425</v>
      </c>
      <c r="AL73" s="53">
        <f>'Temporary Relocation Numbers'!AL73*Assumptions!G$21</f>
        <v>5473131.9103667047</v>
      </c>
      <c r="AM73" s="53">
        <f>'Temporary Relocation Numbers'!AM73*Assumptions!H$21</f>
        <v>2884502.0758350487</v>
      </c>
    </row>
    <row r="74" spans="1:39" x14ac:dyDescent="0.35">
      <c r="A74">
        <v>2093</v>
      </c>
      <c r="B74" s="51">
        <f>'Temporary Relocation Numbers'!B74*Assumptions!C$21</f>
        <v>0</v>
      </c>
      <c r="C74" s="51">
        <f>'Temporary Relocation Numbers'!C74*Assumptions!D$21</f>
        <v>0</v>
      </c>
      <c r="D74" s="51">
        <f>'Temporary Relocation Numbers'!D74*Assumptions!E$21</f>
        <v>0</v>
      </c>
      <c r="E74" s="51">
        <f>'Temporary Relocation Numbers'!E74*Assumptions!F$21</f>
        <v>0</v>
      </c>
      <c r="F74" s="51">
        <f>'Temporary Relocation Numbers'!F74*Assumptions!G$21</f>
        <v>0</v>
      </c>
      <c r="G74" s="51">
        <f>'Temporary Relocation Numbers'!G74*Assumptions!H$21</f>
        <v>0</v>
      </c>
      <c r="H74" s="52">
        <f>'Temporary Relocation Numbers'!H74*Assumptions!C$21</f>
        <v>119885.38783019516</v>
      </c>
      <c r="I74" s="52">
        <f>'Temporary Relocation Numbers'!I74*Assumptions!D$21</f>
        <v>139539.27564437196</v>
      </c>
      <c r="J74" s="52">
        <f>'Temporary Relocation Numbers'!J74*Assumptions!E$21</f>
        <v>96001.553213081905</v>
      </c>
      <c r="K74" s="52">
        <f>'Temporary Relocation Numbers'!K74*Assumptions!F$21</f>
        <v>88753.035930630882</v>
      </c>
      <c r="L74" s="52">
        <f>'Temporary Relocation Numbers'!L74*Assumptions!G$21</f>
        <v>71200.506053440593</v>
      </c>
      <c r="M74" s="52">
        <f>'Temporary Relocation Numbers'!M74*Assumptions!H$21</f>
        <v>30141.770082414969</v>
      </c>
      <c r="N74" s="53">
        <f>'Temporary Relocation Numbers'!N74*Assumptions!C$21</f>
        <v>13884960.718370235</v>
      </c>
      <c r="O74" s="53">
        <f>'Temporary Relocation Numbers'!O74*Assumptions!D$21</f>
        <v>27094347.277706534</v>
      </c>
      <c r="P74" s="53">
        <f>'Temporary Relocation Numbers'!P74*Assumptions!E$21</f>
        <v>21617292.692489568</v>
      </c>
      <c r="Q74" s="53">
        <f>'Temporary Relocation Numbers'!Q74*Assumptions!F$21</f>
        <v>9053078.1373846028</v>
      </c>
      <c r="R74" s="53">
        <f>'Temporary Relocation Numbers'!R74*Assumptions!G$21</f>
        <v>5664880.2557808142</v>
      </c>
      <c r="S74" s="53">
        <f>'Temporary Relocation Numbers'!S74*Assumptions!H$21</f>
        <v>3197533.7944180504</v>
      </c>
      <c r="U74">
        <v>2093</v>
      </c>
      <c r="V74" s="51">
        <f>'Temporary Relocation Numbers'!V74*Assumptions!C$21</f>
        <v>0</v>
      </c>
      <c r="W74" s="51">
        <f>'Temporary Relocation Numbers'!W74*Assumptions!D$21</f>
        <v>0</v>
      </c>
      <c r="X74" s="51">
        <f>'Temporary Relocation Numbers'!X74*Assumptions!E$21</f>
        <v>0</v>
      </c>
      <c r="Y74" s="51">
        <f>'Temporary Relocation Numbers'!Y74*Assumptions!F$21</f>
        <v>0</v>
      </c>
      <c r="Z74" s="51">
        <f>'Temporary Relocation Numbers'!Z74*Assumptions!G$21</f>
        <v>0</v>
      </c>
      <c r="AA74" s="51">
        <f>'Temporary Relocation Numbers'!AA74*Assumptions!H$21</f>
        <v>0</v>
      </c>
      <c r="AB74" s="52">
        <f>'Temporary Relocation Numbers'!AB74*Assumptions!C$21</f>
        <v>111610.3794193676</v>
      </c>
      <c r="AC74" s="52">
        <f>'Temporary Relocation Numbers'!AC74*Assumptions!D$21</f>
        <v>127426.14672590376</v>
      </c>
      <c r="AD74" s="52">
        <f>'Temporary Relocation Numbers'!AD74*Assumptions!E$21</f>
        <v>86747.170529872907</v>
      </c>
      <c r="AE74" s="52">
        <f>'Temporary Relocation Numbers'!AE74*Assumptions!F$21</f>
        <v>88524.658159569561</v>
      </c>
      <c r="AF74" s="52">
        <f>'Temporary Relocation Numbers'!AF74*Assumptions!G$21</f>
        <v>69746.09460916261</v>
      </c>
      <c r="AG74" s="52">
        <f>'Temporary Relocation Numbers'!AG74*Assumptions!H$21</f>
        <v>27568.687998427631</v>
      </c>
      <c r="AH74" s="53">
        <f>'Temporary Relocation Numbers'!AH74*Assumptions!C$21</f>
        <v>12926560.626348469</v>
      </c>
      <c r="AI74" s="53">
        <f>'Temporary Relocation Numbers'!AI74*Assumptions!D$21</f>
        <v>24742340.503835589</v>
      </c>
      <c r="AJ74" s="53">
        <f>'Temporary Relocation Numbers'!AJ74*Assumptions!E$21</f>
        <v>19533423.291885171</v>
      </c>
      <c r="AK74" s="53">
        <f>'Temporary Relocation Numbers'!AK74*Assumptions!F$21</f>
        <v>9029782.9139076769</v>
      </c>
      <c r="AL74" s="53">
        <f>'Temporary Relocation Numbers'!AL74*Assumptions!G$21</f>
        <v>5549163.849660215</v>
      </c>
      <c r="AM74" s="53">
        <f>'Temporary Relocation Numbers'!AM74*Assumptions!H$21</f>
        <v>2924573.1521974676</v>
      </c>
    </row>
    <row r="75" spans="1:39" x14ac:dyDescent="0.35">
      <c r="A75">
        <v>2094</v>
      </c>
      <c r="B75" s="51">
        <f>'Temporary Relocation Numbers'!B75*Assumptions!C$21</f>
        <v>0</v>
      </c>
      <c r="C75" s="51">
        <f>'Temporary Relocation Numbers'!C75*Assumptions!D$21</f>
        <v>0</v>
      </c>
      <c r="D75" s="51">
        <f>'Temporary Relocation Numbers'!D75*Assumptions!E$21</f>
        <v>0</v>
      </c>
      <c r="E75" s="51">
        <f>'Temporary Relocation Numbers'!E75*Assumptions!F$21</f>
        <v>0</v>
      </c>
      <c r="F75" s="51">
        <f>'Temporary Relocation Numbers'!F75*Assumptions!G$21</f>
        <v>0</v>
      </c>
      <c r="G75" s="51">
        <f>'Temporary Relocation Numbers'!G75*Assumptions!H$21</f>
        <v>0</v>
      </c>
      <c r="H75" s="52">
        <f>'Temporary Relocation Numbers'!H75*Assumptions!C$21</f>
        <v>121607.32464314339</v>
      </c>
      <c r="I75" s="52">
        <f>'Temporary Relocation Numbers'!I75*Assumptions!D$21</f>
        <v>141543.50501654952</v>
      </c>
      <c r="J75" s="52">
        <f>'Temporary Relocation Numbers'!J75*Assumptions!E$21</f>
        <v>97380.441929794863</v>
      </c>
      <c r="K75" s="52">
        <f>'Temporary Relocation Numbers'!K75*Assumptions!F$21</f>
        <v>90027.812803741821</v>
      </c>
      <c r="L75" s="52">
        <f>'Temporary Relocation Numbers'!L75*Assumptions!G$21</f>
        <v>72223.172574298136</v>
      </c>
      <c r="M75" s="52">
        <f>'Temporary Relocation Numbers'!M75*Assumptions!H$21</f>
        <v>30574.70210567243</v>
      </c>
      <c r="N75" s="53">
        <f>'Temporary Relocation Numbers'!N75*Assumptions!C$21</f>
        <v>14077848.539771408</v>
      </c>
      <c r="O75" s="53">
        <f>'Temporary Relocation Numbers'!O75*Assumptions!D$21</f>
        <v>27470737.94417556</v>
      </c>
      <c r="P75" s="53">
        <f>'Temporary Relocation Numbers'!P75*Assumptions!E$21</f>
        <v>21917596.926446039</v>
      </c>
      <c r="Q75" s="53">
        <f>'Temporary Relocation Numbers'!Q75*Assumptions!F$21</f>
        <v>9178842.1603669934</v>
      </c>
      <c r="R75" s="53">
        <f>'Temporary Relocation Numbers'!R75*Assumptions!G$21</f>
        <v>5743575.9347387282</v>
      </c>
      <c r="S75" s="53">
        <f>'Temporary Relocation Numbers'!S75*Assumptions!H$21</f>
        <v>3241953.4611331257</v>
      </c>
      <c r="U75">
        <v>2094</v>
      </c>
      <c r="V75" s="51">
        <f>'Temporary Relocation Numbers'!V75*Assumptions!C$21</f>
        <v>0</v>
      </c>
      <c r="W75" s="51">
        <f>'Temporary Relocation Numbers'!W75*Assumptions!D$21</f>
        <v>0</v>
      </c>
      <c r="X75" s="51">
        <f>'Temporary Relocation Numbers'!X75*Assumptions!E$21</f>
        <v>0</v>
      </c>
      <c r="Y75" s="51">
        <f>'Temporary Relocation Numbers'!Y75*Assumptions!F$21</f>
        <v>0</v>
      </c>
      <c r="Z75" s="51">
        <f>'Temporary Relocation Numbers'!Z75*Assumptions!G$21</f>
        <v>0</v>
      </c>
      <c r="AA75" s="51">
        <f>'Temporary Relocation Numbers'!AA75*Assumptions!H$21</f>
        <v>0</v>
      </c>
      <c r="AB75" s="52">
        <f>'Temporary Relocation Numbers'!AB75*Assumptions!C$21</f>
        <v>113213.46069981139</v>
      </c>
      <c r="AC75" s="52">
        <f>'Temporary Relocation Numbers'!AC75*Assumptions!D$21</f>
        <v>129256.39290478137</v>
      </c>
      <c r="AD75" s="52">
        <f>'Temporary Relocation Numbers'!AD75*Assumptions!E$21</f>
        <v>87993.136773616105</v>
      </c>
      <c r="AE75" s="52">
        <f>'Temporary Relocation Numbers'!AE75*Assumptions!F$21</f>
        <v>89796.154798964228</v>
      </c>
      <c r="AF75" s="52">
        <f>'Temporary Relocation Numbers'!AF75*Assumptions!G$21</f>
        <v>70747.871139568408</v>
      </c>
      <c r="AG75" s="52">
        <f>'Temporary Relocation Numbers'!AG75*Assumptions!H$21</f>
        <v>27964.662350334598</v>
      </c>
      <c r="AH75" s="53">
        <f>'Temporary Relocation Numbers'!AH75*Assumptions!C$21</f>
        <v>13106134.495371215</v>
      </c>
      <c r="AI75" s="53">
        <f>'Temporary Relocation Numbers'!AI75*Assumptions!D$21</f>
        <v>25086057.439947385</v>
      </c>
      <c r="AJ75" s="53">
        <f>'Temporary Relocation Numbers'!AJ75*Assumptions!E$21</f>
        <v>19804778.720229588</v>
      </c>
      <c r="AK75" s="53">
        <f>'Temporary Relocation Numbers'!AK75*Assumptions!F$21</f>
        <v>9155223.3230897356</v>
      </c>
      <c r="AL75" s="53">
        <f>'Temporary Relocation Numbers'!AL75*Assumptions!G$21</f>
        <v>5626252.0134130307</v>
      </c>
      <c r="AM75" s="53">
        <f>'Temporary Relocation Numbers'!AM75*Assumptions!H$21</f>
        <v>2965200.8900281833</v>
      </c>
    </row>
    <row r="76" spans="1:39" x14ac:dyDescent="0.35">
      <c r="A76">
        <v>2095</v>
      </c>
      <c r="B76" s="51">
        <f>'Temporary Relocation Numbers'!B76*Assumptions!C$21</f>
        <v>0</v>
      </c>
      <c r="C76" s="51">
        <f>'Temporary Relocation Numbers'!C76*Assumptions!D$21</f>
        <v>0</v>
      </c>
      <c r="D76" s="51">
        <f>'Temporary Relocation Numbers'!D76*Assumptions!E$21</f>
        <v>0</v>
      </c>
      <c r="E76" s="51">
        <f>'Temporary Relocation Numbers'!E76*Assumptions!F$21</f>
        <v>0</v>
      </c>
      <c r="F76" s="51">
        <f>'Temporary Relocation Numbers'!F76*Assumptions!G$21</f>
        <v>0</v>
      </c>
      <c r="G76" s="51">
        <f>'Temporary Relocation Numbers'!G76*Assumptions!H$21</f>
        <v>0</v>
      </c>
      <c r="H76" s="52">
        <f>'Temporary Relocation Numbers'!H76*Assumptions!C$21</f>
        <v>123353.99396471043</v>
      </c>
      <c r="I76" s="52">
        <f>'Temporary Relocation Numbers'!I76*Assumptions!D$21</f>
        <v>143576.5215195026</v>
      </c>
      <c r="J76" s="52">
        <f>'Temporary Relocation Numbers'!J76*Assumptions!E$21</f>
        <v>98779.135889542347</v>
      </c>
      <c r="K76" s="52">
        <f>'Temporary Relocation Numbers'!K76*Assumptions!F$21</f>
        <v>91320.899541514606</v>
      </c>
      <c r="L76" s="52">
        <f>'Temporary Relocation Numbers'!L76*Assumptions!G$21</f>
        <v>73260.527850486964</v>
      </c>
      <c r="M76" s="52">
        <f>'Temporary Relocation Numbers'!M76*Assumptions!H$21</f>
        <v>31013.852414592915</v>
      </c>
      <c r="N76" s="53">
        <f>'Temporary Relocation Numbers'!N76*Assumptions!C$21</f>
        <v>14273415.930268925</v>
      </c>
      <c r="O76" s="53">
        <f>'Temporary Relocation Numbers'!O76*Assumptions!D$21</f>
        <v>27852357.374133624</v>
      </c>
      <c r="P76" s="53">
        <f>'Temporary Relocation Numbers'!P76*Assumptions!E$21</f>
        <v>22222072.942420494</v>
      </c>
      <c r="Q76" s="53">
        <f>'Temporary Relocation Numbers'!Q76*Assumptions!F$21</f>
        <v>9306353.2785623856</v>
      </c>
      <c r="R76" s="53">
        <f>'Temporary Relocation Numbers'!R76*Assumptions!G$21</f>
        <v>5823364.842433529</v>
      </c>
      <c r="S76" s="53">
        <f>'Temporary Relocation Numbers'!S76*Assumptions!H$21</f>
        <v>3286990.199290738</v>
      </c>
      <c r="U76">
        <v>2095</v>
      </c>
      <c r="V76" s="51">
        <f>'Temporary Relocation Numbers'!V76*Assumptions!C$21</f>
        <v>0</v>
      </c>
      <c r="W76" s="51">
        <f>'Temporary Relocation Numbers'!W76*Assumptions!D$21</f>
        <v>0</v>
      </c>
      <c r="X76" s="51">
        <f>'Temporary Relocation Numbers'!X76*Assumptions!E$21</f>
        <v>0</v>
      </c>
      <c r="Y76" s="51">
        <f>'Temporary Relocation Numbers'!Y76*Assumptions!F$21</f>
        <v>0</v>
      </c>
      <c r="Z76" s="51">
        <f>'Temporary Relocation Numbers'!Z76*Assumptions!G$21</f>
        <v>0</v>
      </c>
      <c r="AA76" s="51">
        <f>'Temporary Relocation Numbers'!AA76*Assumptions!H$21</f>
        <v>0</v>
      </c>
      <c r="AB76" s="52">
        <f>'Temporary Relocation Numbers'!AB76*Assumptions!C$21</f>
        <v>114839.56734407056</v>
      </c>
      <c r="AC76" s="52">
        <f>'Temporary Relocation Numbers'!AC76*Assumptions!D$21</f>
        <v>131112.92726046854</v>
      </c>
      <c r="AD76" s="52">
        <f>'Temporary Relocation Numbers'!AD76*Assumptions!E$21</f>
        <v>89256.999069427198</v>
      </c>
      <c r="AE76" s="52">
        <f>'Temporary Relocation Numbers'!AE76*Assumptions!F$21</f>
        <v>91085.914188394905</v>
      </c>
      <c r="AF76" s="52">
        <f>'Temporary Relocation Numbers'!AF76*Assumptions!G$21</f>
        <v>71764.036378367062</v>
      </c>
      <c r="AG76" s="52">
        <f>'Temporary Relocation Numbers'!AG76*Assumptions!H$21</f>
        <v>28366.324157784496</v>
      </c>
      <c r="AH76" s="53">
        <f>'Temporary Relocation Numbers'!AH76*Assumptions!C$21</f>
        <v>13288202.978032334</v>
      </c>
      <c r="AI76" s="53">
        <f>'Temporary Relocation Numbers'!AI76*Assumptions!D$21</f>
        <v>25434549.240916923</v>
      </c>
      <c r="AJ76" s="53">
        <f>'Temporary Relocation Numbers'!AJ76*Assumptions!E$21</f>
        <v>20079903.778064519</v>
      </c>
      <c r="AK76" s="53">
        <f>'Temporary Relocation Numbers'!AK76*Assumptions!F$21</f>
        <v>9282406.3318897299</v>
      </c>
      <c r="AL76" s="53">
        <f>'Temporary Relocation Numbers'!AL76*Assumptions!G$21</f>
        <v>5704411.0745391753</v>
      </c>
      <c r="AM76" s="53">
        <f>'Temporary Relocation Numbers'!AM76*Assumptions!H$21</f>
        <v>3006393.0223860121</v>
      </c>
    </row>
    <row r="77" spans="1:39" x14ac:dyDescent="0.35">
      <c r="A77">
        <v>2096</v>
      </c>
      <c r="B77" s="51">
        <f>'Temporary Relocation Numbers'!B77*Assumptions!C$21</f>
        <v>0</v>
      </c>
      <c r="C77" s="51">
        <f>'Temporary Relocation Numbers'!C77*Assumptions!D$21</f>
        <v>0</v>
      </c>
      <c r="D77" s="51">
        <f>'Temporary Relocation Numbers'!D77*Assumptions!E$21</f>
        <v>0</v>
      </c>
      <c r="E77" s="51">
        <f>'Temporary Relocation Numbers'!E77*Assumptions!F$21</f>
        <v>0</v>
      </c>
      <c r="F77" s="51">
        <f>'Temporary Relocation Numbers'!F77*Assumptions!G$21</f>
        <v>0</v>
      </c>
      <c r="G77" s="51">
        <f>'Temporary Relocation Numbers'!G77*Assumptions!H$21</f>
        <v>0</v>
      </c>
      <c r="H77" s="52">
        <f>'Temporary Relocation Numbers'!H77*Assumptions!C$21</f>
        <v>125125.75103266</v>
      </c>
      <c r="I77" s="52">
        <f>'Temporary Relocation Numbers'!I77*Assumptions!D$21</f>
        <v>145638.73862831038</v>
      </c>
      <c r="J77" s="52">
        <f>'Temporary Relocation Numbers'!J77*Assumptions!E$21</f>
        <v>100197.91955882765</v>
      </c>
      <c r="K77" s="52">
        <f>'Temporary Relocation Numbers'!K77*Assumptions!F$21</f>
        <v>92632.559132046226</v>
      </c>
      <c r="L77" s="52">
        <f>'Temporary Relocation Numbers'!L77*Assumptions!G$21</f>
        <v>74312.782859416373</v>
      </c>
      <c r="M77" s="52">
        <f>'Temporary Relocation Numbers'!M77*Assumptions!H$21</f>
        <v>31459.31032360574</v>
      </c>
      <c r="N77" s="53">
        <f>'Temporary Relocation Numbers'!N77*Assumptions!C$21</f>
        <v>14471700.1140405</v>
      </c>
      <c r="O77" s="53">
        <f>'Temporary Relocation Numbers'!O77*Assumptions!D$21</f>
        <v>28239278.204790052</v>
      </c>
      <c r="P77" s="53">
        <f>'Temporary Relocation Numbers'!P77*Assumptions!E$21</f>
        <v>22530778.694191944</v>
      </c>
      <c r="Q77" s="53">
        <f>'Temporary Relocation Numbers'!Q77*Assumptions!F$21</f>
        <v>9435635.7623591609</v>
      </c>
      <c r="R77" s="53">
        <f>'Temporary Relocation Numbers'!R77*Assumptions!G$21</f>
        <v>5904262.1658371948</v>
      </c>
      <c r="S77" s="53">
        <f>'Temporary Relocation Numbers'!S77*Assumptions!H$21</f>
        <v>3332652.5811561309</v>
      </c>
      <c r="U77">
        <v>2096</v>
      </c>
      <c r="V77" s="51">
        <f>'Temporary Relocation Numbers'!V77*Assumptions!C$21</f>
        <v>0</v>
      </c>
      <c r="W77" s="51">
        <f>'Temporary Relocation Numbers'!W77*Assumptions!D$21</f>
        <v>0</v>
      </c>
      <c r="X77" s="51">
        <f>'Temporary Relocation Numbers'!X77*Assumptions!E$21</f>
        <v>0</v>
      </c>
      <c r="Y77" s="51">
        <f>'Temporary Relocation Numbers'!Y77*Assumptions!F$21</f>
        <v>0</v>
      </c>
      <c r="Z77" s="51">
        <f>'Temporary Relocation Numbers'!Z77*Assumptions!G$21</f>
        <v>0</v>
      </c>
      <c r="AA77" s="51">
        <f>'Temporary Relocation Numbers'!AA77*Assumptions!H$21</f>
        <v>0</v>
      </c>
      <c r="AB77" s="52">
        <f>'Temporary Relocation Numbers'!AB77*Assumptions!C$21</f>
        <v>116489.03006986069</v>
      </c>
      <c r="AC77" s="52">
        <f>'Temporary Relocation Numbers'!AC77*Assumptions!D$21</f>
        <v>132996.12737508951</v>
      </c>
      <c r="AD77" s="52">
        <f>'Temporary Relocation Numbers'!AD77*Assumptions!E$21</f>
        <v>90539.014461733605</v>
      </c>
      <c r="AE77" s="52">
        <f>'Temporary Relocation Numbers'!AE77*Assumptions!F$21</f>
        <v>92394.198639242153</v>
      </c>
      <c r="AF77" s="52">
        <f>'Temporary Relocation Numbers'!AF77*Assumptions!G$21</f>
        <v>72794.796993336175</v>
      </c>
      <c r="AG77" s="52">
        <f>'Temporary Relocation Numbers'!AG77*Assumptions!H$21</f>
        <v>28773.755110791837</v>
      </c>
      <c r="AH77" s="53">
        <f>'Temporary Relocation Numbers'!AH77*Assumptions!C$21</f>
        <v>13472800.72913567</v>
      </c>
      <c r="AI77" s="53">
        <f>'Temporary Relocation Numbers'!AI77*Assumptions!D$21</f>
        <v>25787882.238460854</v>
      </c>
      <c r="AJ77" s="53">
        <f>'Temporary Relocation Numbers'!AJ77*Assumptions!E$21</f>
        <v>20358850.832525529</v>
      </c>
      <c r="AK77" s="53">
        <f>'Temporary Relocation Numbers'!AK77*Assumptions!F$21</f>
        <v>9411356.1482438948</v>
      </c>
      <c r="AL77" s="53">
        <f>'Temporary Relocation Numbers'!AL77*Assumptions!G$21</f>
        <v>5783655.9097866286</v>
      </c>
      <c r="AM77" s="53">
        <f>'Temporary Relocation Numbers'!AM77*Assumptions!H$21</f>
        <v>3048157.3897562786</v>
      </c>
    </row>
    <row r="78" spans="1:39" x14ac:dyDescent="0.35">
      <c r="A78">
        <v>2097</v>
      </c>
      <c r="B78" s="51">
        <f>'Temporary Relocation Numbers'!B78*Assumptions!C$21</f>
        <v>0</v>
      </c>
      <c r="C78" s="51">
        <f>'Temporary Relocation Numbers'!C78*Assumptions!D$21</f>
        <v>0</v>
      </c>
      <c r="D78" s="51">
        <f>'Temporary Relocation Numbers'!D78*Assumptions!E$21</f>
        <v>0</v>
      </c>
      <c r="E78" s="51">
        <f>'Temporary Relocation Numbers'!E78*Assumptions!F$21</f>
        <v>0</v>
      </c>
      <c r="F78" s="51">
        <f>'Temporary Relocation Numbers'!F78*Assumptions!G$21</f>
        <v>0</v>
      </c>
      <c r="G78" s="51">
        <f>'Temporary Relocation Numbers'!G78*Assumptions!H$21</f>
        <v>0</v>
      </c>
      <c r="H78" s="52">
        <f>'Temporary Relocation Numbers'!H78*Assumptions!C$21</f>
        <v>126922.95618710387</v>
      </c>
      <c r="I78" s="52">
        <f>'Temporary Relocation Numbers'!I78*Assumptions!D$21</f>
        <v>147730.57575687376</v>
      </c>
      <c r="J78" s="52">
        <f>'Temporary Relocation Numbers'!J78*Assumptions!E$21</f>
        <v>101637.08149000099</v>
      </c>
      <c r="K78" s="52">
        <f>'Temporary Relocation Numbers'!K78*Assumptions!F$21</f>
        <v>93963.058340782125</v>
      </c>
      <c r="L78" s="52">
        <f>'Temporary Relocation Numbers'!L78*Assumptions!G$21</f>
        <v>75380.151608804765</v>
      </c>
      <c r="M78" s="52">
        <f>'Temporary Relocation Numbers'!M78*Assumptions!H$21</f>
        <v>31911.166429980487</v>
      </c>
      <c r="N78" s="53">
        <f>'Temporary Relocation Numbers'!N78*Assumptions!C$21</f>
        <v>14672738.832376614</v>
      </c>
      <c r="O78" s="53">
        <f>'Temporary Relocation Numbers'!O78*Assumptions!D$21</f>
        <v>28631574.082419511</v>
      </c>
      <c r="P78" s="53">
        <f>'Temporary Relocation Numbers'!P78*Assumptions!E$21</f>
        <v>22843772.940624706</v>
      </c>
      <c r="Q78" s="53">
        <f>'Temporary Relocation Numbers'!Q78*Assumptions!F$21</f>
        <v>9566714.2193063609</v>
      </c>
      <c r="R78" s="53">
        <f>'Temporary Relocation Numbers'!R78*Assumptions!G$21</f>
        <v>5986283.3028968759</v>
      </c>
      <c r="S78" s="53">
        <f>'Temporary Relocation Numbers'!S78*Assumptions!H$21</f>
        <v>3378949.2980791931</v>
      </c>
      <c r="U78">
        <v>2097</v>
      </c>
      <c r="V78" s="51">
        <f>'Temporary Relocation Numbers'!V78*Assumptions!C$21</f>
        <v>0</v>
      </c>
      <c r="W78" s="51">
        <f>'Temporary Relocation Numbers'!W78*Assumptions!D$21</f>
        <v>0</v>
      </c>
      <c r="X78" s="51">
        <f>'Temporary Relocation Numbers'!X78*Assumptions!E$21</f>
        <v>0</v>
      </c>
      <c r="Y78" s="51">
        <f>'Temporary Relocation Numbers'!Y78*Assumptions!F$21</f>
        <v>0</v>
      </c>
      <c r="Z78" s="51">
        <f>'Temporary Relocation Numbers'!Z78*Assumptions!G$21</f>
        <v>0</v>
      </c>
      <c r="AA78" s="51">
        <f>'Temporary Relocation Numbers'!AA78*Assumptions!H$21</f>
        <v>0</v>
      </c>
      <c r="AB78" s="52">
        <f>'Temporary Relocation Numbers'!AB78*Assumptions!C$21</f>
        <v>118162.18434505921</v>
      </c>
      <c r="AC78" s="52">
        <f>'Temporary Relocation Numbers'!AC78*Assumptions!D$21</f>
        <v>134906.3762540528</v>
      </c>
      <c r="AD78" s="52">
        <f>'Temporary Relocation Numbers'!AD78*Assumptions!E$21</f>
        <v>91839.443686940998</v>
      </c>
      <c r="AE78" s="52">
        <f>'Temporary Relocation Numbers'!AE78*Assumptions!F$21</f>
        <v>93721.27423051525</v>
      </c>
      <c r="AF78" s="52">
        <f>'Temporary Relocation Numbers'!AF78*Assumptions!G$21</f>
        <v>73840.362620662345</v>
      </c>
      <c r="AG78" s="52">
        <f>'Temporary Relocation Numbers'!AG78*Assumptions!H$21</f>
        <v>29187.038072700478</v>
      </c>
      <c r="AH78" s="53">
        <f>'Temporary Relocation Numbers'!AH78*Assumptions!C$21</f>
        <v>13659962.884904461</v>
      </c>
      <c r="AI78" s="53">
        <f>'Temporary Relocation Numbers'!AI78*Assumptions!D$21</f>
        <v>26146123.685766194</v>
      </c>
      <c r="AJ78" s="53">
        <f>'Temporary Relocation Numbers'!AJ78*Assumptions!E$21</f>
        <v>20641672.978224639</v>
      </c>
      <c r="AK78" s="53">
        <f>'Temporary Relocation Numbers'!AK78*Assumptions!F$21</f>
        <v>9542097.3163815606</v>
      </c>
      <c r="AL78" s="53">
        <f>'Temporary Relocation Numbers'!AL78*Assumptions!G$21</f>
        <v>5864001.6025689486</v>
      </c>
      <c r="AM78" s="53">
        <f>'Temporary Relocation Numbers'!AM78*Assumptions!H$21</f>
        <v>3090501.9415431707</v>
      </c>
    </row>
    <row r="79" spans="1:39" x14ac:dyDescent="0.35">
      <c r="A79">
        <v>2098</v>
      </c>
      <c r="B79" s="51">
        <f>'Temporary Relocation Numbers'!B79*Assumptions!C$21</f>
        <v>0</v>
      </c>
      <c r="C79" s="51">
        <f>'Temporary Relocation Numbers'!C79*Assumptions!D$21</f>
        <v>0</v>
      </c>
      <c r="D79" s="51">
        <f>'Temporary Relocation Numbers'!D79*Assumptions!E$21</f>
        <v>0</v>
      </c>
      <c r="E79" s="51">
        <f>'Temporary Relocation Numbers'!E79*Assumptions!F$21</f>
        <v>0</v>
      </c>
      <c r="F79" s="51">
        <f>'Temporary Relocation Numbers'!F79*Assumptions!G$21</f>
        <v>0</v>
      </c>
      <c r="G79" s="51">
        <f>'Temporary Relocation Numbers'!G79*Assumptions!H$21</f>
        <v>0</v>
      </c>
      <c r="H79" s="52">
        <f>'Temporary Relocation Numbers'!H79*Assumptions!C$21</f>
        <v>128745.97494378794</v>
      </c>
      <c r="I79" s="52">
        <f>'Temporary Relocation Numbers'!I79*Assumptions!D$21</f>
        <v>149852.45834321616</v>
      </c>
      <c r="J79" s="52">
        <f>'Temporary Relocation Numbers'!J79*Assumptions!E$21</f>
        <v>103096.91437994532</v>
      </c>
      <c r="K79" s="52">
        <f>'Temporary Relocation Numbers'!K79*Assumptions!F$21</f>
        <v>95312.667764771017</v>
      </c>
      <c r="L79" s="52">
        <f>'Temporary Relocation Numbers'!L79*Assumptions!G$21</f>
        <v>76462.851180204278</v>
      </c>
      <c r="M79" s="52">
        <f>'Temporary Relocation Numbers'!M79*Assumptions!H$21</f>
        <v>32369.512632252692</v>
      </c>
      <c r="N79" s="53">
        <f>'Temporary Relocation Numbers'!N79*Assumptions!C$21</f>
        <v>14876570.350864178</v>
      </c>
      <c r="O79" s="53">
        <f>'Temporary Relocation Numbers'!O79*Assumptions!D$21</f>
        <v>29029319.676379863</v>
      </c>
      <c r="P79" s="53">
        <f>'Temporary Relocation Numbers'!P79*Assumptions!E$21</f>
        <v>23161115.256852549</v>
      </c>
      <c r="Q79" s="53">
        <f>'Temporary Relocation Numbers'!Q79*Assumptions!F$21</f>
        <v>9699613.598797461</v>
      </c>
      <c r="R79" s="53">
        <f>'Temporary Relocation Numbers'!R79*Assumptions!G$21</f>
        <v>6069443.865465722</v>
      </c>
      <c r="S79" s="53">
        <f>'Temporary Relocation Numbers'!S79*Assumptions!H$21</f>
        <v>3425889.1621487564</v>
      </c>
      <c r="U79">
        <v>2098</v>
      </c>
      <c r="V79" s="51">
        <f>'Temporary Relocation Numbers'!V79*Assumptions!C$21</f>
        <v>0</v>
      </c>
      <c r="W79" s="51">
        <f>'Temporary Relocation Numbers'!W79*Assumptions!D$21</f>
        <v>0</v>
      </c>
      <c r="X79" s="51">
        <f>'Temporary Relocation Numbers'!X79*Assumptions!E$21</f>
        <v>0</v>
      </c>
      <c r="Y79" s="51">
        <f>'Temporary Relocation Numbers'!Y79*Assumptions!F$21</f>
        <v>0</v>
      </c>
      <c r="Z79" s="51">
        <f>'Temporary Relocation Numbers'!Z79*Assumptions!G$21</f>
        <v>0</v>
      </c>
      <c r="AA79" s="51">
        <f>'Temporary Relocation Numbers'!AA79*Assumptions!H$21</f>
        <v>0</v>
      </c>
      <c r="AB79" s="52">
        <f>'Temporary Relocation Numbers'!AB79*Assumptions!C$21</f>
        <v>119859.37045593307</v>
      </c>
      <c r="AC79" s="52">
        <f>'Temporary Relocation Numbers'!AC79*Assumptions!D$21</f>
        <v>136844.06240394726</v>
      </c>
      <c r="AD79" s="52">
        <f>'Temporary Relocation Numbers'!AD79*Assumptions!E$21</f>
        <v>93158.55122646215</v>
      </c>
      <c r="AE79" s="52">
        <f>'Temporary Relocation Numbers'!AE79*Assumptions!F$21</f>
        <v>95067.410862967226</v>
      </c>
      <c r="AF79" s="52">
        <f>'Temporary Relocation Numbers'!AF79*Assumptions!G$21</f>
        <v>74900.945907576795</v>
      </c>
      <c r="AG79" s="52">
        <f>'Temporary Relocation Numbers'!AG79*Assumptions!H$21</f>
        <v>29606.257097036363</v>
      </c>
      <c r="AH79" s="53">
        <f>'Temporary Relocation Numbers'!AH79*Assumptions!C$21</f>
        <v>13849725.069669174</v>
      </c>
      <c r="AI79" s="53">
        <f>'Temporary Relocation Numbers'!AI79*Assumptions!D$21</f>
        <v>26509341.770291321</v>
      </c>
      <c r="AJ79" s="53">
        <f>'Temporary Relocation Numbers'!AJ79*Assumptions!E$21</f>
        <v>20928424.047356408</v>
      </c>
      <c r="AK79" s="53">
        <f>'Temporary Relocation Numbers'!AK79*Assumptions!F$21</f>
        <v>9674654.7214968484</v>
      </c>
      <c r="AL79" s="53">
        <f>'Temporary Relocation Numbers'!AL79*Assumptions!G$21</f>
        <v>5945463.4458362516</v>
      </c>
      <c r="AM79" s="53">
        <f>'Temporary Relocation Numbers'!AM79*Assumptions!H$21</f>
        <v>3133434.7375828219</v>
      </c>
    </row>
    <row r="80" spans="1:39" x14ac:dyDescent="0.35">
      <c r="A80">
        <v>2099</v>
      </c>
      <c r="B80" s="51">
        <f>'Temporary Relocation Numbers'!B80*Assumptions!C$21</f>
        <v>0</v>
      </c>
      <c r="C80" s="51">
        <f>'Temporary Relocation Numbers'!C80*Assumptions!D$21</f>
        <v>0</v>
      </c>
      <c r="D80" s="51">
        <f>'Temporary Relocation Numbers'!D80*Assumptions!E$21</f>
        <v>0</v>
      </c>
      <c r="E80" s="51">
        <f>'Temporary Relocation Numbers'!E80*Assumptions!F$21</f>
        <v>0</v>
      </c>
      <c r="F80" s="51">
        <f>'Temporary Relocation Numbers'!F80*Assumptions!G$21</f>
        <v>0</v>
      </c>
      <c r="G80" s="51">
        <f>'Temporary Relocation Numbers'!G80*Assumptions!H$21</f>
        <v>0</v>
      </c>
      <c r="H80" s="52">
        <f>'Temporary Relocation Numbers'!H80*Assumptions!C$21</f>
        <v>130595.17806843079</v>
      </c>
      <c r="I80" s="52">
        <f>'Temporary Relocation Numbers'!I80*Assumptions!D$21</f>
        <v>152004.81793600868</v>
      </c>
      <c r="J80" s="52">
        <f>'Temporary Relocation Numbers'!J80*Assumptions!E$21</f>
        <v>104577.71512960503</v>
      </c>
      <c r="K80" s="52">
        <f>'Temporary Relocation Numbers'!K80*Assumptions!F$21</f>
        <v>96681.66188769885</v>
      </c>
      <c r="L80" s="52">
        <f>'Temporary Relocation Numbers'!L80*Assumptions!G$21</f>
        <v>77561.101773151124</v>
      </c>
      <c r="M80" s="52">
        <f>'Temporary Relocation Numbers'!M80*Assumptions!H$21</f>
        <v>32834.442148914175</v>
      </c>
      <c r="N80" s="53">
        <f>'Temporary Relocation Numbers'!N80*Assumptions!C$21</f>
        <v>15083233.466669975</v>
      </c>
      <c r="O80" s="53">
        <f>'Temporary Relocation Numbers'!O80*Assumptions!D$21</f>
        <v>29432590.693324614</v>
      </c>
      <c r="P80" s="53">
        <f>'Temporary Relocation Numbers'!P80*Assumptions!E$21</f>
        <v>23482866.045618206</v>
      </c>
      <c r="Q80" s="53">
        <f>'Temporary Relocation Numbers'!Q80*Assumptions!F$21</f>
        <v>9834359.1968192067</v>
      </c>
      <c r="R80" s="53">
        <f>'Temporary Relocation Numbers'!R80*Assumptions!G$21</f>
        <v>6153759.6822744431</v>
      </c>
      <c r="S80" s="53">
        <f>'Temporary Relocation Numbers'!S80*Assumptions!H$21</f>
        <v>3473481.1078698914</v>
      </c>
      <c r="U80">
        <v>2099</v>
      </c>
      <c r="V80" s="51">
        <f>'Temporary Relocation Numbers'!V80*Assumptions!C$21</f>
        <v>0</v>
      </c>
      <c r="W80" s="51">
        <f>'Temporary Relocation Numbers'!W80*Assumptions!D$21</f>
        <v>0</v>
      </c>
      <c r="X80" s="51">
        <f>'Temporary Relocation Numbers'!X80*Assumptions!E$21</f>
        <v>0</v>
      </c>
      <c r="Y80" s="51">
        <f>'Temporary Relocation Numbers'!Y80*Assumptions!F$21</f>
        <v>0</v>
      </c>
      <c r="Z80" s="51">
        <f>'Temporary Relocation Numbers'!Z80*Assumptions!G$21</f>
        <v>0</v>
      </c>
      <c r="AA80" s="51">
        <f>'Temporary Relocation Numbers'!AA80*Assumptions!H$21</f>
        <v>0</v>
      </c>
      <c r="AB80" s="52">
        <f>'Temporary Relocation Numbers'!AB80*Assumptions!C$21</f>
        <v>121580.933576346</v>
      </c>
      <c r="AC80" s="52">
        <f>'Temporary Relocation Numbers'!AC80*Assumptions!D$21</f>
        <v>138809.57991155624</v>
      </c>
      <c r="AD80" s="52">
        <f>'Temporary Relocation Numbers'!AD80*Assumptions!E$21</f>
        <v>94496.605360507048</v>
      </c>
      <c r="AE80" s="52">
        <f>'Temporary Relocation Numbers'!AE80*Assumptions!F$21</f>
        <v>96432.882313987429</v>
      </c>
      <c r="AF80" s="52">
        <f>'Temporary Relocation Numbers'!AF80*Assumptions!G$21</f>
        <v>75976.762555603796</v>
      </c>
      <c r="AG80" s="52">
        <f>'Temporary Relocation Numbers'!AG80*Assumptions!H$21</f>
        <v>30031.497444602348</v>
      </c>
      <c r="AH80" s="53">
        <f>'Temporary Relocation Numbers'!AH80*Assumptions!C$21</f>
        <v>14042123.402648199</v>
      </c>
      <c r="AI80" s="53">
        <f>'Temporary Relocation Numbers'!AI80*Assumptions!D$21</f>
        <v>26877605.626744691</v>
      </c>
      <c r="AJ80" s="53">
        <f>'Temporary Relocation Numbers'!AJ80*Assumptions!E$21</f>
        <v>21219158.619944263</v>
      </c>
      <c r="AK80" s="53">
        <f>'Temporary Relocation Numbers'!AK80*Assumptions!F$21</f>
        <v>9809053.5944853164</v>
      </c>
      <c r="AL80" s="53">
        <f>'Temporary Relocation Numbers'!AL80*Assumptions!G$21</f>
        <v>6028056.9449860463</v>
      </c>
      <c r="AM80" s="53">
        <f>'Temporary Relocation Numbers'!AM80*Assumptions!H$21</f>
        <v>3176963.9496774208</v>
      </c>
    </row>
    <row r="81" spans="1:39" x14ac:dyDescent="0.35">
      <c r="A81">
        <v>2100</v>
      </c>
      <c r="B81" s="51">
        <f>'Temporary Relocation Numbers'!B81*Assumptions!C$21</f>
        <v>0</v>
      </c>
      <c r="C81" s="51">
        <f>'Temporary Relocation Numbers'!C81*Assumptions!D$21</f>
        <v>0</v>
      </c>
      <c r="D81" s="51">
        <f>'Temporary Relocation Numbers'!D81*Assumptions!E$21</f>
        <v>0</v>
      </c>
      <c r="E81" s="51">
        <f>'Temporary Relocation Numbers'!E81*Assumptions!F$21</f>
        <v>0</v>
      </c>
      <c r="F81" s="51">
        <f>'Temporary Relocation Numbers'!F81*Assumptions!G$21</f>
        <v>0</v>
      </c>
      <c r="G81" s="51">
        <f>'Temporary Relocation Numbers'!G81*Assumptions!H$21</f>
        <v>0</v>
      </c>
      <c r="H81" s="52">
        <f>'Temporary Relocation Numbers'!H81*Assumptions!C$21</f>
        <v>126021.88123058288</v>
      </c>
      <c r="I81" s="52">
        <f>'Temporary Relocation Numbers'!I81*Assumptions!D$21</f>
        <v>146681.77949396044</v>
      </c>
      <c r="J81" s="52">
        <f>'Temporary Relocation Numbers'!J81*Assumptions!E$21</f>
        <v>100915.52069803898</v>
      </c>
      <c r="K81" s="52">
        <f>'Temporary Relocation Numbers'!K81*Assumptions!F$21</f>
        <v>93295.978395179642</v>
      </c>
      <c r="L81" s="52">
        <f>'Temporary Relocation Numbers'!L81*Assumptions!G$21</f>
        <v>74844.998876202764</v>
      </c>
      <c r="M81" s="52">
        <f>'Temporary Relocation Numbers'!M81*Assumptions!H$21</f>
        <v>31684.616767356485</v>
      </c>
      <c r="N81" s="53">
        <f>'Temporary Relocation Numbers'!N81*Assumptions!C$21</f>
        <v>14548272.304425517</v>
      </c>
      <c r="O81" s="53">
        <f>'Temporary Relocation Numbers'!O81*Assumptions!D$21</f>
        <v>28388696.957942262</v>
      </c>
      <c r="P81" s="53">
        <f>'Temporary Relocation Numbers'!P81*Assumptions!E$21</f>
        <v>22649992.819837108</v>
      </c>
      <c r="Q81" s="53">
        <f>'Temporary Relocation Numbers'!Q81*Assumptions!F$21</f>
        <v>9485561.2923456505</v>
      </c>
      <c r="R81" s="53">
        <f>'Temporary Relocation Numbers'!R81*Assumptions!G$21</f>
        <v>5935502.6063578548</v>
      </c>
      <c r="S81" s="53">
        <f>'Temporary Relocation Numbers'!S81*Assumptions!H$21</f>
        <v>3350286.204429171</v>
      </c>
      <c r="U81">
        <v>2100</v>
      </c>
      <c r="V81" s="51">
        <f>'Temporary Relocation Numbers'!V81*Assumptions!C$21</f>
        <v>0</v>
      </c>
      <c r="W81" s="51">
        <f>'Temporary Relocation Numbers'!W81*Assumptions!D$21</f>
        <v>0</v>
      </c>
      <c r="X81" s="51">
        <f>'Temporary Relocation Numbers'!X81*Assumptions!E$21</f>
        <v>0</v>
      </c>
      <c r="Y81" s="51">
        <f>'Temporary Relocation Numbers'!Y81*Assumptions!F$21</f>
        <v>0</v>
      </c>
      <c r="Z81" s="51">
        <f>'Temporary Relocation Numbers'!Z81*Assumptions!G$21</f>
        <v>0</v>
      </c>
      <c r="AA81" s="51">
        <f>'Temporary Relocation Numbers'!AA81*Assumptions!H$21</f>
        <v>0</v>
      </c>
      <c r="AB81" s="52">
        <f>'Temporary Relocation Numbers'!AB81*Assumptions!C$21</f>
        <v>117323.30548248219</v>
      </c>
      <c r="AC81" s="52">
        <f>'Temporary Relocation Numbers'!AC81*Assumptions!D$21</f>
        <v>133948.62392327408</v>
      </c>
      <c r="AD81" s="52">
        <f>'Temporary Relocation Numbers'!AD81*Assumptions!E$21</f>
        <v>91187.440099779575</v>
      </c>
      <c r="AE81" s="52">
        <f>'Temporary Relocation Numbers'!AE81*Assumptions!F$21</f>
        <v>93055.910803446444</v>
      </c>
      <c r="AF81" s="52">
        <f>'Temporary Relocation Numbers'!AF81*Assumptions!G$21</f>
        <v>73316.14144321176</v>
      </c>
      <c r="AG81" s="52">
        <f>'Temporary Relocation Numbers'!AG81*Assumptions!H$21</f>
        <v>28979.828046615312</v>
      </c>
      <c r="AH81" s="53">
        <f>'Temporary Relocation Numbers'!AH81*Assumptions!C$21</f>
        <v>13544087.575485524</v>
      </c>
      <c r="AI81" s="53">
        <f>'Temporary Relocation Numbers'!AI81*Assumptions!D$21</f>
        <v>25924330.24476482</v>
      </c>
      <c r="AJ81" s="53">
        <f>'Temporary Relocation Numbers'!AJ81*Assumptions!E$21</f>
        <v>20466572.923895828</v>
      </c>
      <c r="AK81" s="53">
        <f>'Temporary Relocation Numbers'!AK81*Assumptions!F$21</f>
        <v>9461153.2107234672</v>
      </c>
      <c r="AL81" s="53">
        <f>'Temporary Relocation Numbers'!AL81*Assumptions!G$21</f>
        <v>5814258.2023960426</v>
      </c>
      <c r="AM81" s="53">
        <f>'Temporary Relocation Numbers'!AM81*Assumptions!H$21</f>
        <v>3064285.7012976063</v>
      </c>
    </row>
    <row r="82" spans="1:39" x14ac:dyDescent="0.35">
      <c r="A82">
        <v>2101</v>
      </c>
      <c r="B82" s="51">
        <f>'Temporary Relocation Numbers'!B82*Assumptions!C$21</f>
        <v>0</v>
      </c>
      <c r="C82" s="51">
        <f>'Temporary Relocation Numbers'!C82*Assumptions!D$21</f>
        <v>0</v>
      </c>
      <c r="D82" s="51">
        <f>'Temporary Relocation Numbers'!D82*Assumptions!E$21</f>
        <v>0</v>
      </c>
      <c r="E82" s="51">
        <f>'Temporary Relocation Numbers'!E82*Assumptions!F$21</f>
        <v>0</v>
      </c>
      <c r="F82" s="51">
        <f>'Temporary Relocation Numbers'!F82*Assumptions!G$21</f>
        <v>0</v>
      </c>
      <c r="G82" s="51">
        <f>'Temporary Relocation Numbers'!G82*Assumptions!H$21</f>
        <v>0</v>
      </c>
      <c r="H82" s="52">
        <f>'Temporary Relocation Numbers'!H82*Assumptions!C$21</f>
        <v>127831.95767488889</v>
      </c>
      <c r="I82" s="52">
        <f>'Temporary Relocation Numbers'!I82*Assumptions!D$21</f>
        <v>148788.5980184761</v>
      </c>
      <c r="J82" s="52">
        <f>'Temporary Relocation Numbers'!J82*Assumptions!E$21</f>
        <v>102364.98967197195</v>
      </c>
      <c r="K82" s="52">
        <f>'Temporary Relocation Numbers'!K82*Assumptions!F$21</f>
        <v>94636.006421999919</v>
      </c>
      <c r="L82" s="52">
        <f>'Temporary Relocation Numbers'!L82*Assumptions!G$21</f>
        <v>75920.011946290542</v>
      </c>
      <c r="M82" s="52">
        <f>'Temporary Relocation Numbers'!M82*Assumptions!H$21</f>
        <v>32139.708993384418</v>
      </c>
      <c r="N82" s="53">
        <f>'Temporary Relocation Numbers'!N82*Assumptions!C$21</f>
        <v>14750374.752309225</v>
      </c>
      <c r="O82" s="53">
        <f>'Temporary Relocation Numbers'!O82*Assumptions!D$21</f>
        <v>28783068.538798869</v>
      </c>
      <c r="P82" s="53">
        <f>'Temporary Relocation Numbers'!P82*Assumptions!E$21</f>
        <v>22964643.17127746</v>
      </c>
      <c r="Q82" s="53">
        <f>'Temporary Relocation Numbers'!Q82*Assumptions!F$21</f>
        <v>9617333.3073739111</v>
      </c>
      <c r="R82" s="53">
        <f>'Temporary Relocation Numbers'!R82*Assumptions!G$21</f>
        <v>6017957.7309983317</v>
      </c>
      <c r="S82" s="53">
        <f>'Temporary Relocation Numbers'!S82*Assumptions!H$21</f>
        <v>3396827.8850396015</v>
      </c>
      <c r="U82">
        <v>2101</v>
      </c>
      <c r="V82" s="51">
        <f>'Temporary Relocation Numbers'!V82*Assumptions!C$21</f>
        <v>0</v>
      </c>
      <c r="W82" s="51">
        <f>'Temporary Relocation Numbers'!W82*Assumptions!D$21</f>
        <v>0</v>
      </c>
      <c r="X82" s="51">
        <f>'Temporary Relocation Numbers'!X82*Assumptions!E$21</f>
        <v>0</v>
      </c>
      <c r="Y82" s="51">
        <f>'Temporary Relocation Numbers'!Y82*Assumptions!F$21</f>
        <v>0</v>
      </c>
      <c r="Z82" s="51">
        <f>'Temporary Relocation Numbers'!Z82*Assumptions!G$21</f>
        <v>0</v>
      </c>
      <c r="AA82" s="51">
        <f>'Temporary Relocation Numbers'!AA82*Assumptions!H$21</f>
        <v>0</v>
      </c>
      <c r="AB82" s="52">
        <f>'Temporary Relocation Numbers'!AB82*Assumptions!C$21</f>
        <v>119008.44261540115</v>
      </c>
      <c r="AC82" s="52">
        <f>'Temporary Relocation Numbers'!AC82*Assumptions!D$21</f>
        <v>135872.55369279635</v>
      </c>
      <c r="AD82" s="52">
        <f>'Temporary Relocation Numbers'!AD82*Assumptions!E$21</f>
        <v>92497.182786759266</v>
      </c>
      <c r="AE82" s="52">
        <f>'Temporary Relocation Numbers'!AE82*Assumptions!F$21</f>
        <v>94392.490693414642</v>
      </c>
      <c r="AF82" s="52">
        <f>'Temporary Relocation Numbers'!AF82*Assumptions!G$21</f>
        <v>74369.195240837202</v>
      </c>
      <c r="AG82" s="52">
        <f>'Temporary Relocation Numbers'!AG82*Assumptions!H$21</f>
        <v>29396.070873614844</v>
      </c>
      <c r="AH82" s="53">
        <f>'Temporary Relocation Numbers'!AH82*Assumptions!C$21</f>
        <v>13732240.037584012</v>
      </c>
      <c r="AI82" s="53">
        <f>'Temporary Relocation Numbers'!AI82*Assumptions!D$21</f>
        <v>26284467.207599826</v>
      </c>
      <c r="AJ82" s="53">
        <f>'Temporary Relocation Numbers'!AJ82*Assumptions!E$21</f>
        <v>20750891.528961498</v>
      </c>
      <c r="AK82" s="53">
        <f>'Temporary Relocation Numbers'!AK82*Assumptions!F$21</f>
        <v>9592586.1522905789</v>
      </c>
      <c r="AL82" s="53">
        <f>'Temporary Relocation Numbers'!AL82*Assumptions!G$21</f>
        <v>5895029.0177027285</v>
      </c>
      <c r="AM82" s="53">
        <f>'Temporary Relocation Numbers'!AM82*Assumptions!H$21</f>
        <v>3106854.3052038508</v>
      </c>
    </row>
    <row r="83" spans="1:39" x14ac:dyDescent="0.35">
      <c r="A83">
        <v>2102</v>
      </c>
      <c r="B83" s="51">
        <f>'Temporary Relocation Numbers'!B83*Assumptions!C$21</f>
        <v>0</v>
      </c>
      <c r="C83" s="51">
        <f>'Temporary Relocation Numbers'!C83*Assumptions!D$21</f>
        <v>0</v>
      </c>
      <c r="D83" s="51">
        <f>'Temporary Relocation Numbers'!D83*Assumptions!E$21</f>
        <v>0</v>
      </c>
      <c r="E83" s="51">
        <f>'Temporary Relocation Numbers'!E83*Assumptions!F$21</f>
        <v>0</v>
      </c>
      <c r="F83" s="51">
        <f>'Temporary Relocation Numbers'!F83*Assumptions!G$21</f>
        <v>0</v>
      </c>
      <c r="G83" s="51">
        <f>'Temporary Relocation Numbers'!G83*Assumptions!H$21</f>
        <v>0</v>
      </c>
      <c r="H83" s="52">
        <f>'Temporary Relocation Numbers'!H83*Assumptions!C$21</f>
        <v>129668.03259423938</v>
      </c>
      <c r="I83" s="52">
        <f>'Temporary Relocation Numbers'!I83*Assumptions!D$21</f>
        <v>150925.67718143342</v>
      </c>
      <c r="J83" s="52">
        <f>'Temporary Relocation Numbers'!J83*Assumptions!E$21</f>
        <v>103835.27764670741</v>
      </c>
      <c r="K83" s="52">
        <f>'Temporary Relocation Numbers'!K83*Assumptions!F$21</f>
        <v>95995.28152831443</v>
      </c>
      <c r="L83" s="52">
        <f>'Temporary Relocation Numbers'!L83*Assumptions!G$21</f>
        <v>77010.465635233413</v>
      </c>
      <c r="M83" s="52">
        <f>'Temporary Relocation Numbers'!M83*Assumptions!H$21</f>
        <v>32601.337796316926</v>
      </c>
      <c r="N83" s="53">
        <f>'Temporary Relocation Numbers'!N83*Assumptions!C$21</f>
        <v>14955284.777517978</v>
      </c>
      <c r="O83" s="53">
        <f>'Temporary Relocation Numbers'!O83*Assumptions!D$21</f>
        <v>29182918.671348706</v>
      </c>
      <c r="P83" s="53">
        <f>'Temporary Relocation Numbers'!P83*Assumptions!E$21</f>
        <v>23283664.598878805</v>
      </c>
      <c r="Q83" s="53">
        <f>'Temporary Relocation Numbers'!Q83*Assumptions!F$21</f>
        <v>9750935.8797523826</v>
      </c>
      <c r="R83" s="53">
        <f>'Temporary Relocation Numbers'!R83*Assumptions!G$21</f>
        <v>6101558.3100392828</v>
      </c>
      <c r="S83" s="53">
        <f>'Temporary Relocation Numbers'!S83*Assumptions!H$21</f>
        <v>3444016.1157958596</v>
      </c>
      <c r="U83">
        <v>2102</v>
      </c>
      <c r="V83" s="51">
        <f>'Temporary Relocation Numbers'!V83*Assumptions!C$21</f>
        <v>0</v>
      </c>
      <c r="W83" s="51">
        <f>'Temporary Relocation Numbers'!W83*Assumptions!D$21</f>
        <v>0</v>
      </c>
      <c r="X83" s="51">
        <f>'Temporary Relocation Numbers'!X83*Assumptions!E$21</f>
        <v>0</v>
      </c>
      <c r="Y83" s="51">
        <f>'Temporary Relocation Numbers'!Y83*Assumptions!F$21</f>
        <v>0</v>
      </c>
      <c r="Z83" s="51">
        <f>'Temporary Relocation Numbers'!Z83*Assumptions!G$21</f>
        <v>0</v>
      </c>
      <c r="AA83" s="51">
        <f>'Temporary Relocation Numbers'!AA83*Assumptions!H$21</f>
        <v>0</v>
      </c>
      <c r="AB83" s="52">
        <f>'Temporary Relocation Numbers'!AB83*Assumptions!C$21</f>
        <v>120717.78369607854</v>
      </c>
      <c r="AC83" s="52">
        <f>'Temporary Relocation Numbers'!AC83*Assumptions!D$21</f>
        <v>137824.11723450414</v>
      </c>
      <c r="AD83" s="52">
        <f>'Temporary Relocation Numbers'!AD83*Assumptions!E$21</f>
        <v>93825.737559089946</v>
      </c>
      <c r="AE83" s="52">
        <f>'Temporary Relocation Numbers'!AE83*Assumptions!F$21</f>
        <v>95748.268136626328</v>
      </c>
      <c r="AF83" s="52">
        <f>'Temporary Relocation Numbers'!AF83*Assumptions!G$21</f>
        <v>75437.37425207677</v>
      </c>
      <c r="AG83" s="52">
        <f>'Temporary Relocation Numbers'!AG83*Assumptions!H$21</f>
        <v>29818.292276151467</v>
      </c>
      <c r="AH83" s="53">
        <f>'Temporary Relocation Numbers'!AH83*Assumptions!C$21</f>
        <v>13923006.285867535</v>
      </c>
      <c r="AI83" s="53">
        <f>'Temporary Relocation Numbers'!AI83*Assumptions!D$21</f>
        <v>26649607.139876109</v>
      </c>
      <c r="AJ83" s="53">
        <f>'Temporary Relocation Numbers'!AJ83*Assumptions!E$21</f>
        <v>21039159.84605208</v>
      </c>
      <c r="AK83" s="53">
        <f>'Temporary Relocation Numbers'!AK83*Assumptions!F$21</f>
        <v>9725844.9408495091</v>
      </c>
      <c r="AL83" s="53">
        <f>'Temporary Relocation Numbers'!AL83*Assumptions!G$21</f>
        <v>5976921.8892336525</v>
      </c>
      <c r="AM83" s="53">
        <f>'Temporary Relocation Numbers'!AM83*Assumptions!H$21</f>
        <v>3150014.265861772</v>
      </c>
    </row>
    <row r="84" spans="1:39" x14ac:dyDescent="0.35">
      <c r="A84">
        <v>2103</v>
      </c>
      <c r="B84" s="51">
        <f>'Temporary Relocation Numbers'!B84*Assumptions!C$21</f>
        <v>0</v>
      </c>
      <c r="C84" s="51">
        <f>'Temporary Relocation Numbers'!C84*Assumptions!D$21</f>
        <v>0</v>
      </c>
      <c r="D84" s="51">
        <f>'Temporary Relocation Numbers'!D84*Assumptions!E$21</f>
        <v>0</v>
      </c>
      <c r="E84" s="51">
        <f>'Temporary Relocation Numbers'!E84*Assumptions!F$21</f>
        <v>0</v>
      </c>
      <c r="F84" s="51">
        <f>'Temporary Relocation Numbers'!F84*Assumptions!G$21</f>
        <v>0</v>
      </c>
      <c r="G84" s="51">
        <f>'Temporary Relocation Numbers'!G84*Assumptions!H$21</f>
        <v>0</v>
      </c>
      <c r="H84" s="52">
        <f>'Temporary Relocation Numbers'!H84*Assumptions!C$21</f>
        <v>131530.4794097165</v>
      </c>
      <c r="I84" s="52">
        <f>'Temporary Relocation Numbers'!I84*Assumptions!D$21</f>
        <v>153093.45162218466</v>
      </c>
      <c r="J84" s="52">
        <f>'Temporary Relocation Numbers'!J84*Assumptions!E$21</f>
        <v>105326.6836495458</v>
      </c>
      <c r="K84" s="52">
        <f>'Temporary Relocation Numbers'!K84*Assumptions!F$21</f>
        <v>97374.080163616469</v>
      </c>
      <c r="L84" s="52">
        <f>'Temporary Relocation Numbers'!L84*Assumptions!G$21</f>
        <v>78116.581719600712</v>
      </c>
      <c r="M84" s="52">
        <f>'Temporary Relocation Numbers'!M84*Assumptions!H$21</f>
        <v>33069.597062261411</v>
      </c>
      <c r="N84" s="53">
        <f>'Temporary Relocation Numbers'!N84*Assumptions!C$21</f>
        <v>15163041.382500881</v>
      </c>
      <c r="O84" s="53">
        <f>'Temporary Relocation Numbers'!O84*Assumptions!D$21</f>
        <v>29588323.462821886</v>
      </c>
      <c r="P84" s="53">
        <f>'Temporary Relocation Numbers'!P84*Assumptions!E$21</f>
        <v>23607117.824984908</v>
      </c>
      <c r="Q84" s="53">
        <f>'Temporary Relocation Numbers'!Q84*Assumptions!F$21</f>
        <v>9886394.4393131286</v>
      </c>
      <c r="R84" s="53">
        <f>'Temporary Relocation Numbers'!R84*Assumptions!G$21</f>
        <v>6186320.2559638852</v>
      </c>
      <c r="S84" s="53">
        <f>'Temporary Relocation Numbers'!S84*Assumptions!H$21</f>
        <v>3491859.8784769811</v>
      </c>
      <c r="U84">
        <v>2103</v>
      </c>
      <c r="V84" s="51">
        <f>'Temporary Relocation Numbers'!V84*Assumptions!C$21</f>
        <v>0</v>
      </c>
      <c r="W84" s="51">
        <f>'Temporary Relocation Numbers'!W84*Assumptions!D$21</f>
        <v>0</v>
      </c>
      <c r="X84" s="51">
        <f>'Temporary Relocation Numbers'!X84*Assumptions!E$21</f>
        <v>0</v>
      </c>
      <c r="Y84" s="51">
        <f>'Temporary Relocation Numbers'!Y84*Assumptions!F$21</f>
        <v>0</v>
      </c>
      <c r="Z84" s="51">
        <f>'Temporary Relocation Numbers'!Z84*Assumptions!G$21</f>
        <v>0</v>
      </c>
      <c r="AA84" s="51">
        <f>'Temporary Relocation Numbers'!AA84*Assumptions!H$21</f>
        <v>0</v>
      </c>
      <c r="AB84" s="52">
        <f>'Temporary Relocation Numbers'!AB84*Assumptions!C$21</f>
        <v>122451.676370457</v>
      </c>
      <c r="AC84" s="52">
        <f>'Temporary Relocation Numbers'!AC84*Assumptions!D$21</f>
        <v>139803.71145756601</v>
      </c>
      <c r="AD84" s="52">
        <f>'Temporary Relocation Numbers'!AD84*Assumptions!E$21</f>
        <v>95173.374618360656</v>
      </c>
      <c r="AE84" s="52">
        <f>'Temporary Relocation Numbers'!AE84*Assumptions!F$21</f>
        <v>97123.518871219712</v>
      </c>
      <c r="AF84" s="52">
        <f>'Temporary Relocation Numbers'!AF84*Assumptions!G$21</f>
        <v>76520.895723273818</v>
      </c>
      <c r="AG84" s="52">
        <f>'Temporary Relocation Numbers'!AG84*Assumptions!H$21</f>
        <v>30246.578125651984</v>
      </c>
      <c r="AH84" s="53">
        <f>'Temporary Relocation Numbers'!AH84*Assumptions!C$21</f>
        <v>14116422.630667327</v>
      </c>
      <c r="AI84" s="53">
        <f>'Temporary Relocation Numbers'!AI84*Assumptions!D$21</f>
        <v>27019819.542105455</v>
      </c>
      <c r="AJ84" s="53">
        <f>'Temporary Relocation Numbers'!AJ84*Assumptions!E$21</f>
        <v>21331432.743983071</v>
      </c>
      <c r="AK84" s="53">
        <f>'Temporary Relocation Numbers'!AK84*Assumptions!F$21</f>
        <v>9860954.9407967255</v>
      </c>
      <c r="AL84" s="53">
        <f>'Temporary Relocation Numbers'!AL84*Assumptions!G$21</f>
        <v>6059952.4044279782</v>
      </c>
      <c r="AM84" s="53">
        <f>'Temporary Relocation Numbers'!AM84*Assumptions!H$21</f>
        <v>3193773.7983119301</v>
      </c>
    </row>
    <row r="85" spans="1:39" x14ac:dyDescent="0.35">
      <c r="A85">
        <v>2104</v>
      </c>
      <c r="B85" s="51">
        <f>'Temporary Relocation Numbers'!B85*Assumptions!C$21</f>
        <v>0</v>
      </c>
      <c r="C85" s="51">
        <f>'Temporary Relocation Numbers'!C85*Assumptions!D$21</f>
        <v>0</v>
      </c>
      <c r="D85" s="51">
        <f>'Temporary Relocation Numbers'!D85*Assumptions!E$21</f>
        <v>0</v>
      </c>
      <c r="E85" s="51">
        <f>'Temporary Relocation Numbers'!E85*Assumptions!F$21</f>
        <v>0</v>
      </c>
      <c r="F85" s="51">
        <f>'Temporary Relocation Numbers'!F85*Assumptions!G$21</f>
        <v>0</v>
      </c>
      <c r="G85" s="51">
        <f>'Temporary Relocation Numbers'!G85*Assumptions!H$21</f>
        <v>0</v>
      </c>
      <c r="H85" s="52">
        <f>'Temporary Relocation Numbers'!H85*Assumptions!C$21</f>
        <v>133419.67690592108</v>
      </c>
      <c r="I85" s="52">
        <f>'Temporary Relocation Numbers'!I85*Assumptions!D$21</f>
        <v>155292.36222289046</v>
      </c>
      <c r="J85" s="52">
        <f>'Temporary Relocation Numbers'!J85*Assumptions!E$21</f>
        <v>106839.51100277412</v>
      </c>
      <c r="K85" s="52">
        <f>'Temporary Relocation Numbers'!K85*Assumptions!F$21</f>
        <v>98772.682748096471</v>
      </c>
      <c r="L85" s="52">
        <f>'Temporary Relocation Numbers'!L85*Assumptions!G$21</f>
        <v>79238.58516138111</v>
      </c>
      <c r="M85" s="52">
        <f>'Temporary Relocation Numbers'!M85*Assumptions!H$21</f>
        <v>33544.582025829492</v>
      </c>
      <c r="N85" s="53">
        <f>'Temporary Relocation Numbers'!N85*Assumptions!C$21</f>
        <v>15373684.111523289</v>
      </c>
      <c r="O85" s="53">
        <f>'Temporary Relocation Numbers'!O85*Assumptions!D$21</f>
        <v>29999360.077718899</v>
      </c>
      <c r="P85" s="53">
        <f>'Temporary Relocation Numbers'!P85*Assumptions!E$21</f>
        <v>23935064.41548536</v>
      </c>
      <c r="Q85" s="53">
        <f>'Temporary Relocation Numbers'!Q85*Assumptions!F$21</f>
        <v>10023734.769155676</v>
      </c>
      <c r="R85" s="53">
        <f>'Temporary Relocation Numbers'!R85*Assumptions!G$21</f>
        <v>6272259.7023091735</v>
      </c>
      <c r="S85" s="53">
        <f>'Temporary Relocation Numbers'!S85*Assumptions!H$21</f>
        <v>3540368.2796355435</v>
      </c>
      <c r="U85">
        <v>2104</v>
      </c>
      <c r="V85" s="51">
        <f>'Temporary Relocation Numbers'!V85*Assumptions!C$21</f>
        <v>0</v>
      </c>
      <c r="W85" s="51">
        <f>'Temporary Relocation Numbers'!W85*Assumptions!D$21</f>
        <v>0</v>
      </c>
      <c r="X85" s="51">
        <f>'Temporary Relocation Numbers'!X85*Assumptions!E$21</f>
        <v>0</v>
      </c>
      <c r="Y85" s="51">
        <f>'Temporary Relocation Numbers'!Y85*Assumptions!F$21</f>
        <v>0</v>
      </c>
      <c r="Z85" s="51">
        <f>'Temporary Relocation Numbers'!Z85*Assumptions!G$21</f>
        <v>0</v>
      </c>
      <c r="AA85" s="51">
        <f>'Temporary Relocation Numbers'!AA85*Assumptions!H$21</f>
        <v>0</v>
      </c>
      <c r="AB85" s="52">
        <f>'Temporary Relocation Numbers'!AB85*Assumptions!C$21</f>
        <v>124210.47327778452</v>
      </c>
      <c r="AC85" s="52">
        <f>'Temporary Relocation Numbers'!AC85*Assumptions!D$21</f>
        <v>141811.73897203294</v>
      </c>
      <c r="AD85" s="52">
        <f>'Temporary Relocation Numbers'!AD85*Assumptions!E$21</f>
        <v>96540.368047117678</v>
      </c>
      <c r="AE85" s="52">
        <f>'Temporary Relocation Numbers'!AE85*Assumptions!F$21</f>
        <v>98518.522595812916</v>
      </c>
      <c r="AF85" s="52">
        <f>'Temporary Relocation Numbers'!AF85*Assumptions!G$21</f>
        <v>77619.980021122567</v>
      </c>
      <c r="AG85" s="52">
        <f>'Temporary Relocation Numbers'!AG85*Assumptions!H$21</f>
        <v>30681.015526930973</v>
      </c>
      <c r="AH85" s="53">
        <f>'Temporary Relocation Numbers'!AH85*Assumptions!C$21</f>
        <v>14312525.886732372</v>
      </c>
      <c r="AI85" s="53">
        <f>'Temporary Relocation Numbers'!AI85*Assumptions!D$21</f>
        <v>27395174.880290467</v>
      </c>
      <c r="AJ85" s="53">
        <f>'Temporary Relocation Numbers'!AJ85*Assumptions!E$21</f>
        <v>21627765.853799425</v>
      </c>
      <c r="AK85" s="53">
        <f>'Temporary Relocation Numbers'!AK85*Assumptions!F$21</f>
        <v>9997941.8688871246</v>
      </c>
      <c r="AL85" s="53">
        <f>'Temporary Relocation Numbers'!AL85*Assumptions!G$21</f>
        <v>6144136.3672632799</v>
      </c>
      <c r="AM85" s="53">
        <f>'Temporary Relocation Numbers'!AM85*Assumptions!H$21</f>
        <v>3238141.231717017</v>
      </c>
    </row>
    <row r="86" spans="1:39" x14ac:dyDescent="0.35">
      <c r="A86">
        <v>2105</v>
      </c>
      <c r="B86" s="51">
        <f>'Temporary Relocation Numbers'!B86*Assumptions!C$21</f>
        <v>0</v>
      </c>
      <c r="C86" s="51">
        <f>'Temporary Relocation Numbers'!C86*Assumptions!D$21</f>
        <v>0</v>
      </c>
      <c r="D86" s="51">
        <f>'Temporary Relocation Numbers'!D86*Assumptions!E$21</f>
        <v>0</v>
      </c>
      <c r="E86" s="51">
        <f>'Temporary Relocation Numbers'!E86*Assumptions!F$21</f>
        <v>0</v>
      </c>
      <c r="F86" s="51">
        <f>'Temporary Relocation Numbers'!F86*Assumptions!G$21</f>
        <v>0</v>
      </c>
      <c r="G86" s="51">
        <f>'Temporary Relocation Numbers'!G86*Assumptions!H$21</f>
        <v>0</v>
      </c>
      <c r="H86" s="52">
        <f>'Temporary Relocation Numbers'!H86*Assumptions!C$21</f>
        <v>135336.0093080097</v>
      </c>
      <c r="I86" s="52">
        <f>'Temporary Relocation Numbers'!I86*Assumptions!D$21</f>
        <v>157522.85619818652</v>
      </c>
      <c r="J86" s="52">
        <f>'Temporary Relocation Numbers'!J86*Assumptions!E$21</f>
        <v>108374.06738535545</v>
      </c>
      <c r="K86" s="52">
        <f>'Temporary Relocation Numbers'!K86*Assumptions!F$21</f>
        <v>100191.37372967384</v>
      </c>
      <c r="L86" s="52">
        <f>'Temporary Relocation Numbers'!L86*Assumptions!G$21</f>
        <v>80376.704153735496</v>
      </c>
      <c r="M86" s="52">
        <f>'Temporary Relocation Numbers'!M86*Assumptions!H$21</f>
        <v>34026.38928950578</v>
      </c>
      <c r="N86" s="53">
        <f>'Temporary Relocation Numbers'!N86*Assumptions!C$21</f>
        <v>15587253.058193646</v>
      </c>
      <c r="O86" s="53">
        <f>'Temporary Relocation Numbers'!O86*Assumptions!D$21</f>
        <v>30416106.752498101</v>
      </c>
      <c r="P86" s="53">
        <f>'Temporary Relocation Numbers'!P86*Assumptions!E$21</f>
        <v>24267566.791533977</v>
      </c>
      <c r="Q86" s="53">
        <f>'Temporary Relocation Numbers'!Q86*Assumptions!F$21</f>
        <v>10162983.010554561</v>
      </c>
      <c r="R86" s="53">
        <f>'Temporary Relocation Numbers'!R86*Assumptions!G$21</f>
        <v>6359393.0067369053</v>
      </c>
      <c r="S86" s="53">
        <f>'Temporary Relocation Numbers'!S86*Assumptions!H$21</f>
        <v>3589550.5523310113</v>
      </c>
      <c r="U86">
        <v>2105</v>
      </c>
      <c r="V86" s="51">
        <f>'Temporary Relocation Numbers'!V86*Assumptions!C$21</f>
        <v>0</v>
      </c>
      <c r="W86" s="51">
        <f>'Temporary Relocation Numbers'!W86*Assumptions!D$21</f>
        <v>0</v>
      </c>
      <c r="X86" s="51">
        <f>'Temporary Relocation Numbers'!X86*Assumptions!E$21</f>
        <v>0</v>
      </c>
      <c r="Y86" s="51">
        <f>'Temporary Relocation Numbers'!Y86*Assumptions!F$21</f>
        <v>0</v>
      </c>
      <c r="Z86" s="51">
        <f>'Temporary Relocation Numbers'!Z86*Assumptions!G$21</f>
        <v>0</v>
      </c>
      <c r="AA86" s="51">
        <f>'Temporary Relocation Numbers'!AA86*Assumptions!H$21</f>
        <v>0</v>
      </c>
      <c r="AB86" s="52">
        <f>'Temporary Relocation Numbers'!AB86*Assumptions!C$21</f>
        <v>125994.53212233429</v>
      </c>
      <c r="AC86" s="52">
        <f>'Temporary Relocation Numbers'!AC86*Assumptions!D$21</f>
        <v>143848.60817072136</v>
      </c>
      <c r="AD86" s="52">
        <f>'Temporary Relocation Numbers'!AD86*Assumptions!E$21</f>
        <v>97926.995864607481</v>
      </c>
      <c r="AE86" s="52">
        <f>'Temporary Relocation Numbers'!AE86*Assumptions!F$21</f>
        <v>99933.563026388802</v>
      </c>
      <c r="AF86" s="52">
        <f>'Temporary Relocation Numbers'!AF86*Assumptions!G$21</f>
        <v>78734.850677486349</v>
      </c>
      <c r="AG86" s="52">
        <f>'Temporary Relocation Numbers'!AG86*Assumptions!H$21</f>
        <v>31121.692835906175</v>
      </c>
      <c r="AH86" s="53">
        <f>'Temporary Relocation Numbers'!AH86*Assumptions!C$21</f>
        <v>14511353.380236706</v>
      </c>
      <c r="AI86" s="53">
        <f>'Temporary Relocation Numbers'!AI86*Assumptions!D$21</f>
        <v>27775744.599337079</v>
      </c>
      <c r="AJ86" s="53">
        <f>'Temporary Relocation Numbers'!AJ86*Assumptions!E$21</f>
        <v>21928215.579364356</v>
      </c>
      <c r="AK86" s="53">
        <f>'Temporary Relocation Numbers'!AK86*Assumptions!F$21</f>
        <v>10136831.799128972</v>
      </c>
      <c r="AL86" s="53">
        <f>'Temporary Relocation Numbers'!AL86*Assumptions!G$21</f>
        <v>6229489.8012636518</v>
      </c>
      <c r="AM86" s="53">
        <f>'Temporary Relocation Numbers'!AM86*Assumptions!H$21</f>
        <v>3283125.0109472214</v>
      </c>
    </row>
    <row r="87" spans="1:39" x14ac:dyDescent="0.35">
      <c r="A87">
        <v>2106</v>
      </c>
      <c r="B87" s="51">
        <f>'Temporary Relocation Numbers'!B87*Assumptions!C$21</f>
        <v>0</v>
      </c>
      <c r="C87" s="51">
        <f>'Temporary Relocation Numbers'!C87*Assumptions!D$21</f>
        <v>0</v>
      </c>
      <c r="D87" s="51">
        <f>'Temporary Relocation Numbers'!D87*Assumptions!E$21</f>
        <v>0</v>
      </c>
      <c r="E87" s="51">
        <f>'Temporary Relocation Numbers'!E87*Assumptions!F$21</f>
        <v>0</v>
      </c>
      <c r="F87" s="51">
        <f>'Temporary Relocation Numbers'!F87*Assumptions!G$21</f>
        <v>0</v>
      </c>
      <c r="G87" s="51">
        <f>'Temporary Relocation Numbers'!G87*Assumptions!H$21</f>
        <v>0</v>
      </c>
      <c r="H87" s="52">
        <f>'Temporary Relocation Numbers'!H87*Assumptions!C$21</f>
        <v>137279.86635983855</v>
      </c>
      <c r="I87" s="52">
        <f>'Temporary Relocation Numbers'!I87*Assumptions!D$21</f>
        <v>159785.3871861381</v>
      </c>
      <c r="J87" s="52">
        <f>'Temporary Relocation Numbers'!J87*Assumptions!E$21</f>
        <v>109930.66489550483</v>
      </c>
      <c r="K87" s="52">
        <f>'Temporary Relocation Numbers'!K87*Assumptions!F$21</f>
        <v>101630.44164184792</v>
      </c>
      <c r="L87" s="52">
        <f>'Temporary Relocation Numbers'!L87*Assumptions!G$21</f>
        <v>81531.170167406788</v>
      </c>
      <c r="M87" s="52">
        <f>'Temporary Relocation Numbers'!M87*Assumptions!H$21</f>
        <v>34515.116843294862</v>
      </c>
      <c r="N87" s="53">
        <f>'Temporary Relocation Numbers'!N87*Assumptions!C$21</f>
        <v>15803788.873094872</v>
      </c>
      <c r="O87" s="53">
        <f>'Temporary Relocation Numbers'!O87*Assumptions!D$21</f>
        <v>30838642.810467128</v>
      </c>
      <c r="P87" s="53">
        <f>'Temporary Relocation Numbers'!P87*Assumptions!E$21</f>
        <v>24604688.241430014</v>
      </c>
      <c r="Q87" s="53">
        <f>'Temporary Relocation Numbers'!Q87*Assumptions!F$21</f>
        <v>10304165.667935034</v>
      </c>
      <c r="R87" s="53">
        <f>'Temporary Relocation Numbers'!R87*Assumptions!G$21</f>
        <v>6447736.7541470379</v>
      </c>
      <c r="S87" s="53">
        <f>'Temporary Relocation Numbers'!S87*Assumptions!H$21</f>
        <v>3639416.0578871388</v>
      </c>
      <c r="U87">
        <v>2106</v>
      </c>
      <c r="V87" s="51">
        <f>'Temporary Relocation Numbers'!V87*Assumptions!C$21</f>
        <v>0</v>
      </c>
      <c r="W87" s="51">
        <f>'Temporary Relocation Numbers'!W87*Assumptions!D$21</f>
        <v>0</v>
      </c>
      <c r="X87" s="51">
        <f>'Temporary Relocation Numbers'!X87*Assumptions!E$21</f>
        <v>0</v>
      </c>
      <c r="Y87" s="51">
        <f>'Temporary Relocation Numbers'!Y87*Assumptions!F$21</f>
        <v>0</v>
      </c>
      <c r="Z87" s="51">
        <f>'Temporary Relocation Numbers'!Z87*Assumptions!G$21</f>
        <v>0</v>
      </c>
      <c r="AA87" s="51">
        <f>'Temporary Relocation Numbers'!AA87*Assumptions!H$21</f>
        <v>0</v>
      </c>
      <c r="AB87" s="52">
        <f>'Temporary Relocation Numbers'!AB87*Assumptions!C$21</f>
        <v>127804.21574615444</v>
      </c>
      <c r="AC87" s="52">
        <f>'Temporary Relocation Numbers'!AC87*Assumptions!D$21</f>
        <v>145914.73331227215</v>
      </c>
      <c r="AD87" s="52">
        <f>'Temporary Relocation Numbers'!AD87*Assumptions!E$21</f>
        <v>99333.540083320229</v>
      </c>
      <c r="AE87" s="52">
        <f>'Temporary Relocation Numbers'!AE87*Assumptions!F$21</f>
        <v>101368.92795399745</v>
      </c>
      <c r="AF87" s="52">
        <f>'Temporary Relocation Numbers'!AF87*Assumptions!G$21</f>
        <v>79865.734434859463</v>
      </c>
      <c r="AG87" s="52">
        <f>'Temporary Relocation Numbers'!AG87*Assumptions!H$21</f>
        <v>31568.699677568286</v>
      </c>
      <c r="AH87" s="53">
        <f>'Temporary Relocation Numbers'!AH87*Assumptions!C$21</f>
        <v>14712942.95588406</v>
      </c>
      <c r="AI87" s="53">
        <f>'Temporary Relocation Numbers'!AI87*Assumptions!D$21</f>
        <v>28161601.136653267</v>
      </c>
      <c r="AJ87" s="53">
        <f>'Temporary Relocation Numbers'!AJ87*Assumptions!E$21</f>
        <v>22232839.108095184</v>
      </c>
      <c r="AK87" s="53">
        <f>'Temporary Relocation Numbers'!AK87*Assumptions!F$21</f>
        <v>10277651.167746793</v>
      </c>
      <c r="AL87" s="53">
        <f>'Temporary Relocation Numbers'!AL87*Assumptions!G$21</f>
        <v>6316028.9525496056</v>
      </c>
      <c r="AM87" s="53">
        <f>'Temporary Relocation Numbers'!AM87*Assumptions!H$21</f>
        <v>3328733.6981876153</v>
      </c>
    </row>
    <row r="88" spans="1:39" x14ac:dyDescent="0.35">
      <c r="A88">
        <v>2107</v>
      </c>
      <c r="B88" s="51">
        <f>'Temporary Relocation Numbers'!B88*Assumptions!C$21</f>
        <v>0</v>
      </c>
      <c r="C88" s="51">
        <f>'Temporary Relocation Numbers'!C88*Assumptions!D$21</f>
        <v>0</v>
      </c>
      <c r="D88" s="51">
        <f>'Temporary Relocation Numbers'!D88*Assumptions!E$21</f>
        <v>0</v>
      </c>
      <c r="E88" s="51">
        <f>'Temporary Relocation Numbers'!E88*Assumptions!F$21</f>
        <v>0</v>
      </c>
      <c r="F88" s="51">
        <f>'Temporary Relocation Numbers'!F88*Assumptions!G$21</f>
        <v>0</v>
      </c>
      <c r="G88" s="51">
        <f>'Temporary Relocation Numbers'!G88*Assumptions!H$21</f>
        <v>0</v>
      </c>
      <c r="H88" s="52">
        <f>'Temporary Relocation Numbers'!H88*Assumptions!C$21</f>
        <v>139251.64340322968</v>
      </c>
      <c r="I88" s="52">
        <f>'Temporary Relocation Numbers'!I88*Assumptions!D$21</f>
        <v>162080.41534050085</v>
      </c>
      <c r="J88" s="52">
        <f>'Temporary Relocation Numbers'!J88*Assumptions!E$21</f>
        <v>111509.6201141638</v>
      </c>
      <c r="K88" s="52">
        <f>'Temporary Relocation Numbers'!K88*Assumptions!F$21</f>
        <v>103090.17916238007</v>
      </c>
      <c r="L88" s="52">
        <f>'Temporary Relocation Numbers'!L88*Assumptions!G$21</f>
        <v>82702.217997796688</v>
      </c>
      <c r="M88" s="52">
        <f>'Temporary Relocation Numbers'!M88*Assumptions!H$21</f>
        <v>35010.864084650573</v>
      </c>
      <c r="N88" s="53">
        <f>'Temporary Relocation Numbers'!N88*Assumptions!C$21</f>
        <v>16023332.771521769</v>
      </c>
      <c r="O88" s="53">
        <f>'Temporary Relocation Numbers'!O88*Assumptions!D$21</f>
        <v>31267048.676881284</v>
      </c>
      <c r="P88" s="53">
        <f>'Temporary Relocation Numbers'!P88*Assumptions!E$21</f>
        <v>24946492.932664428</v>
      </c>
      <c r="Q88" s="53">
        <f>'Temporary Relocation Numbers'!Q88*Assumptions!F$21</f>
        <v>10447309.613917913</v>
      </c>
      <c r="R88" s="53">
        <f>'Temporary Relocation Numbers'!R88*Assumptions!G$21</f>
        <v>6537307.7598345261</v>
      </c>
      <c r="S88" s="53">
        <f>'Temporary Relocation Numbers'!S88*Assumptions!H$21</f>
        <v>3689974.2876738119</v>
      </c>
      <c r="U88">
        <v>2107</v>
      </c>
      <c r="V88" s="51">
        <f>'Temporary Relocation Numbers'!V88*Assumptions!C$21</f>
        <v>0</v>
      </c>
      <c r="W88" s="51">
        <f>'Temporary Relocation Numbers'!W88*Assumptions!D$21</f>
        <v>0</v>
      </c>
      <c r="X88" s="51">
        <f>'Temporary Relocation Numbers'!X88*Assumptions!E$21</f>
        <v>0</v>
      </c>
      <c r="Y88" s="51">
        <f>'Temporary Relocation Numbers'!Y88*Assumptions!F$21</f>
        <v>0</v>
      </c>
      <c r="Z88" s="51">
        <f>'Temporary Relocation Numbers'!Z88*Assumptions!G$21</f>
        <v>0</v>
      </c>
      <c r="AA88" s="51">
        <f>'Temporary Relocation Numbers'!AA88*Assumptions!H$21</f>
        <v>0</v>
      </c>
      <c r="AB88" s="52">
        <f>'Temporary Relocation Numbers'!AB88*Assumptions!C$21</f>
        <v>129639.89220286314</v>
      </c>
      <c r="AC88" s="52">
        <f>'Temporary Relocation Numbers'!AC88*Assumptions!D$21</f>
        <v>148010.53460540224</v>
      </c>
      <c r="AD88" s="52">
        <f>'Temporary Relocation Numbers'!AD88*Assumptions!E$21</f>
        <v>100760.28676634554</v>
      </c>
      <c r="AE88" s="52">
        <f>'Temporary Relocation Numbers'!AE88*Assumptions!F$21</f>
        <v>102824.9093032868</v>
      </c>
      <c r="AF88" s="52">
        <f>'Temporary Relocation Numbers'!AF88*Assumptions!G$21</f>
        <v>81012.861292482165</v>
      </c>
      <c r="AG88" s="52">
        <f>'Temporary Relocation Numbers'!AG88*Assumptions!H$21</f>
        <v>32022.126964208979</v>
      </c>
      <c r="AH88" s="53">
        <f>'Temporary Relocation Numbers'!AH88*Assumptions!C$21</f>
        <v>14917332.984111186</v>
      </c>
      <c r="AI88" s="53">
        <f>'Temporary Relocation Numbers'!AI88*Assumptions!D$21</f>
        <v>28552817.935936764</v>
      </c>
      <c r="AJ88" s="53">
        <f>'Temporary Relocation Numbers'!AJ88*Assumptions!E$21</f>
        <v>22541694.421848398</v>
      </c>
      <c r="AK88" s="53">
        <f>'Temporary Relocation Numbers'!AK88*Assumptions!F$21</f>
        <v>10420426.778213236</v>
      </c>
      <c r="AL88" s="53">
        <f>'Temporary Relocation Numbers'!AL88*Assumptions!G$21</f>
        <v>6403770.2929303683</v>
      </c>
      <c r="AM88" s="53">
        <f>'Temporary Relocation Numbers'!AM88*Assumptions!H$21</f>
        <v>3374975.9745678869</v>
      </c>
    </row>
    <row r="89" spans="1:39" x14ac:dyDescent="0.35">
      <c r="A89">
        <v>2108</v>
      </c>
      <c r="B89" s="51">
        <f>'Temporary Relocation Numbers'!B89*Assumptions!C$21</f>
        <v>0</v>
      </c>
      <c r="C89" s="51">
        <f>'Temporary Relocation Numbers'!C89*Assumptions!D$21</f>
        <v>0</v>
      </c>
      <c r="D89" s="51">
        <f>'Temporary Relocation Numbers'!D89*Assumptions!E$21</f>
        <v>0</v>
      </c>
      <c r="E89" s="51">
        <f>'Temporary Relocation Numbers'!E89*Assumptions!F$21</f>
        <v>0</v>
      </c>
      <c r="F89" s="51">
        <f>'Temporary Relocation Numbers'!F89*Assumptions!G$21</f>
        <v>0</v>
      </c>
      <c r="G89" s="51">
        <f>'Temporary Relocation Numbers'!G89*Assumptions!H$21</f>
        <v>0</v>
      </c>
      <c r="H89" s="52">
        <f>'Temporary Relocation Numbers'!H89*Assumptions!C$21</f>
        <v>141251.74145837533</v>
      </c>
      <c r="I89" s="52">
        <f>'Temporary Relocation Numbers'!I89*Assumptions!D$21</f>
        <v>164408.40742430717</v>
      </c>
      <c r="J89" s="52">
        <f>'Temporary Relocation Numbers'!J89*Assumptions!E$21</f>
        <v>113111.25416938675</v>
      </c>
      <c r="K89" s="52">
        <f>'Temporary Relocation Numbers'!K89*Assumptions!F$21</f>
        <v>104570.88317281842</v>
      </c>
      <c r="L89" s="52">
        <f>'Temporary Relocation Numbers'!L89*Assumptions!G$21</f>
        <v>83890.085812718229</v>
      </c>
      <c r="M89" s="52">
        <f>'Temporary Relocation Numbers'!M89*Assumptions!H$21</f>
        <v>35513.731838691419</v>
      </c>
      <c r="N89" s="53">
        <f>'Temporary Relocation Numbers'!N89*Assumptions!C$21</f>
        <v>16245926.541325945</v>
      </c>
      <c r="O89" s="53">
        <f>'Temporary Relocation Numbers'!O89*Assumptions!D$21</f>
        <v>31701405.894251652</v>
      </c>
      <c r="P89" s="53">
        <f>'Temporary Relocation Numbers'!P89*Assumptions!E$21</f>
        <v>25293045.92413348</v>
      </c>
      <c r="Q89" s="53">
        <f>'Temporary Relocation Numbers'!Q89*Assumptions!F$21</f>
        <v>10592442.094434481</v>
      </c>
      <c r="R89" s="53">
        <f>'Temporary Relocation Numbers'!R89*Assumptions!G$21</f>
        <v>6628123.0726899086</v>
      </c>
      <c r="S89" s="53">
        <f>'Temporary Relocation Numbers'!S89*Assumptions!H$21</f>
        <v>3741234.8649136233</v>
      </c>
      <c r="U89">
        <v>2108</v>
      </c>
      <c r="V89" s="51">
        <f>'Temporary Relocation Numbers'!V89*Assumptions!C$21</f>
        <v>0</v>
      </c>
      <c r="W89" s="51">
        <f>'Temporary Relocation Numbers'!W89*Assumptions!D$21</f>
        <v>0</v>
      </c>
      <c r="X89" s="51">
        <f>'Temporary Relocation Numbers'!X89*Assumptions!E$21</f>
        <v>0</v>
      </c>
      <c r="Y89" s="51">
        <f>'Temporary Relocation Numbers'!Y89*Assumptions!F$21</f>
        <v>0</v>
      </c>
      <c r="Z89" s="51">
        <f>'Temporary Relocation Numbers'!Z89*Assumptions!G$21</f>
        <v>0</v>
      </c>
      <c r="AA89" s="51">
        <f>'Temporary Relocation Numbers'!AA89*Assumptions!H$21</f>
        <v>0</v>
      </c>
      <c r="AB89" s="52">
        <f>'Temporary Relocation Numbers'!AB89*Assumptions!C$21</f>
        <v>131501.93483250312</v>
      </c>
      <c r="AC89" s="52">
        <f>'Temporary Relocation Numbers'!AC89*Assumptions!D$21</f>
        <v>150136.43829436699</v>
      </c>
      <c r="AD89" s="52">
        <f>'Temporary Relocation Numbers'!AD89*Assumptions!E$21</f>
        <v>102207.52608555216</v>
      </c>
      <c r="AE89" s="52">
        <f>'Temporary Relocation Numbers'!AE89*Assumptions!F$21</f>
        <v>104301.80319187455</v>
      </c>
      <c r="AF89" s="52">
        <f>'Temporary Relocation Numbers'!AF89*Assumptions!G$21</f>
        <v>82176.464553117854</v>
      </c>
      <c r="AG89" s="52">
        <f>'Temporary Relocation Numbers'!AG89*Assumptions!H$21</f>
        <v>32482.066913910545</v>
      </c>
      <c r="AH89" s="53">
        <f>'Temporary Relocation Numbers'!AH89*Assumptions!C$21</f>
        <v>15124562.368391275</v>
      </c>
      <c r="AI89" s="53">
        <f>'Temporary Relocation Numbers'!AI89*Assumptions!D$21</f>
        <v>28949469.461154312</v>
      </c>
      <c r="AJ89" s="53">
        <f>'Temporary Relocation Numbers'!AJ89*Assumptions!E$21</f>
        <v>22854840.307955865</v>
      </c>
      <c r="AK89" s="53">
        <f>'Temporary Relocation Numbers'!AK89*Assumptions!F$21</f>
        <v>10565185.806350837</v>
      </c>
      <c r="AL89" s="53">
        <f>'Temporary Relocation Numbers'!AL89*Assumptions!G$21</f>
        <v>6492730.5230390998</v>
      </c>
      <c r="AM89" s="53">
        <f>'Temporary Relocation Numbers'!AM89*Assumptions!H$21</f>
        <v>3421860.6418146892</v>
      </c>
    </row>
    <row r="90" spans="1:39" x14ac:dyDescent="0.35">
      <c r="A90">
        <v>2109</v>
      </c>
      <c r="B90" s="51">
        <f>'Temporary Relocation Numbers'!B90*Assumptions!C$21</f>
        <v>0</v>
      </c>
      <c r="C90" s="51">
        <f>'Temporary Relocation Numbers'!C90*Assumptions!D$21</f>
        <v>0</v>
      </c>
      <c r="D90" s="51">
        <f>'Temporary Relocation Numbers'!D90*Assumptions!E$21</f>
        <v>0</v>
      </c>
      <c r="E90" s="51">
        <f>'Temporary Relocation Numbers'!E90*Assumptions!F$21</f>
        <v>0</v>
      </c>
      <c r="F90" s="51">
        <f>'Temporary Relocation Numbers'!F90*Assumptions!G$21</f>
        <v>0</v>
      </c>
      <c r="G90" s="51">
        <f>'Temporary Relocation Numbers'!G90*Assumptions!H$21</f>
        <v>0</v>
      </c>
      <c r="H90" s="52">
        <f>'Temporary Relocation Numbers'!H90*Assumptions!C$21</f>
        <v>143280.56730539785</v>
      </c>
      <c r="I90" s="52">
        <f>'Temporary Relocation Numbers'!I90*Assumptions!D$21</f>
        <v>166769.83690479639</v>
      </c>
      <c r="J90" s="52">
        <f>'Temporary Relocation Numbers'!J90*Assumptions!E$21</f>
        <v>114735.89280165175</v>
      </c>
      <c r="K90" s="52">
        <f>'Temporary Relocation Numbers'!K90*Assumptions!F$21</f>
        <v>106072.85481887776</v>
      </c>
      <c r="L90" s="52">
        <f>'Temporary Relocation Numbers'!L90*Assumptions!G$21</f>
        <v>85095.015200834358</v>
      </c>
      <c r="M90" s="52">
        <f>'Temporary Relocation Numbers'!M90*Assumptions!H$21</f>
        <v>36023.822378706442</v>
      </c>
      <c r="N90" s="53">
        <f>'Temporary Relocation Numbers'!N90*Assumptions!C$21</f>
        <v>16471612.550869638</v>
      </c>
      <c r="O90" s="53">
        <f>'Temporary Relocation Numbers'!O90*Assumptions!D$21</f>
        <v>32141797.137865797</v>
      </c>
      <c r="P90" s="53">
        <f>'Temporary Relocation Numbers'!P90*Assumptions!E$21</f>
        <v>25644413.17852198</v>
      </c>
      <c r="Q90" s="53">
        <f>'Temporary Relocation Numbers'!Q90*Assumptions!F$21</f>
        <v>10739590.733912475</v>
      </c>
      <c r="R90" s="53">
        <f>'Temporary Relocation Numbers'!R90*Assumptions!G$21</f>
        <v>6720199.9784443891</v>
      </c>
      <c r="S90" s="53">
        <f>'Temporary Relocation Numbers'!S90*Assumptions!H$21</f>
        <v>3793207.5465135467</v>
      </c>
      <c r="U90">
        <v>2109</v>
      </c>
      <c r="V90" s="51">
        <f>'Temporary Relocation Numbers'!V90*Assumptions!C$21</f>
        <v>0</v>
      </c>
      <c r="W90" s="51">
        <f>'Temporary Relocation Numbers'!W90*Assumptions!D$21</f>
        <v>0</v>
      </c>
      <c r="X90" s="51">
        <f>'Temporary Relocation Numbers'!X90*Assumptions!E$21</f>
        <v>0</v>
      </c>
      <c r="Y90" s="51">
        <f>'Temporary Relocation Numbers'!Y90*Assumptions!F$21</f>
        <v>0</v>
      </c>
      <c r="Z90" s="51">
        <f>'Temporary Relocation Numbers'!Z90*Assumptions!G$21</f>
        <v>0</v>
      </c>
      <c r="AA90" s="51">
        <f>'Temporary Relocation Numbers'!AA90*Assumptions!H$21</f>
        <v>0</v>
      </c>
      <c r="AB90" s="52">
        <f>'Temporary Relocation Numbers'!AB90*Assumptions!C$21</f>
        <v>133390.72233747187</v>
      </c>
      <c r="AC90" s="52">
        <f>'Temporary Relocation Numbers'!AC90*Assumptions!D$21</f>
        <v>152292.87674564993</v>
      </c>
      <c r="AD90" s="52">
        <f>'Temporary Relocation Numbers'!AD90*Assumptions!E$21</f>
        <v>103675.55238060282</v>
      </c>
      <c r="AE90" s="52">
        <f>'Temporary Relocation Numbers'!AE90*Assumptions!F$21</f>
        <v>105799.90999057259</v>
      </c>
      <c r="AF90" s="52">
        <f>'Temporary Relocation Numbers'!AF90*Assumptions!G$21</f>
        <v>83356.780870502349</v>
      </c>
      <c r="AG90" s="52">
        <f>'Temporary Relocation Numbers'!AG90*Assumptions!H$21</f>
        <v>32948.613069301326</v>
      </c>
      <c r="AH90" s="53">
        <f>'Temporary Relocation Numbers'!AH90*Assumptions!C$21</f>
        <v>15334670.552638821</v>
      </c>
      <c r="AI90" s="53">
        <f>'Temporary Relocation Numbers'!AI90*Assumptions!D$21</f>
        <v>29351631.210715052</v>
      </c>
      <c r="AJ90" s="53">
        <f>'Temporary Relocation Numbers'!AJ90*Assumptions!E$21</f>
        <v>23172336.370414354</v>
      </c>
      <c r="AK90" s="53">
        <f>'Temporary Relocation Numbers'!AK90*Assumptions!F$21</f>
        <v>10711955.805504629</v>
      </c>
      <c r="AL90" s="53">
        <f>'Temporary Relocation Numbers'!AL90*Assumptions!G$21</f>
        <v>6582926.5755116856</v>
      </c>
      <c r="AM90" s="53">
        <f>'Temporary Relocation Numbers'!AM90*Assumptions!H$21</f>
        <v>3469396.6239269627</v>
      </c>
    </row>
    <row r="91" spans="1:39" x14ac:dyDescent="0.35">
      <c r="A91">
        <v>2110</v>
      </c>
      <c r="B91" s="51">
        <f>'Temporary Relocation Numbers'!B91*Assumptions!C$21</f>
        <v>0</v>
      </c>
      <c r="C91" s="51">
        <f>'Temporary Relocation Numbers'!C91*Assumptions!D$21</f>
        <v>0</v>
      </c>
      <c r="D91" s="51">
        <f>'Temporary Relocation Numbers'!D91*Assumptions!E$21</f>
        <v>0</v>
      </c>
      <c r="E91" s="51">
        <f>'Temporary Relocation Numbers'!E91*Assumptions!F$21</f>
        <v>0</v>
      </c>
      <c r="F91" s="51">
        <f>'Temporary Relocation Numbers'!F91*Assumptions!G$21</f>
        <v>0</v>
      </c>
      <c r="G91" s="51">
        <f>'Temporary Relocation Numbers'!G91*Assumptions!H$21</f>
        <v>0</v>
      </c>
      <c r="H91" s="52">
        <f>'Temporary Relocation Numbers'!H91*Assumptions!C$21</f>
        <v>138086.54690836123</v>
      </c>
      <c r="I91" s="52">
        <f>'Temporary Relocation Numbers'!I91*Assumptions!D$21</f>
        <v>160724.31411839018</v>
      </c>
      <c r="J91" s="52">
        <f>'Temporary Relocation Numbers'!J91*Assumptions!E$21</f>
        <v>110576.63674417282</v>
      </c>
      <c r="K91" s="52">
        <f>'Temporary Relocation Numbers'!K91*Assumptions!F$21</f>
        <v>102227.63992433567</v>
      </c>
      <c r="L91" s="52">
        <f>'Temporary Relocation Numbers'!L91*Assumptions!G$21</f>
        <v>82010.261608972884</v>
      </c>
      <c r="M91" s="52">
        <f>'Temporary Relocation Numbers'!M91*Assumptions!H$21</f>
        <v>34717.933717507796</v>
      </c>
      <c r="N91" s="53">
        <f>'Temporary Relocation Numbers'!N91*Assumptions!C$21</f>
        <v>15867128.784012606</v>
      </c>
      <c r="O91" s="53">
        <f>'Temporary Relocation Numbers'!O91*Assumptions!D$21</f>
        <v>30962240.822571948</v>
      </c>
      <c r="P91" s="53">
        <f>'Temporary Relocation Numbers'!P91*Assumptions!E$21</f>
        <v>24703301.22429667</v>
      </c>
      <c r="Q91" s="53">
        <f>'Temporary Relocation Numbers'!Q91*Assumptions!F$21</f>
        <v>10345463.671896588</v>
      </c>
      <c r="R91" s="53">
        <f>'Temporary Relocation Numbers'!R91*Assumptions!G$21</f>
        <v>6473578.5997264842</v>
      </c>
      <c r="S91" s="53">
        <f>'Temporary Relocation Numbers'!S91*Assumptions!H$21</f>
        <v>3654002.4517418169</v>
      </c>
      <c r="U91">
        <v>2110</v>
      </c>
      <c r="V91" s="51">
        <f>'Temporary Relocation Numbers'!V91*Assumptions!C$21</f>
        <v>0</v>
      </c>
      <c r="W91" s="51">
        <f>'Temporary Relocation Numbers'!W91*Assumptions!D$21</f>
        <v>0</v>
      </c>
      <c r="X91" s="51">
        <f>'Temporary Relocation Numbers'!X91*Assumptions!E$21</f>
        <v>0</v>
      </c>
      <c r="Y91" s="51">
        <f>'Temporary Relocation Numbers'!Y91*Assumptions!F$21</f>
        <v>0</v>
      </c>
      <c r="Z91" s="51">
        <f>'Temporary Relocation Numbers'!Z91*Assumptions!G$21</f>
        <v>0</v>
      </c>
      <c r="AA91" s="51">
        <f>'Temporary Relocation Numbers'!AA91*Assumptions!H$21</f>
        <v>0</v>
      </c>
      <c r="AB91" s="52">
        <f>'Temporary Relocation Numbers'!AB91*Assumptions!C$21</f>
        <v>128555.21571137421</v>
      </c>
      <c r="AC91" s="52">
        <f>'Temporary Relocation Numbers'!AC91*Assumptions!D$21</f>
        <v>146772.15385198439</v>
      </c>
      <c r="AD91" s="52">
        <f>'Temporary Relocation Numbers'!AD91*Assumptions!E$21</f>
        <v>99917.241369793424</v>
      </c>
      <c r="AE91" s="52">
        <f>'Temporary Relocation Numbers'!AE91*Assumptions!F$21</f>
        <v>101964.58953623369</v>
      </c>
      <c r="AF91" s="52">
        <f>'Temporary Relocation Numbers'!AF91*Assumptions!G$21</f>
        <v>80335.039484248118</v>
      </c>
      <c r="AG91" s="52">
        <f>'Temporary Relocation Numbers'!AG91*Assumptions!H$21</f>
        <v>31754.202888252483</v>
      </c>
      <c r="AH91" s="53">
        <f>'Temporary Relocation Numbers'!AH91*Assumptions!C$21</f>
        <v>14771910.87197347</v>
      </c>
      <c r="AI91" s="53">
        <f>'Temporary Relocation Numbers'!AI91*Assumptions!D$21</f>
        <v>28274469.849442333</v>
      </c>
      <c r="AJ91" s="53">
        <f>'Temporary Relocation Numbers'!AJ91*Assumptions!E$21</f>
        <v>22321945.97100402</v>
      </c>
      <c r="AK91" s="53">
        <f>'Temporary Relocation Numbers'!AK91*Assumptions!F$21</f>
        <v>10318842.904401598</v>
      </c>
      <c r="AL91" s="53">
        <f>'Temporary Relocation Numbers'!AL91*Assumptions!G$21</f>
        <v>6341342.927218643</v>
      </c>
      <c r="AM91" s="53">
        <f>'Temporary Relocation Numbers'!AM91*Assumptions!H$21</f>
        <v>3342074.9100707369</v>
      </c>
    </row>
    <row r="92" spans="1:39" x14ac:dyDescent="0.35">
      <c r="A92">
        <v>2111</v>
      </c>
      <c r="B92" s="51">
        <f>'Temporary Relocation Numbers'!B92*Assumptions!C$21</f>
        <v>0</v>
      </c>
      <c r="C92" s="51">
        <f>'Temporary Relocation Numbers'!C92*Assumptions!D$21</f>
        <v>0</v>
      </c>
      <c r="D92" s="51">
        <f>'Temporary Relocation Numbers'!D92*Assumptions!E$21</f>
        <v>0</v>
      </c>
      <c r="E92" s="51">
        <f>'Temporary Relocation Numbers'!E92*Assumptions!F$21</f>
        <v>0</v>
      </c>
      <c r="F92" s="51">
        <f>'Temporary Relocation Numbers'!F92*Assumptions!G$21</f>
        <v>0</v>
      </c>
      <c r="G92" s="51">
        <f>'Temporary Relocation Numbers'!G92*Assumptions!H$21</f>
        <v>0</v>
      </c>
      <c r="H92" s="52">
        <f>'Temporary Relocation Numbers'!H92*Assumptions!C$21</f>
        <v>140069.91045914846</v>
      </c>
      <c r="I92" s="52">
        <f>'Temporary Relocation Numbers'!I92*Assumptions!D$21</f>
        <v>163032.82826031631</v>
      </c>
      <c r="J92" s="52">
        <f>'Temporary Relocation Numbers'!J92*Assumptions!E$21</f>
        <v>112164.87018035674</v>
      </c>
      <c r="K92" s="52">
        <f>'Temporary Relocation Numbers'!K92*Assumptions!F$21</f>
        <v>103695.95511830955</v>
      </c>
      <c r="L92" s="52">
        <f>'Temporary Relocation Numbers'!L92*Assumptions!G$21</f>
        <v>83188.190721601874</v>
      </c>
      <c r="M92" s="52">
        <f>'Temporary Relocation Numbers'!M92*Assumptions!H$21</f>
        <v>35216.59405651714</v>
      </c>
      <c r="N92" s="53">
        <f>'Temporary Relocation Numbers'!N92*Assumptions!C$21</f>
        <v>16087552.591117138</v>
      </c>
      <c r="O92" s="53">
        <f>'Temporary Relocation Numbers'!O92*Assumptions!D$21</f>
        <v>31392363.694296241</v>
      </c>
      <c r="P92" s="53">
        <f>'Temporary Relocation Numbers'!P92*Assumptions!E$21</f>
        <v>25046475.832509086</v>
      </c>
      <c r="Q92" s="53">
        <f>'Temporary Relocation Numbers'!Q92*Assumptions!F$21</f>
        <v>10489181.323644567</v>
      </c>
      <c r="R92" s="53">
        <f>'Temporary Relocation Numbers'!R92*Assumptions!G$21</f>
        <v>6563508.5965120345</v>
      </c>
      <c r="S92" s="53">
        <f>'Temporary Relocation Numbers'!S92*Assumptions!H$21</f>
        <v>3704763.3135553133</v>
      </c>
      <c r="U92">
        <v>2111</v>
      </c>
      <c r="V92" s="51">
        <f>'Temporary Relocation Numbers'!V92*Assumptions!C$21</f>
        <v>0</v>
      </c>
      <c r="W92" s="51">
        <f>'Temporary Relocation Numbers'!W92*Assumptions!D$21</f>
        <v>0</v>
      </c>
      <c r="X92" s="51">
        <f>'Temporary Relocation Numbers'!X92*Assumptions!E$21</f>
        <v>0</v>
      </c>
      <c r="Y92" s="51">
        <f>'Temporary Relocation Numbers'!Y92*Assumptions!F$21</f>
        <v>0</v>
      </c>
      <c r="Z92" s="51">
        <f>'Temporary Relocation Numbers'!Z92*Assumptions!G$21</f>
        <v>0</v>
      </c>
      <c r="AA92" s="51">
        <f>'Temporary Relocation Numbers'!AA92*Assumptions!H$21</f>
        <v>0</v>
      </c>
      <c r="AB92" s="52">
        <f>'Temporary Relocation Numbers'!AB92*Assumptions!C$21</f>
        <v>130401.6789245846</v>
      </c>
      <c r="AC92" s="52">
        <f>'Temporary Relocation Numbers'!AC92*Assumptions!D$21</f>
        <v>148880.27044073329</v>
      </c>
      <c r="AD92" s="52">
        <f>'Temporary Relocation Numbers'!AD92*Assumptions!E$21</f>
        <v>101352.37186631873</v>
      </c>
      <c r="AE92" s="52">
        <f>'Temporary Relocation Numbers'!AE92*Assumptions!F$21</f>
        <v>103429.1264870444</v>
      </c>
      <c r="AF92" s="52">
        <f>'Temporary Relocation Numbers'!AF92*Assumptions!G$21</f>
        <v>81488.907060282552</v>
      </c>
      <c r="AG92" s="52">
        <f>'Temporary Relocation Numbers'!AG92*Assumptions!H$21</f>
        <v>32210.294593077717</v>
      </c>
      <c r="AH92" s="53">
        <f>'Temporary Relocation Numbers'!AH92*Assumptions!C$21</f>
        <v>14977120.073772477</v>
      </c>
      <c r="AI92" s="53">
        <f>'Temporary Relocation Numbers'!AI92*Assumptions!D$21</f>
        <v>28667254.604196202</v>
      </c>
      <c r="AJ92" s="53">
        <f>'Temporary Relocation Numbers'!AJ92*Assumptions!E$21</f>
        <v>22632039.144122269</v>
      </c>
      <c r="AK92" s="53">
        <f>'Temporary Relocation Numbers'!AK92*Assumptions!F$21</f>
        <v>10462190.74438343</v>
      </c>
      <c r="AL92" s="53">
        <f>'Temporary Relocation Numbers'!AL92*Assumptions!G$21</f>
        <v>6429435.9255928239</v>
      </c>
      <c r="AM92" s="53">
        <f>'Temporary Relocation Numbers'!AM92*Assumptions!H$21</f>
        <v>3388502.5205939817</v>
      </c>
    </row>
    <row r="93" spans="1:39" x14ac:dyDescent="0.35">
      <c r="A93">
        <v>2112</v>
      </c>
      <c r="B93" s="51">
        <f>'Temporary Relocation Numbers'!B93*Assumptions!C$21</f>
        <v>0</v>
      </c>
      <c r="C93" s="51">
        <f>'Temporary Relocation Numbers'!C93*Assumptions!D$21</f>
        <v>0</v>
      </c>
      <c r="D93" s="51">
        <f>'Temporary Relocation Numbers'!D93*Assumptions!E$21</f>
        <v>0</v>
      </c>
      <c r="E93" s="51">
        <f>'Temporary Relocation Numbers'!E93*Assumptions!F$21</f>
        <v>0</v>
      </c>
      <c r="F93" s="51">
        <f>'Temporary Relocation Numbers'!F93*Assumptions!G$21</f>
        <v>0</v>
      </c>
      <c r="G93" s="51">
        <f>'Temporary Relocation Numbers'!G93*Assumptions!H$21</f>
        <v>0</v>
      </c>
      <c r="H93" s="52">
        <f>'Temporary Relocation Numbers'!H93*Assumptions!C$21</f>
        <v>142081.76144091776</v>
      </c>
      <c r="I93" s="52">
        <f>'Temporary Relocation Numbers'!I93*Assumptions!D$21</f>
        <v>165374.50003351129</v>
      </c>
      <c r="J93" s="52">
        <f>'Temporary Relocation Numbers'!J93*Assumptions!E$21</f>
        <v>113775.91571792198</v>
      </c>
      <c r="K93" s="52">
        <f>'Temporary Relocation Numbers'!K93*Assumptions!F$21</f>
        <v>105185.36000495807</v>
      </c>
      <c r="L93" s="52">
        <f>'Temporary Relocation Numbers'!L93*Assumptions!G$21</f>
        <v>84383.038655938741</v>
      </c>
      <c r="M93" s="52">
        <f>'Temporary Relocation Numbers'!M93*Assumptions!H$21</f>
        <v>35722.416749591801</v>
      </c>
      <c r="N93" s="53">
        <f>'Temporary Relocation Numbers'!N93*Assumptions!C$21</f>
        <v>16311038.493160196</v>
      </c>
      <c r="O93" s="53">
        <f>'Temporary Relocation Numbers'!O93*Assumptions!D$21</f>
        <v>31828461.769360643</v>
      </c>
      <c r="P93" s="53">
        <f>'Temporary Relocation Numbers'!P93*Assumptions!E$21</f>
        <v>25394417.77164026</v>
      </c>
      <c r="Q93" s="53">
        <f>'Temporary Relocation Numbers'!Q93*Assumptions!F$21</f>
        <v>10634895.479761904</v>
      </c>
      <c r="R93" s="53">
        <f>'Temporary Relocation Numbers'!R93*Assumptions!G$21</f>
        <v>6654687.8875167323</v>
      </c>
      <c r="S93" s="53">
        <f>'Temporary Relocation Numbers'!S93*Assumptions!H$21</f>
        <v>3756229.3377561043</v>
      </c>
      <c r="U93">
        <v>2112</v>
      </c>
      <c r="V93" s="51">
        <f>'Temporary Relocation Numbers'!V93*Assumptions!C$21</f>
        <v>0</v>
      </c>
      <c r="W93" s="51">
        <f>'Temporary Relocation Numbers'!W93*Assumptions!D$21</f>
        <v>0</v>
      </c>
      <c r="X93" s="51">
        <f>'Temporary Relocation Numbers'!X93*Assumptions!E$21</f>
        <v>0</v>
      </c>
      <c r="Y93" s="51">
        <f>'Temporary Relocation Numbers'!Y93*Assumptions!F$21</f>
        <v>0</v>
      </c>
      <c r="Z93" s="51">
        <f>'Temporary Relocation Numbers'!Z93*Assumptions!G$21</f>
        <v>0</v>
      </c>
      <c r="AA93" s="51">
        <f>'Temporary Relocation Numbers'!AA93*Assumptions!H$21</f>
        <v>0</v>
      </c>
      <c r="AB93" s="52">
        <f>'Temporary Relocation Numbers'!AB93*Assumptions!C$21</f>
        <v>132274.66324297822</v>
      </c>
      <c r="AC93" s="52">
        <f>'Temporary Relocation Numbers'!AC93*Assumptions!D$21</f>
        <v>151018.66631226931</v>
      </c>
      <c r="AD93" s="52">
        <f>'Temporary Relocation Numbers'!AD93*Assumptions!E$21</f>
        <v>102808.1154173462</v>
      </c>
      <c r="AE93" s="52">
        <f>'Temporary Relocation Numbers'!AE93*Assumptions!F$21</f>
        <v>104914.69886289872</v>
      </c>
      <c r="AF93" s="52">
        <f>'Temporary Relocation Numbers'!AF93*Assumptions!G$21</f>
        <v>82659.347857561064</v>
      </c>
      <c r="AG93" s="52">
        <f>'Temporary Relocation Numbers'!AG93*Assumptions!H$21</f>
        <v>32672.937230513118</v>
      </c>
      <c r="AH93" s="53">
        <f>'Temporary Relocation Numbers'!AH93*Assumptions!C$21</f>
        <v>15185180.011462584</v>
      </c>
      <c r="AI93" s="53">
        <f>'Temporary Relocation Numbers'!AI93*Assumptions!D$21</f>
        <v>29065495.866689686</v>
      </c>
      <c r="AJ93" s="53">
        <f>'Temporary Relocation Numbers'!AJ93*Assumptions!E$21</f>
        <v>22946440.085754048</v>
      </c>
      <c r="AK93" s="53">
        <f>'Temporary Relocation Numbers'!AK93*Assumptions!F$21</f>
        <v>10607529.951364242</v>
      </c>
      <c r="AL93" s="53">
        <f>'Temporary Relocation Numbers'!AL93*Assumptions!G$21</f>
        <v>6518752.698875824</v>
      </c>
      <c r="AM93" s="53">
        <f>'Temporary Relocation Numbers'!AM93*Assumptions!H$21</f>
        <v>3435575.0966182728</v>
      </c>
    </row>
    <row r="94" spans="1:39" x14ac:dyDescent="0.35">
      <c r="A94">
        <v>2113</v>
      </c>
      <c r="B94" s="51">
        <f>'Temporary Relocation Numbers'!B94*Assumptions!C$21</f>
        <v>0</v>
      </c>
      <c r="C94" s="51">
        <f>'Temporary Relocation Numbers'!C94*Assumptions!D$21</f>
        <v>0</v>
      </c>
      <c r="D94" s="51">
        <f>'Temporary Relocation Numbers'!D94*Assumptions!E$21</f>
        <v>0</v>
      </c>
      <c r="E94" s="51">
        <f>'Temporary Relocation Numbers'!E94*Assumptions!F$21</f>
        <v>0</v>
      </c>
      <c r="F94" s="51">
        <f>'Temporary Relocation Numbers'!F94*Assumptions!G$21</f>
        <v>0</v>
      </c>
      <c r="G94" s="51">
        <f>'Temporary Relocation Numbers'!G94*Assumptions!H$21</f>
        <v>0</v>
      </c>
      <c r="H94" s="52">
        <f>'Temporary Relocation Numbers'!H94*Assumptions!C$21</f>
        <v>144122.50902410253</v>
      </c>
      <c r="I94" s="52">
        <f>'Temporary Relocation Numbers'!I94*Assumptions!D$21</f>
        <v>167749.80568739088</v>
      </c>
      <c r="J94" s="52">
        <f>'Temporary Relocation Numbers'!J94*Assumptions!E$21</f>
        <v>115410.1010114548</v>
      </c>
      <c r="K94" s="52">
        <f>'Temporary Relocation Numbers'!K94*Assumptions!F$21</f>
        <v>106696.15749958089</v>
      </c>
      <c r="L94" s="52">
        <f>'Temporary Relocation Numbers'!L94*Assumptions!G$21</f>
        <v>85595.048420263774</v>
      </c>
      <c r="M94" s="52">
        <f>'Temporary Relocation Numbers'!M94*Assumptions!H$21</f>
        <v>36235.504670996575</v>
      </c>
      <c r="N94" s="53">
        <f>'Temporary Relocation Numbers'!N94*Assumptions!C$21</f>
        <v>16537629.028311932</v>
      </c>
      <c r="O94" s="53">
        <f>'Temporary Relocation Numbers'!O94*Assumptions!D$21</f>
        <v>32270618.054406524</v>
      </c>
      <c r="P94" s="53">
        <f>'Temporary Relocation Numbers'!P94*Assumptions!E$21</f>
        <v>25747193.268746451</v>
      </c>
      <c r="Q94" s="53">
        <f>'Temporary Relocation Numbers'!Q94*Assumptions!F$21</f>
        <v>10782633.875392115</v>
      </c>
      <c r="R94" s="53">
        <f>'Temporary Relocation Numbers'!R94*Assumptions!G$21</f>
        <v>6747133.8277511653</v>
      </c>
      <c r="S94" s="53">
        <f>'Temporary Relocation Numbers'!S94*Assumptions!H$21</f>
        <v>3808410.3203558163</v>
      </c>
      <c r="U94">
        <v>2113</v>
      </c>
      <c r="V94" s="51">
        <f>'Temporary Relocation Numbers'!V94*Assumptions!C$21</f>
        <v>0</v>
      </c>
      <c r="W94" s="51">
        <f>'Temporary Relocation Numbers'!W94*Assumptions!D$21</f>
        <v>0</v>
      </c>
      <c r="X94" s="51">
        <f>'Temporary Relocation Numbers'!X94*Assumptions!E$21</f>
        <v>0</v>
      </c>
      <c r="Y94" s="51">
        <f>'Temporary Relocation Numbers'!Y94*Assumptions!F$21</f>
        <v>0</v>
      </c>
      <c r="Z94" s="51">
        <f>'Temporary Relocation Numbers'!Z94*Assumptions!G$21</f>
        <v>0</v>
      </c>
      <c r="AA94" s="51">
        <f>'Temporary Relocation Numbers'!AA94*Assumptions!H$21</f>
        <v>0</v>
      </c>
      <c r="AB94" s="52">
        <f>'Temporary Relocation Numbers'!AB94*Assumptions!C$21</f>
        <v>134174.5495942742</v>
      </c>
      <c r="AC94" s="52">
        <f>'Temporary Relocation Numbers'!AC94*Assumptions!D$21</f>
        <v>153187.77637373706</v>
      </c>
      <c r="AD94" s="52">
        <f>'Temporary Relocation Numbers'!AD94*Assumptions!E$21</f>
        <v>104284.76809213005</v>
      </c>
      <c r="AE94" s="52">
        <f>'Temporary Relocation Numbers'!AE94*Assumptions!F$21</f>
        <v>106421.60879963999</v>
      </c>
      <c r="AF94" s="52">
        <f>'Temporary Relocation Numbers'!AF94*Assumptions!G$21</f>
        <v>83846.599920438166</v>
      </c>
      <c r="AG94" s="52">
        <f>'Temporary Relocation Numbers'!AG94*Assumptions!H$21</f>
        <v>33142.224892859878</v>
      </c>
      <c r="AH94" s="53">
        <f>'Temporary Relocation Numbers'!AH94*Assumptions!C$21</f>
        <v>15396130.287045322</v>
      </c>
      <c r="AI94" s="53">
        <f>'Temporary Relocation Numbers'!AI94*Assumptions!D$21</f>
        <v>29469269.437921561</v>
      </c>
      <c r="AJ94" s="53">
        <f>'Temporary Relocation Numbers'!AJ94*Assumptions!E$21</f>
        <v>23265208.638782639</v>
      </c>
      <c r="AK94" s="53">
        <f>'Temporary Relocation Numbers'!AK94*Assumptions!F$21</f>
        <v>10754888.189119959</v>
      </c>
      <c r="AL94" s="53">
        <f>'Temporary Relocation Numbers'!AL94*Assumptions!G$21</f>
        <v>6609310.2475677412</v>
      </c>
      <c r="AM94" s="53">
        <f>'Temporary Relocation Numbers'!AM94*Assumptions!H$21</f>
        <v>3483301.5979089881</v>
      </c>
    </row>
    <row r="95" spans="1:39" x14ac:dyDescent="0.35">
      <c r="A95">
        <v>2114</v>
      </c>
      <c r="B95" s="51">
        <f>'Temporary Relocation Numbers'!B95*Assumptions!C$21</f>
        <v>0</v>
      </c>
      <c r="C95" s="51">
        <f>'Temporary Relocation Numbers'!C95*Assumptions!D$21</f>
        <v>0</v>
      </c>
      <c r="D95" s="51">
        <f>'Temporary Relocation Numbers'!D95*Assumptions!E$21</f>
        <v>0</v>
      </c>
      <c r="E95" s="51">
        <f>'Temporary Relocation Numbers'!E95*Assumptions!F$21</f>
        <v>0</v>
      </c>
      <c r="F95" s="51">
        <f>'Temporary Relocation Numbers'!F95*Assumptions!G$21</f>
        <v>0</v>
      </c>
      <c r="G95" s="51">
        <f>'Temporary Relocation Numbers'!G95*Assumptions!H$21</f>
        <v>0</v>
      </c>
      <c r="H95" s="52">
        <f>'Temporary Relocation Numbers'!H95*Assumptions!C$21</f>
        <v>146192.56825612977</v>
      </c>
      <c r="I95" s="52">
        <f>'Temporary Relocation Numbers'!I95*Assumptions!D$21</f>
        <v>170159.22831183244</v>
      </c>
      <c r="J95" s="52">
        <f>'Temporary Relocation Numbers'!J95*Assumptions!E$21</f>
        <v>117067.7584217071</v>
      </c>
      <c r="K95" s="52">
        <f>'Temporary Relocation Numbers'!K95*Assumptions!F$21</f>
        <v>108228.65486830838</v>
      </c>
      <c r="L95" s="52">
        <f>'Temporary Relocation Numbers'!L95*Assumptions!G$21</f>
        <v>86824.466513231862</v>
      </c>
      <c r="M95" s="52">
        <f>'Temporary Relocation Numbers'!M95*Assumptions!H$21</f>
        <v>36755.962172599044</v>
      </c>
      <c r="N95" s="53">
        <f>'Temporary Relocation Numbers'!N95*Assumptions!C$21</f>
        <v>16767367.325676475</v>
      </c>
      <c r="O95" s="53">
        <f>'Temporary Relocation Numbers'!O95*Assumptions!D$21</f>
        <v>32718916.709191233</v>
      </c>
      <c r="P95" s="53">
        <f>'Temporary Relocation Numbers'!P95*Assumptions!E$21</f>
        <v>26104869.470900401</v>
      </c>
      <c r="Q95" s="53">
        <f>'Temporary Relocation Numbers'!Q95*Assumptions!F$21</f>
        <v>10932424.630971221</v>
      </c>
      <c r="R95" s="53">
        <f>'Temporary Relocation Numbers'!R95*Assumptions!G$21</f>
        <v>6840864.0133191524</v>
      </c>
      <c r="S95" s="53">
        <f>'Temporary Relocation Numbers'!S95*Assumptions!H$21</f>
        <v>3861316.1934508188</v>
      </c>
      <c r="U95">
        <v>2114</v>
      </c>
      <c r="V95" s="51">
        <f>'Temporary Relocation Numbers'!V95*Assumptions!C$21</f>
        <v>0</v>
      </c>
      <c r="W95" s="51">
        <f>'Temporary Relocation Numbers'!W95*Assumptions!D$21</f>
        <v>0</v>
      </c>
      <c r="X95" s="51">
        <f>'Temporary Relocation Numbers'!X95*Assumptions!E$21</f>
        <v>0</v>
      </c>
      <c r="Y95" s="51">
        <f>'Temporary Relocation Numbers'!Y95*Assumptions!F$21</f>
        <v>0</v>
      </c>
      <c r="Z95" s="51">
        <f>'Temporary Relocation Numbers'!Z95*Assumptions!G$21</f>
        <v>0</v>
      </c>
      <c r="AA95" s="51">
        <f>'Temporary Relocation Numbers'!AA95*Assumptions!H$21</f>
        <v>0</v>
      </c>
      <c r="AB95" s="52">
        <f>'Temporary Relocation Numbers'!AB95*Assumptions!C$21</f>
        <v>136101.72437752943</v>
      </c>
      <c r="AC95" s="52">
        <f>'Temporary Relocation Numbers'!AC95*Assumptions!D$21</f>
        <v>155388.04177893579</v>
      </c>
      <c r="AD95" s="52">
        <f>'Temporary Relocation Numbers'!AD95*Assumptions!E$21</f>
        <v>105782.63021242405</v>
      </c>
      <c r="AE95" s="52">
        <f>'Temporary Relocation Numbers'!AE95*Assumptions!F$21</f>
        <v>107950.16277274658</v>
      </c>
      <c r="AF95" s="52">
        <f>'Temporary Relocation Numbers'!AF95*Assumptions!G$21</f>
        <v>85050.904712345262</v>
      </c>
      <c r="AG95" s="52">
        <f>'Temporary Relocation Numbers'!AG95*Assumptions!H$21</f>
        <v>33618.25302388495</v>
      </c>
      <c r="AH95" s="53">
        <f>'Temporary Relocation Numbers'!AH95*Assumptions!C$21</f>
        <v>15610011.052667351</v>
      </c>
      <c r="AI95" s="53">
        <f>'Temporary Relocation Numbers'!AI95*Assumptions!D$21</f>
        <v>29878652.171906866</v>
      </c>
      <c r="AJ95" s="53">
        <f>'Temporary Relocation Numbers'!AJ95*Assumptions!E$21</f>
        <v>23588405.477419812</v>
      </c>
      <c r="AK95" s="53">
        <f>'Temporary Relocation Numbers'!AK95*Assumptions!F$21</f>
        <v>10904293.505727585</v>
      </c>
      <c r="AL95" s="53">
        <f>'Temporary Relocation Numbers'!AL95*Assumptions!G$21</f>
        <v>6701125.8083371092</v>
      </c>
      <c r="AM95" s="53">
        <f>'Temporary Relocation Numbers'!AM95*Assumptions!H$21</f>
        <v>3531691.1086992472</v>
      </c>
    </row>
    <row r="96" spans="1:39" x14ac:dyDescent="0.35">
      <c r="A96">
        <v>2115</v>
      </c>
      <c r="B96" s="51">
        <f>'Temporary Relocation Numbers'!B96*Assumptions!C$21</f>
        <v>0</v>
      </c>
      <c r="C96" s="51">
        <f>'Temporary Relocation Numbers'!C96*Assumptions!D$21</f>
        <v>0</v>
      </c>
      <c r="D96" s="51">
        <f>'Temporary Relocation Numbers'!D96*Assumptions!E$21</f>
        <v>0</v>
      </c>
      <c r="E96" s="51">
        <f>'Temporary Relocation Numbers'!E96*Assumptions!F$21</f>
        <v>0</v>
      </c>
      <c r="F96" s="51">
        <f>'Temporary Relocation Numbers'!F96*Assumptions!G$21</f>
        <v>0</v>
      </c>
      <c r="G96" s="51">
        <f>'Temporary Relocation Numbers'!G96*Assumptions!H$21</f>
        <v>0</v>
      </c>
      <c r="H96" s="52">
        <f>'Temporary Relocation Numbers'!H96*Assumptions!C$21</f>
        <v>148292.36014583221</v>
      </c>
      <c r="I96" s="52">
        <f>'Temporary Relocation Numbers'!I96*Assumptions!D$21</f>
        <v>172603.25793542608</v>
      </c>
      <c r="J96" s="52">
        <f>'Temporary Relocation Numbers'!J96*Assumptions!E$21</f>
        <v>118749.22508319205</v>
      </c>
      <c r="K96" s="52">
        <f>'Temporary Relocation Numbers'!K96*Assumptions!F$21</f>
        <v>109783.16379059316</v>
      </c>
      <c r="L96" s="52">
        <f>'Temporary Relocation Numbers'!L96*Assumptions!G$21</f>
        <v>88071.542974005235</v>
      </c>
      <c r="M96" s="52">
        <f>'Temporary Relocation Numbers'!M96*Assumptions!H$21</f>
        <v>37283.89510509267</v>
      </c>
      <c r="N96" s="53">
        <f>'Temporary Relocation Numbers'!N96*Assumptions!C$21</f>
        <v>17000297.113501083</v>
      </c>
      <c r="O96" s="53">
        <f>'Temporary Relocation Numbers'!O96*Assumptions!D$21</f>
        <v>33173443.062607039</v>
      </c>
      <c r="P96" s="53">
        <f>'Temporary Relocation Numbers'!P96*Assumptions!E$21</f>
        <v>26467514.457972072</v>
      </c>
      <c r="Q96" s="53">
        <f>'Temporary Relocation Numbers'!Q96*Assumptions!F$21</f>
        <v>11084296.257580195</v>
      </c>
      <c r="R96" s="53">
        <f>'Temporary Relocation Numbers'!R96*Assumptions!G$21</f>
        <v>6935896.284767</v>
      </c>
      <c r="S96" s="53">
        <f>'Temporary Relocation Numbers'!S96*Assumptions!H$21</f>
        <v>3914957.0271126968</v>
      </c>
      <c r="U96">
        <v>2115</v>
      </c>
      <c r="V96" s="51">
        <f>'Temporary Relocation Numbers'!V96*Assumptions!C$21</f>
        <v>0</v>
      </c>
      <c r="W96" s="51">
        <f>'Temporary Relocation Numbers'!W96*Assumptions!D$21</f>
        <v>0</v>
      </c>
      <c r="X96" s="51">
        <f>'Temporary Relocation Numbers'!X96*Assumptions!E$21</f>
        <v>0</v>
      </c>
      <c r="Y96" s="51">
        <f>'Temporary Relocation Numbers'!Y96*Assumptions!F$21</f>
        <v>0</v>
      </c>
      <c r="Z96" s="51">
        <f>'Temporary Relocation Numbers'!Z96*Assumptions!G$21</f>
        <v>0</v>
      </c>
      <c r="AA96" s="51">
        <f>'Temporary Relocation Numbers'!AA96*Assumptions!H$21</f>
        <v>0</v>
      </c>
      <c r="AB96" s="52">
        <f>'Temporary Relocation Numbers'!AB96*Assumptions!C$21</f>
        <v>138056.57954172461</v>
      </c>
      <c r="AC96" s="52">
        <f>'Temporary Relocation Numbers'!AC96*Assumptions!D$21</f>
        <v>157619.91001804153</v>
      </c>
      <c r="AD96" s="52">
        <f>'Temporary Relocation Numbers'!AD96*Assumptions!E$21</f>
        <v>107302.00641356091</v>
      </c>
      <c r="AE96" s="52">
        <f>'Temporary Relocation Numbers'!AE96*Assumptions!F$21</f>
        <v>109500.67165966306</v>
      </c>
      <c r="AF96" s="52">
        <f>'Temporary Relocation Numbers'!AF96*Assumptions!G$21</f>
        <v>86272.507164899143</v>
      </c>
      <c r="AG96" s="52">
        <f>'Temporary Relocation Numbers'!AG96*Assumptions!H$21</f>
        <v>34101.118438232428</v>
      </c>
      <c r="AH96" s="53">
        <f>'Temporary Relocation Numbers'!AH96*Assumptions!C$21</f>
        <v>15826863.018263027</v>
      </c>
      <c r="AI96" s="53">
        <f>'Temporary Relocation Numbers'!AI96*Assumptions!D$21</f>
        <v>30293721.990305245</v>
      </c>
      <c r="AJ96" s="53">
        <f>'Temporary Relocation Numbers'!AJ96*Assumptions!E$21</f>
        <v>23916092.118754517</v>
      </c>
      <c r="AK96" s="53">
        <f>'Temporary Relocation Numbers'!AK96*Assumptions!F$21</f>
        <v>11055774.338903876</v>
      </c>
      <c r="AL96" s="53">
        <f>'Temporary Relocation Numbers'!AL96*Assumptions!G$21</f>
        <v>6794216.8573017092</v>
      </c>
      <c r="AM96" s="53">
        <f>'Temporary Relocation Numbers'!AM96*Assumptions!H$21</f>
        <v>3580752.8394189901</v>
      </c>
    </row>
    <row r="97" spans="1:39" x14ac:dyDescent="0.35">
      <c r="A97">
        <v>2116</v>
      </c>
      <c r="B97" s="51">
        <f>'Temporary Relocation Numbers'!B97*Assumptions!C$21</f>
        <v>0</v>
      </c>
      <c r="C97" s="51">
        <f>'Temporary Relocation Numbers'!C97*Assumptions!D$21</f>
        <v>0</v>
      </c>
      <c r="D97" s="51">
        <f>'Temporary Relocation Numbers'!D97*Assumptions!E$21</f>
        <v>0</v>
      </c>
      <c r="E97" s="51">
        <f>'Temporary Relocation Numbers'!E97*Assumptions!F$21</f>
        <v>0</v>
      </c>
      <c r="F97" s="51">
        <f>'Temporary Relocation Numbers'!F97*Assumptions!G$21</f>
        <v>0</v>
      </c>
      <c r="G97" s="51">
        <f>'Temporary Relocation Numbers'!G97*Assumptions!H$21</f>
        <v>0</v>
      </c>
      <c r="H97" s="52">
        <f>'Temporary Relocation Numbers'!H97*Assumptions!C$21</f>
        <v>150422.31174907309</v>
      </c>
      <c r="I97" s="52">
        <f>'Temporary Relocation Numbers'!I97*Assumptions!D$21</f>
        <v>175082.39162513622</v>
      </c>
      <c r="J97" s="52">
        <f>'Temporary Relocation Numbers'!J97*Assumptions!E$21</f>
        <v>120454.8429727504</v>
      </c>
      <c r="K97" s="52">
        <f>'Temporary Relocation Numbers'!K97*Assumptions!F$21</f>
        <v>111360.00042259955</v>
      </c>
      <c r="L97" s="52">
        <f>'Temporary Relocation Numbers'!L97*Assumptions!G$21</f>
        <v>89336.531433106618</v>
      </c>
      <c r="M97" s="52">
        <f>'Temporary Relocation Numbers'!M97*Assumptions!H$21</f>
        <v>37819.410839524731</v>
      </c>
      <c r="N97" s="53">
        <f>'Temporary Relocation Numbers'!N97*Assumptions!C$21</f>
        <v>17236462.727499358</v>
      </c>
      <c r="O97" s="53">
        <f>'Temporary Relocation Numbers'!O97*Assumptions!D$21</f>
        <v>33634283.62892253</v>
      </c>
      <c r="P97" s="53">
        <f>'Temporary Relocation Numbers'!P97*Assumptions!E$21</f>
        <v>26835197.2555869</v>
      </c>
      <c r="Q97" s="53">
        <f>'Temporary Relocation Numbers'!Q97*Assumptions!F$21</f>
        <v>11238277.662371719</v>
      </c>
      <c r="R97" s="53">
        <f>'Temporary Relocation Numbers'!R97*Assumptions!G$21</f>
        <v>7032248.7304792292</v>
      </c>
      <c r="S97" s="53">
        <f>'Temporary Relocation Numbers'!S97*Assumptions!H$21</f>
        <v>3969343.0313049816</v>
      </c>
      <c r="U97">
        <v>2116</v>
      </c>
      <c r="V97" s="51">
        <f>'Temporary Relocation Numbers'!V97*Assumptions!C$21</f>
        <v>0</v>
      </c>
      <c r="W97" s="51">
        <f>'Temporary Relocation Numbers'!W97*Assumptions!D$21</f>
        <v>0</v>
      </c>
      <c r="X97" s="51">
        <f>'Temporary Relocation Numbers'!X97*Assumptions!E$21</f>
        <v>0</v>
      </c>
      <c r="Y97" s="51">
        <f>'Temporary Relocation Numbers'!Y97*Assumptions!F$21</f>
        <v>0</v>
      </c>
      <c r="Z97" s="51">
        <f>'Temporary Relocation Numbers'!Z97*Assumptions!G$21</f>
        <v>0</v>
      </c>
      <c r="AA97" s="51">
        <f>'Temporary Relocation Numbers'!AA97*Assumptions!H$21</f>
        <v>0</v>
      </c>
      <c r="AB97" s="52">
        <f>'Temporary Relocation Numbers'!AB97*Assumptions!C$21</f>
        <v>140039.51266547875</v>
      </c>
      <c r="AC97" s="52">
        <f>'Temporary Relocation Numbers'!AC97*Assumptions!D$21</f>
        <v>159883.83500861735</v>
      </c>
      <c r="AD97" s="52">
        <f>'Temporary Relocation Numbers'!AD97*Assumptions!E$21</f>
        <v>108843.205706409</v>
      </c>
      <c r="AE97" s="52">
        <f>'Temporary Relocation Numbers'!AE97*Assumptions!F$21</f>
        <v>111073.45080302618</v>
      </c>
      <c r="AF97" s="52">
        <f>'Temporary Relocation Numbers'!AF97*Assumptions!G$21</f>
        <v>87511.655727716425</v>
      </c>
      <c r="AG97" s="52">
        <f>'Temporary Relocation Numbers'!AG97*Assumptions!H$21</f>
        <v>34590.919341113695</v>
      </c>
      <c r="AH97" s="53">
        <f>'Temporary Relocation Numbers'!AH97*Assumptions!C$21</f>
        <v>16046727.459303079</v>
      </c>
      <c r="AI97" s="53">
        <f>'Temporary Relocation Numbers'!AI97*Assumptions!D$21</f>
        <v>30714557.897252537</v>
      </c>
      <c r="AJ97" s="53">
        <f>'Temporary Relocation Numbers'!AJ97*Assumptions!E$21</f>
        <v>24248330.934462007</v>
      </c>
      <c r="AK97" s="53">
        <f>'Temporary Relocation Numbers'!AK97*Assumptions!F$21</f>
        <v>11209359.521418132</v>
      </c>
      <c r="AL97" s="53">
        <f>'Temporary Relocation Numbers'!AL97*Assumptions!G$21</f>
        <v>6888601.1133549642</v>
      </c>
      <c r="AM97" s="53">
        <f>'Temporary Relocation Numbers'!AM97*Assumptions!H$21</f>
        <v>3630496.1284480924</v>
      </c>
    </row>
    <row r="98" spans="1:39" x14ac:dyDescent="0.35">
      <c r="A98">
        <v>2117</v>
      </c>
      <c r="B98" s="51">
        <f>'Temporary Relocation Numbers'!B98*Assumptions!C$21</f>
        <v>0</v>
      </c>
      <c r="C98" s="51">
        <f>'Temporary Relocation Numbers'!C98*Assumptions!D$21</f>
        <v>0</v>
      </c>
      <c r="D98" s="51">
        <f>'Temporary Relocation Numbers'!D98*Assumptions!E$21</f>
        <v>0</v>
      </c>
      <c r="E98" s="51">
        <f>'Temporary Relocation Numbers'!E98*Assumptions!F$21</f>
        <v>0</v>
      </c>
      <c r="F98" s="51">
        <f>'Temporary Relocation Numbers'!F98*Assumptions!G$21</f>
        <v>0</v>
      </c>
      <c r="G98" s="51">
        <f>'Temporary Relocation Numbers'!G98*Assumptions!H$21</f>
        <v>0</v>
      </c>
      <c r="H98" s="52">
        <f>'Temporary Relocation Numbers'!H98*Assumptions!C$21</f>
        <v>152582.85625560104</v>
      </c>
      <c r="I98" s="52">
        <f>'Temporary Relocation Numbers'!I98*Assumptions!D$21</f>
        <v>177597.13358739563</v>
      </c>
      <c r="J98" s="52">
        <f>'Temporary Relocation Numbers'!J98*Assumptions!E$21</f>
        <v>122184.95897910187</v>
      </c>
      <c r="K98" s="52">
        <f>'Temporary Relocation Numbers'!K98*Assumptions!F$21</f>
        <v>112959.48546150356</v>
      </c>
      <c r="L98" s="52">
        <f>'Temporary Relocation Numbers'!L98*Assumptions!G$21</f>
        <v>90619.689164002528</v>
      </c>
      <c r="M98" s="52">
        <f>'Temporary Relocation Numbers'!M98*Assumptions!H$21</f>
        <v>38362.618289133425</v>
      </c>
      <c r="N98" s="53">
        <f>'Temporary Relocation Numbers'!N98*Assumptions!C$21</f>
        <v>17475909.119290102</v>
      </c>
      <c r="O98" s="53">
        <f>'Temporary Relocation Numbers'!O98*Assumptions!D$21</f>
        <v>34101526.124249771</v>
      </c>
      <c r="P98" s="53">
        <f>'Temporary Relocation Numbers'!P98*Assumptions!E$21</f>
        <v>27207987.848264102</v>
      </c>
      <c r="Q98" s="53">
        <f>'Temporary Relocation Numbers'!Q98*Assumptions!F$21</f>
        <v>11394398.154072387</v>
      </c>
      <c r="R98" s="53">
        <f>'Temporary Relocation Numbers'!R98*Assumptions!G$21</f>
        <v>7129939.6901215343</v>
      </c>
      <c r="S98" s="53">
        <f>'Temporary Relocation Numbers'!S98*Assumptions!H$21</f>
        <v>4024484.5578265078</v>
      </c>
      <c r="U98">
        <v>2117</v>
      </c>
      <c r="V98" s="51">
        <f>'Temporary Relocation Numbers'!V98*Assumptions!C$21</f>
        <v>0</v>
      </c>
      <c r="W98" s="51">
        <f>'Temporary Relocation Numbers'!W98*Assumptions!D$21</f>
        <v>0</v>
      </c>
      <c r="X98" s="51">
        <f>'Temporary Relocation Numbers'!X98*Assumptions!E$21</f>
        <v>0</v>
      </c>
      <c r="Y98" s="51">
        <f>'Temporary Relocation Numbers'!Y98*Assumptions!F$21</f>
        <v>0</v>
      </c>
      <c r="Z98" s="51">
        <f>'Temporary Relocation Numbers'!Z98*Assumptions!G$21</f>
        <v>0</v>
      </c>
      <c r="AA98" s="51">
        <f>'Temporary Relocation Numbers'!AA98*Assumptions!H$21</f>
        <v>0</v>
      </c>
      <c r="AB98" s="52">
        <f>'Temporary Relocation Numbers'!AB98*Assumptions!C$21</f>
        <v>142050.9270379089</v>
      </c>
      <c r="AC98" s="52">
        <f>'Temporary Relocation Numbers'!AC98*Assumptions!D$21</f>
        <v>162180.27718793132</v>
      </c>
      <c r="AD98" s="52">
        <f>'Temporary Relocation Numbers'!AD98*Assumptions!E$21</f>
        <v>110406.54154021904</v>
      </c>
      <c r="AE98" s="52">
        <f>'Temporary Relocation Numbers'!AE98*Assumptions!F$21</f>
        <v>112668.8200747995</v>
      </c>
      <c r="AF98" s="52">
        <f>'Temporary Relocation Numbers'!AF98*Assumptions!G$21</f>
        <v>88768.602418943221</v>
      </c>
      <c r="AG98" s="52">
        <f>'Temporary Relocation Numbers'!AG98*Assumptions!H$21</f>
        <v>35087.755348280392</v>
      </c>
      <c r="AH98" s="53">
        <f>'Temporary Relocation Numbers'!AH98*Assumptions!C$21</f>
        <v>16269646.224650998</v>
      </c>
      <c r="AI98" s="53">
        <f>'Temporary Relocation Numbers'!AI98*Assumptions!D$21</f>
        <v>31141239.994398333</v>
      </c>
      <c r="AJ98" s="53">
        <f>'Temporary Relocation Numbers'!AJ98*Assumptions!E$21</f>
        <v>24585185.16267563</v>
      </c>
      <c r="AK98" s="53">
        <f>'Temporary Relocation Numbers'!AK98*Assumptions!F$21</f>
        <v>11365078.286580231</v>
      </c>
      <c r="AL98" s="53">
        <f>'Temporary Relocation Numbers'!AL98*Assumptions!G$21</f>
        <v>6984296.5415385552</v>
      </c>
      <c r="AM98" s="53">
        <f>'Temporary Relocation Numbers'!AM98*Assumptions!H$21</f>
        <v>3680930.4438938145</v>
      </c>
    </row>
    <row r="99" spans="1:39" x14ac:dyDescent="0.35">
      <c r="A99">
        <v>2118</v>
      </c>
      <c r="B99" s="51">
        <f>'Temporary Relocation Numbers'!B99*Assumptions!C$21</f>
        <v>0</v>
      </c>
      <c r="C99" s="51">
        <f>'Temporary Relocation Numbers'!C99*Assumptions!D$21</f>
        <v>0</v>
      </c>
      <c r="D99" s="51">
        <f>'Temporary Relocation Numbers'!D99*Assumptions!E$21</f>
        <v>0</v>
      </c>
      <c r="E99" s="51">
        <f>'Temporary Relocation Numbers'!E99*Assumptions!F$21</f>
        <v>0</v>
      </c>
      <c r="F99" s="51">
        <f>'Temporary Relocation Numbers'!F99*Assumptions!G$21</f>
        <v>0</v>
      </c>
      <c r="G99" s="51">
        <f>'Temporary Relocation Numbers'!G99*Assumptions!H$21</f>
        <v>0</v>
      </c>
      <c r="H99" s="52">
        <f>'Temporary Relocation Numbers'!H99*Assumptions!C$21</f>
        <v>154774.43307715203</v>
      </c>
      <c r="I99" s="52">
        <f>'Temporary Relocation Numbers'!I99*Assumptions!D$21</f>
        <v>180147.99527065072</v>
      </c>
      <c r="J99" s="52">
        <f>'Temporary Relocation Numbers'!J99*Assumptions!E$21</f>
        <v>123939.92497339538</v>
      </c>
      <c r="K99" s="52">
        <f>'Temporary Relocation Numbers'!K99*Assumptions!F$21</f>
        <v>114581.94421071619</v>
      </c>
      <c r="L99" s="52">
        <f>'Temporary Relocation Numbers'!L99*Assumptions!G$21</f>
        <v>91921.277135427707</v>
      </c>
      <c r="M99" s="52">
        <f>'Temporary Relocation Numbers'!M99*Assumptions!H$21</f>
        <v>38913.627931498704</v>
      </c>
      <c r="N99" s="53">
        <f>'Temporary Relocation Numbers'!N99*Assumptions!C$21</f>
        <v>17718681.864953332</v>
      </c>
      <c r="O99" s="53">
        <f>'Temporary Relocation Numbers'!O99*Assumptions!D$21</f>
        <v>34575259.483240061</v>
      </c>
      <c r="P99" s="53">
        <f>'Temporary Relocation Numbers'!P99*Assumptions!E$21</f>
        <v>27585957.192737505</v>
      </c>
      <c r="Q99" s="53">
        <f>'Temporary Relocation Numbers'!Q99*Assumptions!F$21</f>
        <v>11552687.448561264</v>
      </c>
      <c r="R99" s="53">
        <f>'Temporary Relocation Numbers'!R99*Assumptions!G$21</f>
        <v>7228987.7581315339</v>
      </c>
      <c r="S99" s="53">
        <f>'Temporary Relocation Numbers'!S99*Assumptions!H$21</f>
        <v>4080392.1022817674</v>
      </c>
      <c r="U99">
        <v>2118</v>
      </c>
      <c r="V99" s="51">
        <f>'Temporary Relocation Numbers'!V99*Assumptions!C$21</f>
        <v>0</v>
      </c>
      <c r="W99" s="51">
        <f>'Temporary Relocation Numbers'!W99*Assumptions!D$21</f>
        <v>0</v>
      </c>
      <c r="X99" s="51">
        <f>'Temporary Relocation Numbers'!X99*Assumptions!E$21</f>
        <v>0</v>
      </c>
      <c r="Y99" s="51">
        <f>'Temporary Relocation Numbers'!Y99*Assumptions!F$21</f>
        <v>0</v>
      </c>
      <c r="Z99" s="51">
        <f>'Temporary Relocation Numbers'!Z99*Assumptions!G$21</f>
        <v>0</v>
      </c>
      <c r="AA99" s="51">
        <f>'Temporary Relocation Numbers'!AA99*Assumptions!H$21</f>
        <v>0</v>
      </c>
      <c r="AB99" s="52">
        <f>'Temporary Relocation Numbers'!AB99*Assumptions!C$21</f>
        <v>144091.23174065092</v>
      </c>
      <c r="AC99" s="52">
        <f>'Temporary Relocation Numbers'!AC99*Assumptions!D$21</f>
        <v>164509.70360660038</v>
      </c>
      <c r="AD99" s="52">
        <f>'Temporary Relocation Numbers'!AD99*Assumptions!E$21</f>
        <v>111992.33186637351</v>
      </c>
      <c r="AE99" s="52">
        <f>'Temporary Relocation Numbers'!AE99*Assumptions!F$21</f>
        <v>114287.10394132898</v>
      </c>
      <c r="AF99" s="52">
        <f>'Temporary Relocation Numbers'!AF99*Assumptions!G$21</f>
        <v>90043.602876510631</v>
      </c>
      <c r="AG99" s="52">
        <f>'Temporary Relocation Numbers'!AG99*Assumptions!H$21</f>
        <v>35591.727506284355</v>
      </c>
      <c r="AH99" s="53">
        <f>'Temporary Relocation Numbers'!AH99*Assumptions!C$21</f>
        <v>16495661.744528472</v>
      </c>
      <c r="AI99" s="53">
        <f>'Temporary Relocation Numbers'!AI99*Assumptions!D$21</f>
        <v>31573849.496152528</v>
      </c>
      <c r="AJ99" s="53">
        <f>'Temporary Relocation Numbers'!AJ99*Assumptions!E$21</f>
        <v>24926718.920023527</v>
      </c>
      <c r="AK99" s="53">
        <f>'Temporary Relocation Numbers'!AK99*Assumptions!F$21</f>
        <v>11522960.273804862</v>
      </c>
      <c r="AL99" s="53">
        <f>'Temporary Relocation Numbers'!AL99*Assumptions!G$21</f>
        <v>7081321.3564618519</v>
      </c>
      <c r="AM99" s="53">
        <f>'Temporary Relocation Numbers'!AM99*Assumptions!H$21</f>
        <v>3732065.3853929709</v>
      </c>
    </row>
    <row r="100" spans="1:39" x14ac:dyDescent="0.35">
      <c r="A100">
        <v>2119</v>
      </c>
      <c r="B100" s="51">
        <f>'Temporary Relocation Numbers'!B100*Assumptions!C$21</f>
        <v>0</v>
      </c>
      <c r="C100" s="51">
        <f>'Temporary Relocation Numbers'!C100*Assumptions!D$21</f>
        <v>0</v>
      </c>
      <c r="D100" s="51">
        <f>'Temporary Relocation Numbers'!D100*Assumptions!E$21</f>
        <v>0</v>
      </c>
      <c r="E100" s="51">
        <f>'Temporary Relocation Numbers'!E100*Assumptions!F$21</f>
        <v>0</v>
      </c>
      <c r="F100" s="51">
        <f>'Temporary Relocation Numbers'!F100*Assumptions!G$21</f>
        <v>0</v>
      </c>
      <c r="G100" s="51">
        <f>'Temporary Relocation Numbers'!G100*Assumptions!H$21</f>
        <v>0</v>
      </c>
      <c r="H100" s="52">
        <f>'Temporary Relocation Numbers'!H100*Assumptions!C$21</f>
        <v>156997.48793681705</v>
      </c>
      <c r="I100" s="52">
        <f>'Temporary Relocation Numbers'!I100*Assumptions!D$21</f>
        <v>182735.49546937988</v>
      </c>
      <c r="J100" s="52">
        <f>'Temporary Relocation Numbers'!J100*Assumptions!E$21</f>
        <v>125720.09788077264</v>
      </c>
      <c r="K100" s="52">
        <f>'Temporary Relocation Numbers'!K100*Assumptions!F$21</f>
        <v>116227.70664604373</v>
      </c>
      <c r="L100" s="52">
        <f>'Temporary Relocation Numbers'!L100*Assumptions!G$21</f>
        <v>93241.560064460689</v>
      </c>
      <c r="M100" s="52">
        <f>'Temporary Relocation Numbers'!M100*Assumptions!H$21</f>
        <v>39472.55183101118</v>
      </c>
      <c r="N100" s="53">
        <f>'Temporary Relocation Numbers'!N100*Assumptions!C$21</f>
        <v>17964827.173705243</v>
      </c>
      <c r="O100" s="53">
        <f>'Temporary Relocation Numbers'!O100*Assumptions!D$21</f>
        <v>35055573.876011744</v>
      </c>
      <c r="P100" s="53">
        <f>'Temporary Relocation Numbers'!P100*Assumptions!E$21</f>
        <v>27969177.231461369</v>
      </c>
      <c r="Q100" s="53">
        <f>'Temporary Relocation Numbers'!Q100*Assumptions!F$21</f>
        <v>11713175.674526026</v>
      </c>
      <c r="R100" s="53">
        <f>'Temporary Relocation Numbers'!R100*Assumptions!G$21</f>
        <v>7329411.7872580234</v>
      </c>
      <c r="S100" s="53">
        <f>'Temporary Relocation Numbers'!S100*Assumptions!H$21</f>
        <v>4137076.3060786417</v>
      </c>
      <c r="U100">
        <v>2119</v>
      </c>
      <c r="V100" s="51">
        <f>'Temporary Relocation Numbers'!V100*Assumptions!C$21</f>
        <v>0</v>
      </c>
      <c r="W100" s="51">
        <f>'Temporary Relocation Numbers'!W100*Assumptions!D$21</f>
        <v>0</v>
      </c>
      <c r="X100" s="51">
        <f>'Temporary Relocation Numbers'!X100*Assumptions!E$21</f>
        <v>0</v>
      </c>
      <c r="Y100" s="51">
        <f>'Temporary Relocation Numbers'!Y100*Assumptions!F$21</f>
        <v>0</v>
      </c>
      <c r="Z100" s="51">
        <f>'Temporary Relocation Numbers'!Z100*Assumptions!G$21</f>
        <v>0</v>
      </c>
      <c r="AA100" s="51">
        <f>'Temporary Relocation Numbers'!AA100*Assumptions!H$21</f>
        <v>0</v>
      </c>
      <c r="AB100" s="52">
        <f>'Temporary Relocation Numbers'!AB100*Assumptions!C$21</f>
        <v>146160.84173105867</v>
      </c>
      <c r="AC100" s="52">
        <f>'Temporary Relocation Numbers'!AC100*Assumptions!D$21</f>
        <v>166872.58802357904</v>
      </c>
      <c r="AD100" s="52">
        <f>'Temporary Relocation Numbers'!AD100*Assumptions!E$21</f>
        <v>113600.89920305145</v>
      </c>
      <c r="AE100" s="52">
        <f>'Temporary Relocation Numbers'!AE100*Assumptions!F$21</f>
        <v>115928.63152933287</v>
      </c>
      <c r="AF100" s="52">
        <f>'Temporary Relocation Numbers'!AF100*Assumptions!G$21</f>
        <v>91336.916410126258</v>
      </c>
      <c r="AG100" s="52">
        <f>'Temporary Relocation Numbers'!AG100*Assumptions!H$21</f>
        <v>36102.938313028353</v>
      </c>
      <c r="AH100" s="53">
        <f>'Temporary Relocation Numbers'!AH100*Assumptions!C$21</f>
        <v>16724817.038591579</v>
      </c>
      <c r="AI100" s="53">
        <f>'Temporary Relocation Numbers'!AI100*Assumptions!D$21</f>
        <v>32012468.745143566</v>
      </c>
      <c r="AJ100" s="53">
        <f>'Temporary Relocation Numbers'!AJ100*Assumptions!E$21</f>
        <v>25272997.213832568</v>
      </c>
      <c r="AK100" s="53">
        <f>'Temporary Relocation Numbers'!AK100*Assumptions!F$21</f>
        <v>11683035.534253085</v>
      </c>
      <c r="AL100" s="53">
        <f>'Temporary Relocation Numbers'!AL100*Assumptions!G$21</f>
        <v>7179694.0257688984</v>
      </c>
      <c r="AM100" s="53">
        <f>'Temporary Relocation Numbers'!AM100*Assumptions!H$21</f>
        <v>3783910.6859391062</v>
      </c>
    </row>
    <row r="101" spans="1:39" x14ac:dyDescent="0.35">
      <c r="A101">
        <v>2120</v>
      </c>
      <c r="B101" s="51">
        <f>'Temporary Relocation Numbers'!B101*Assumptions!C$21</f>
        <v>0</v>
      </c>
      <c r="C101" s="51">
        <f>'Temporary Relocation Numbers'!C101*Assumptions!D$21</f>
        <v>0</v>
      </c>
      <c r="D101" s="51">
        <f>'Temporary Relocation Numbers'!D101*Assumptions!E$21</f>
        <v>0</v>
      </c>
      <c r="E101" s="51">
        <f>'Temporary Relocation Numbers'!E101*Assumptions!F$21</f>
        <v>0</v>
      </c>
      <c r="F101" s="51">
        <f>'Temporary Relocation Numbers'!F101*Assumptions!G$21</f>
        <v>0</v>
      </c>
      <c r="G101" s="51">
        <f>'Temporary Relocation Numbers'!G101*Assumptions!H$21</f>
        <v>0</v>
      </c>
      <c r="H101" s="52">
        <f>'Temporary Relocation Numbers'!H101*Assumptions!C$21</f>
        <v>151102.93416718513</v>
      </c>
      <c r="I101" s="52">
        <f>'Temporary Relocation Numbers'!I101*Assumptions!D$21</f>
        <v>175874.59458606073</v>
      </c>
      <c r="J101" s="52">
        <f>'Temporary Relocation Numbers'!J101*Assumptions!E$21</f>
        <v>120999.87027318285</v>
      </c>
      <c r="K101" s="52">
        <f>'Temporary Relocation Numbers'!K101*Assumptions!F$21</f>
        <v>111863.87589085463</v>
      </c>
      <c r="L101" s="52">
        <f>'Temporary Relocation Numbers'!L101*Assumptions!G$21</f>
        <v>89740.756347234841</v>
      </c>
      <c r="M101" s="52">
        <f>'Temporary Relocation Numbers'!M101*Assumptions!H$21</f>
        <v>37990.533983145244</v>
      </c>
      <c r="N101" s="53">
        <f>'Temporary Relocation Numbers'!N101*Assumptions!C$21</f>
        <v>17282294.010957051</v>
      </c>
      <c r="O101" s="53">
        <f>'Temporary Relocation Numbers'!O101*Assumptions!D$21</f>
        <v>33723716.270135731</v>
      </c>
      <c r="P101" s="53">
        <f>'Temporary Relocation Numbers'!P101*Assumptions!E$21</f>
        <v>26906551.311898079</v>
      </c>
      <c r="Q101" s="53">
        <f>'Temporary Relocation Numbers'!Q101*Assumptions!F$21</f>
        <v>11268159.935623677</v>
      </c>
      <c r="R101" s="53">
        <f>'Temporary Relocation Numbers'!R101*Assumptions!G$21</f>
        <v>7050947.287718432</v>
      </c>
      <c r="S101" s="53">
        <f>'Temporary Relocation Numbers'!S101*Assumptions!H$21</f>
        <v>3979897.4059748077</v>
      </c>
      <c r="U101">
        <v>2120</v>
      </c>
      <c r="V101" s="51">
        <f>'Temporary Relocation Numbers'!V101*Assumptions!C$21</f>
        <v>0</v>
      </c>
      <c r="W101" s="51">
        <f>'Temporary Relocation Numbers'!W101*Assumptions!D$21</f>
        <v>0</v>
      </c>
      <c r="X101" s="51">
        <f>'Temporary Relocation Numbers'!X101*Assumptions!E$21</f>
        <v>0</v>
      </c>
      <c r="Y101" s="51">
        <f>'Temporary Relocation Numbers'!Y101*Assumptions!F$21</f>
        <v>0</v>
      </c>
      <c r="Z101" s="51">
        <f>'Temporary Relocation Numbers'!Z101*Assumptions!G$21</f>
        <v>0</v>
      </c>
      <c r="AA101" s="51">
        <f>'Temporary Relocation Numbers'!AA101*Assumptions!H$21</f>
        <v>0</v>
      </c>
      <c r="AB101" s="52">
        <f>'Temporary Relocation Numbers'!AB101*Assumptions!C$21</f>
        <v>140673.15557811133</v>
      </c>
      <c r="AC101" s="52">
        <f>'Temporary Relocation Numbers'!AC101*Assumptions!D$21</f>
        <v>160607.26839516248</v>
      </c>
      <c r="AD101" s="52">
        <f>'Temporary Relocation Numbers'!AD101*Assumptions!E$21</f>
        <v>109335.69332344898</v>
      </c>
      <c r="AE101" s="52">
        <f>'Temporary Relocation Numbers'!AE101*Assumptions!F$21</f>
        <v>111576.029707675</v>
      </c>
      <c r="AF101" s="52">
        <f>'Temporary Relocation Numbers'!AF101*Assumptions!G$21</f>
        <v>87907.623546863775</v>
      </c>
      <c r="AG101" s="52">
        <f>'Temporary Relocation Numbers'!AG101*Assumptions!H$21</f>
        <v>34747.434387936926</v>
      </c>
      <c r="AH101" s="53">
        <f>'Temporary Relocation Numbers'!AH101*Assumptions!C$21</f>
        <v>16089395.269188587</v>
      </c>
      <c r="AI101" s="53">
        <f>'Temporary Relocation Numbers'!AI101*Assumptions!D$21</f>
        <v>30796227.067517996</v>
      </c>
      <c r="AJ101" s="53">
        <f>'Temporary Relocation Numbers'!AJ101*Assumptions!E$21</f>
        <v>24312806.583903685</v>
      </c>
      <c r="AK101" s="53">
        <f>'Temporary Relocation Numbers'!AK101*Assumptions!F$21</f>
        <v>11239164.902123392</v>
      </c>
      <c r="AL101" s="53">
        <f>'Temporary Relocation Numbers'!AL101*Assumptions!G$21</f>
        <v>6906917.7155049788</v>
      </c>
      <c r="AM101" s="53">
        <f>'Temporary Relocation Numbers'!AM101*Assumptions!H$21</f>
        <v>3640149.5184611995</v>
      </c>
    </row>
    <row r="102" spans="1:39" x14ac:dyDescent="0.35">
      <c r="A102">
        <v>2121</v>
      </c>
      <c r="B102" s="51">
        <f>'Temporary Relocation Numbers'!B102*Assumptions!C$21</f>
        <v>0</v>
      </c>
      <c r="C102" s="51">
        <f>'Temporary Relocation Numbers'!C102*Assumptions!D$21</f>
        <v>0</v>
      </c>
      <c r="D102" s="51">
        <f>'Temporary Relocation Numbers'!D102*Assumptions!E$21</f>
        <v>0</v>
      </c>
      <c r="E102" s="51">
        <f>'Temporary Relocation Numbers'!E102*Assumptions!F$21</f>
        <v>0</v>
      </c>
      <c r="F102" s="51">
        <f>'Temporary Relocation Numbers'!F102*Assumptions!G$21</f>
        <v>0</v>
      </c>
      <c r="G102" s="51">
        <f>'Temporary Relocation Numbers'!G102*Assumptions!H$21</f>
        <v>0</v>
      </c>
      <c r="H102" s="52">
        <f>'Temporary Relocation Numbers'!H102*Assumptions!C$21</f>
        <v>153273.25458401104</v>
      </c>
      <c r="I102" s="52">
        <f>'Temporary Relocation Numbers'!I102*Assumptions!D$21</f>
        <v>178400.71511134965</v>
      </c>
      <c r="J102" s="52">
        <f>'Temporary Relocation Numbers'!J102*Assumptions!E$21</f>
        <v>122737.81461115726</v>
      </c>
      <c r="K102" s="52">
        <f>'Temporary Relocation Numbers'!K102*Assumptions!F$21</f>
        <v>113470.59818972532</v>
      </c>
      <c r="L102" s="52">
        <f>'Temporary Relocation Numbers'!L102*Assumptions!G$21</f>
        <v>91029.720038080908</v>
      </c>
      <c r="M102" s="52">
        <f>'Temporary Relocation Numbers'!M102*Assumptions!H$21</f>
        <v>38536.199307277944</v>
      </c>
      <c r="N102" s="53">
        <f>'Temporary Relocation Numbers'!N102*Assumptions!C$21</f>
        <v>17522377.084161408</v>
      </c>
      <c r="O102" s="53">
        <f>'Temporary Relocation Numbers'!O102*Assumptions!D$21</f>
        <v>34192201.15049205</v>
      </c>
      <c r="P102" s="53">
        <f>'Temporary Relocation Numbers'!P102*Assumptions!E$21</f>
        <v>27280333.144575827</v>
      </c>
      <c r="Q102" s="53">
        <f>'Temporary Relocation Numbers'!Q102*Assumptions!F$21</f>
        <v>11424695.547446251</v>
      </c>
      <c r="R102" s="53">
        <f>'Temporary Relocation Numbers'!R102*Assumptions!G$21</f>
        <v>7148898.0049533136</v>
      </c>
      <c r="S102" s="53">
        <f>'Temporary Relocation Numbers'!S102*Assumptions!H$21</f>
        <v>4035185.5523087769</v>
      </c>
      <c r="U102">
        <v>2121</v>
      </c>
      <c r="V102" s="51">
        <f>'Temporary Relocation Numbers'!V102*Assumptions!C$21</f>
        <v>0</v>
      </c>
      <c r="W102" s="51">
        <f>'Temporary Relocation Numbers'!W102*Assumptions!D$21</f>
        <v>0</v>
      </c>
      <c r="X102" s="51">
        <f>'Temporary Relocation Numbers'!X102*Assumptions!E$21</f>
        <v>0</v>
      </c>
      <c r="Y102" s="51">
        <f>'Temporary Relocation Numbers'!Y102*Assumptions!F$21</f>
        <v>0</v>
      </c>
      <c r="Z102" s="51">
        <f>'Temporary Relocation Numbers'!Z102*Assumptions!G$21</f>
        <v>0</v>
      </c>
      <c r="AA102" s="51">
        <f>'Temporary Relocation Numbers'!AA102*Assumptions!H$21</f>
        <v>0</v>
      </c>
      <c r="AB102" s="52">
        <f>'Temporary Relocation Numbers'!AB102*Assumptions!C$21</f>
        <v>142693.6710851941</v>
      </c>
      <c r="AC102" s="52">
        <f>'Temporary Relocation Numbers'!AC102*Assumptions!D$21</f>
        <v>162914.10138692285</v>
      </c>
      <c r="AD102" s="52">
        <f>'Temporary Relocation Numbers'!AD102*Assumptions!E$21</f>
        <v>110906.1028513351</v>
      </c>
      <c r="AE102" s="52">
        <f>'Temporary Relocation Numbers'!AE102*Assumptions!F$21</f>
        <v>113178.61761662331</v>
      </c>
      <c r="AF102" s="52">
        <f>'Temporary Relocation Numbers'!AF102*Assumptions!G$21</f>
        <v>89170.257599802237</v>
      </c>
      <c r="AG102" s="52">
        <f>'Temporary Relocation Numbers'!AG102*Assumptions!H$21</f>
        <v>35246.518450732285</v>
      </c>
      <c r="AH102" s="53">
        <f>'Temporary Relocation Numbers'!AH102*Assumptions!C$21</f>
        <v>16312906.769442974</v>
      </c>
      <c r="AI102" s="53">
        <f>'Temporary Relocation Numbers'!AI102*Assumptions!D$21</f>
        <v>31224043.700702302</v>
      </c>
      <c r="AJ102" s="53">
        <f>'Temporary Relocation Numbers'!AJ102*Assumptions!E$21</f>
        <v>24650556.498306599</v>
      </c>
      <c r="AK102" s="53">
        <f>'Temporary Relocation Numbers'!AK102*Assumptions!F$21</f>
        <v>11395297.719227508</v>
      </c>
      <c r="AL102" s="53">
        <f>'Temporary Relocation Numbers'!AL102*Assumptions!G$21</f>
        <v>7002867.5952175157</v>
      </c>
      <c r="AM102" s="53">
        <f>'Temporary Relocation Numbers'!AM102*Assumptions!H$21</f>
        <v>3690717.9373737257</v>
      </c>
    </row>
    <row r="103" spans="1:39" x14ac:dyDescent="0.35">
      <c r="A103">
        <v>2122</v>
      </c>
      <c r="B103" s="51">
        <f>'Temporary Relocation Numbers'!B103*Assumptions!C$21</f>
        <v>0</v>
      </c>
      <c r="C103" s="51">
        <f>'Temporary Relocation Numbers'!C103*Assumptions!D$21</f>
        <v>0</v>
      </c>
      <c r="D103" s="51">
        <f>'Temporary Relocation Numbers'!D103*Assumptions!E$21</f>
        <v>0</v>
      </c>
      <c r="E103" s="51">
        <f>'Temporary Relocation Numbers'!E103*Assumptions!F$21</f>
        <v>0</v>
      </c>
      <c r="F103" s="51">
        <f>'Temporary Relocation Numbers'!F103*Assumptions!G$21</f>
        <v>0</v>
      </c>
      <c r="G103" s="51">
        <f>'Temporary Relocation Numbers'!G103*Assumptions!H$21</f>
        <v>0</v>
      </c>
      <c r="H103" s="52">
        <f>'Temporary Relocation Numbers'!H103*Assumptions!C$21</f>
        <v>155474.74772913411</v>
      </c>
      <c r="I103" s="52">
        <f>'Temporary Relocation Numbers'!I103*Assumptions!D$21</f>
        <v>180963.1187901168</v>
      </c>
      <c r="J103" s="52">
        <f>'Temporary Relocation Numbers'!J103*Assumptions!E$21</f>
        <v>124500.72137690184</v>
      </c>
      <c r="K103" s="52">
        <f>'Temporary Relocation Numbers'!K103*Assumptions!F$21</f>
        <v>115100.39814905722</v>
      </c>
      <c r="L103" s="52">
        <f>'Temporary Relocation Numbers'!L103*Assumptions!G$21</f>
        <v>92337.197361572224</v>
      </c>
      <c r="M103" s="52">
        <f>'Temporary Relocation Numbers'!M103*Assumptions!H$21</f>
        <v>39089.702127090299</v>
      </c>
      <c r="N103" s="53">
        <f>'Temporary Relocation Numbers'!N103*Assumptions!C$21</f>
        <v>17765795.355922315</v>
      </c>
      <c r="O103" s="53">
        <f>'Temporary Relocation Numbers'!O103*Assumptions!D$21</f>
        <v>34667194.153540544</v>
      </c>
      <c r="P103" s="53">
        <f>'Temporary Relocation Numbers'!P103*Assumptions!E$21</f>
        <v>27659307.4992093</v>
      </c>
      <c r="Q103" s="53">
        <f>'Temporary Relocation Numbers'!Q103*Assumptions!F$21</f>
        <v>11583405.728844393</v>
      </c>
      <c r="R103" s="53">
        <f>'Temporary Relocation Numbers'!R103*Assumptions!G$21</f>
        <v>7248209.4390699603</v>
      </c>
      <c r="S103" s="53">
        <f>'Temporary Relocation Numbers'!S103*Assumptions!H$21</f>
        <v>4091241.7533972366</v>
      </c>
      <c r="U103">
        <v>2122</v>
      </c>
      <c r="V103" s="51">
        <f>'Temporary Relocation Numbers'!V103*Assumptions!C$21</f>
        <v>0</v>
      </c>
      <c r="W103" s="51">
        <f>'Temporary Relocation Numbers'!W103*Assumptions!D$21</f>
        <v>0</v>
      </c>
      <c r="X103" s="51">
        <f>'Temporary Relocation Numbers'!X103*Assumptions!E$21</f>
        <v>0</v>
      </c>
      <c r="Y103" s="51">
        <f>'Temporary Relocation Numbers'!Y103*Assumptions!F$21</f>
        <v>0</v>
      </c>
      <c r="Z103" s="51">
        <f>'Temporary Relocation Numbers'!Z103*Assumptions!G$21</f>
        <v>0</v>
      </c>
      <c r="AA103" s="51">
        <f>'Temporary Relocation Numbers'!AA103*Assumptions!H$21</f>
        <v>0</v>
      </c>
      <c r="AB103" s="52">
        <f>'Temporary Relocation Numbers'!AB103*Assumptions!C$21</f>
        <v>144743.20764393086</v>
      </c>
      <c r="AC103" s="52">
        <f>'Temporary Relocation Numbers'!AC103*Assumptions!D$21</f>
        <v>165254.06786326988</v>
      </c>
      <c r="AD103" s="52">
        <f>'Temporary Relocation Numbers'!AD103*Assumptions!E$21</f>
        <v>112499.06847239003</v>
      </c>
      <c r="AE103" s="52">
        <f>'Temporary Relocation Numbers'!AE103*Assumptions!F$21</f>
        <v>114804.22380299764</v>
      </c>
      <c r="AF103" s="52">
        <f>'Temporary Relocation Numbers'!AF103*Assumptions!G$21</f>
        <v>90451.027107748072</v>
      </c>
      <c r="AG103" s="52">
        <f>'Temporary Relocation Numbers'!AG103*Assumptions!H$21</f>
        <v>35752.770953618943</v>
      </c>
      <c r="AH103" s="53">
        <f>'Temporary Relocation Numbers'!AH103*Assumptions!C$21</f>
        <v>16539523.258412609</v>
      </c>
      <c r="AI103" s="53">
        <f>'Temporary Relocation Numbers'!AI103*Assumptions!D$21</f>
        <v>31657803.499301888</v>
      </c>
      <c r="AJ103" s="53">
        <f>'Temporary Relocation Numbers'!AJ103*Assumptions!E$21</f>
        <v>24992998.384583905</v>
      </c>
      <c r="AK103" s="53">
        <f>'Temporary Relocation Numbers'!AK103*Assumptions!F$21</f>
        <v>11553599.510342522</v>
      </c>
      <c r="AL103" s="53">
        <f>'Temporary Relocation Numbers'!AL103*Assumptions!G$21</f>
        <v>7100150.39647278</v>
      </c>
      <c r="AM103" s="53">
        <f>'Temporary Relocation Numbers'!AM103*Assumptions!H$21</f>
        <v>3741988.8452852177</v>
      </c>
    </row>
    <row r="104" spans="1:39" x14ac:dyDescent="0.35">
      <c r="A104">
        <v>2123</v>
      </c>
      <c r="B104" s="51">
        <f>'Temporary Relocation Numbers'!B104*Assumptions!C$21</f>
        <v>0</v>
      </c>
      <c r="C104" s="51">
        <f>'Temporary Relocation Numbers'!C104*Assumptions!D$21</f>
        <v>0</v>
      </c>
      <c r="D104" s="51">
        <f>'Temporary Relocation Numbers'!D104*Assumptions!E$21</f>
        <v>0</v>
      </c>
      <c r="E104" s="51">
        <f>'Temporary Relocation Numbers'!E104*Assumptions!F$21</f>
        <v>0</v>
      </c>
      <c r="F104" s="51">
        <f>'Temporary Relocation Numbers'!F104*Assumptions!G$21</f>
        <v>0</v>
      </c>
      <c r="G104" s="51">
        <f>'Temporary Relocation Numbers'!G104*Assumptions!H$21</f>
        <v>0</v>
      </c>
      <c r="H104" s="52">
        <f>'Temporary Relocation Numbers'!H104*Assumptions!C$21</f>
        <v>157707.86134242802</v>
      </c>
      <c r="I104" s="52">
        <f>'Temporary Relocation Numbers'!I104*Assumptions!D$21</f>
        <v>183562.32676425271</v>
      </c>
      <c r="J104" s="52">
        <f>'Temporary Relocation Numbers'!J104*Assumptions!E$21</f>
        <v>126288.94911055313</v>
      </c>
      <c r="K104" s="52">
        <f>'Temporary Relocation Numbers'!K104*Assumptions!F$21</f>
        <v>116753.60723771264</v>
      </c>
      <c r="L104" s="52">
        <f>'Temporary Relocation Numbers'!L104*Assumptions!G$21</f>
        <v>93663.454232564385</v>
      </c>
      <c r="M104" s="52">
        <f>'Temporary Relocation Numbers'!M104*Assumptions!H$21</f>
        <v>39651.155014035576</v>
      </c>
      <c r="N104" s="53">
        <f>'Temporary Relocation Numbers'!N104*Assumptions!C$21</f>
        <v>18012595.158325009</v>
      </c>
      <c r="O104" s="53">
        <f>'Temporary Relocation Numbers'!O104*Assumptions!D$21</f>
        <v>35148785.689159445</v>
      </c>
      <c r="P104" s="53">
        <f>'Temporary Relocation Numbers'!P104*Assumptions!E$21</f>
        <v>28043546.509545792</v>
      </c>
      <c r="Q104" s="53">
        <f>'Temporary Relocation Numbers'!Q104*Assumptions!F$21</f>
        <v>11744320.688617138</v>
      </c>
      <c r="R104" s="53">
        <f>'Temporary Relocation Numbers'!R104*Assumptions!G$21</f>
        <v>7348900.4929461125</v>
      </c>
      <c r="S104" s="53">
        <f>'Temporary Relocation Numbers'!S104*Assumptions!H$21</f>
        <v>4148076.6789432806</v>
      </c>
      <c r="U104">
        <v>2123</v>
      </c>
      <c r="V104" s="51">
        <f>'Temporary Relocation Numbers'!V104*Assumptions!C$21</f>
        <v>0</v>
      </c>
      <c r="W104" s="51">
        <f>'Temporary Relocation Numbers'!W104*Assumptions!D$21</f>
        <v>0</v>
      </c>
      <c r="X104" s="51">
        <f>'Temporary Relocation Numbers'!X104*Assumptions!E$21</f>
        <v>0</v>
      </c>
      <c r="Y104" s="51">
        <f>'Temporary Relocation Numbers'!Y104*Assumptions!F$21</f>
        <v>0</v>
      </c>
      <c r="Z104" s="51">
        <f>'Temporary Relocation Numbers'!Z104*Assumptions!G$21</f>
        <v>0</v>
      </c>
      <c r="AA104" s="51">
        <f>'Temporary Relocation Numbers'!AA104*Assumptions!H$21</f>
        <v>0</v>
      </c>
      <c r="AB104" s="52">
        <f>'Temporary Relocation Numbers'!AB104*Assumptions!C$21</f>
        <v>146822.18208925118</v>
      </c>
      <c r="AC104" s="52">
        <f>'Temporary Relocation Numbers'!AC104*Assumptions!D$21</f>
        <v>167627.64372679588</v>
      </c>
      <c r="AD104" s="52">
        <f>'Temporary Relocation Numbers'!AD104*Assumptions!E$21</f>
        <v>114114.91416410492</v>
      </c>
      <c r="AE104" s="52">
        <f>'Temporary Relocation Numbers'!AE104*Assumptions!F$21</f>
        <v>116453.17888273037</v>
      </c>
      <c r="AF104" s="52">
        <f>'Temporary Relocation Numbers'!AF104*Assumptions!G$21</f>
        <v>91750.192553718967</v>
      </c>
      <c r="AG104" s="52">
        <f>'Temporary Relocation Numbers'!AG104*Assumptions!H$21</f>
        <v>36266.294858276466</v>
      </c>
      <c r="AH104" s="53">
        <f>'Temporary Relocation Numbers'!AH104*Assumptions!C$21</f>
        <v>16769287.870141644</v>
      </c>
      <c r="AI104" s="53">
        <f>'Temporary Relocation Numbers'!AI104*Assumptions!D$21</f>
        <v>32097589.024892028</v>
      </c>
      <c r="AJ104" s="53">
        <f>'Temporary Relocation Numbers'!AJ104*Assumptions!E$21</f>
        <v>25340197.422915161</v>
      </c>
      <c r="AK104" s="53">
        <f>'Temporary Relocation Numbers'!AK104*Assumptions!F$21</f>
        <v>11714100.406534703</v>
      </c>
      <c r="AL104" s="53">
        <f>'Temporary Relocation Numbers'!AL104*Assumptions!G$21</f>
        <v>7198784.6360197747</v>
      </c>
      <c r="AM104" s="53">
        <f>'Temporary Relocation Numbers'!AM104*Assumptions!H$21</f>
        <v>3793972.0010689883</v>
      </c>
    </row>
    <row r="105" spans="1:39" x14ac:dyDescent="0.35">
      <c r="A105">
        <v>2124</v>
      </c>
      <c r="B105" s="51">
        <f>'Temporary Relocation Numbers'!B105*Assumptions!C$21</f>
        <v>0</v>
      </c>
      <c r="C105" s="51">
        <f>'Temporary Relocation Numbers'!C105*Assumptions!D$21</f>
        <v>0</v>
      </c>
      <c r="D105" s="51">
        <f>'Temporary Relocation Numbers'!D105*Assumptions!E$21</f>
        <v>0</v>
      </c>
      <c r="E105" s="51">
        <f>'Temporary Relocation Numbers'!E105*Assumptions!F$21</f>
        <v>0</v>
      </c>
      <c r="F105" s="51">
        <f>'Temporary Relocation Numbers'!F105*Assumptions!G$21</f>
        <v>0</v>
      </c>
      <c r="G105" s="51">
        <f>'Temporary Relocation Numbers'!G105*Assumptions!H$21</f>
        <v>0</v>
      </c>
      <c r="H105" s="52">
        <f>'Temporary Relocation Numbers'!H105*Assumptions!C$21</f>
        <v>159973.04959474027</v>
      </c>
      <c r="I105" s="52">
        <f>'Temporary Relocation Numbers'!I105*Assumptions!D$21</f>
        <v>186198.8676609089</v>
      </c>
      <c r="J105" s="52">
        <f>'Temporary Relocation Numbers'!J105*Assumptions!E$21</f>
        <v>128102.86150202836</v>
      </c>
      <c r="K105" s="52">
        <f>'Temporary Relocation Numbers'!K105*Assumptions!F$21</f>
        <v>118430.56168550462</v>
      </c>
      <c r="L105" s="52">
        <f>'Temporary Relocation Numbers'!L105*Assumptions!G$21</f>
        <v>95008.760385299058</v>
      </c>
      <c r="M105" s="52">
        <f>'Temporary Relocation Numbers'!M105*Assumptions!H$21</f>
        <v>40220.672156452383</v>
      </c>
      <c r="N105" s="53">
        <f>'Temporary Relocation Numbers'!N105*Assumptions!C$21</f>
        <v>18262823.467093207</v>
      </c>
      <c r="O105" s="53">
        <f>'Temporary Relocation Numbers'!O105*Assumptions!D$21</f>
        <v>35637067.423187606</v>
      </c>
      <c r="P105" s="53">
        <f>'Temporary Relocation Numbers'!P105*Assumptions!E$21</f>
        <v>28433123.311403956</v>
      </c>
      <c r="Q105" s="53">
        <f>'Temporary Relocation Numbers'!Q105*Assumptions!F$21</f>
        <v>11907471.055219686</v>
      </c>
      <c r="R105" s="53">
        <f>'Temporary Relocation Numbers'!R105*Assumptions!G$21</f>
        <v>7450990.3320554858</v>
      </c>
      <c r="S105" s="53">
        <f>'Temporary Relocation Numbers'!S105*Assumptions!H$21</f>
        <v>4205701.1468719365</v>
      </c>
      <c r="U105">
        <v>2124</v>
      </c>
      <c r="V105" s="51">
        <f>'Temporary Relocation Numbers'!V105*Assumptions!C$21</f>
        <v>0</v>
      </c>
      <c r="W105" s="51">
        <f>'Temporary Relocation Numbers'!W105*Assumptions!D$21</f>
        <v>0</v>
      </c>
      <c r="X105" s="51">
        <f>'Temporary Relocation Numbers'!X105*Assumptions!E$21</f>
        <v>0</v>
      </c>
      <c r="Y105" s="51">
        <f>'Temporary Relocation Numbers'!Y105*Assumptions!F$21</f>
        <v>0</v>
      </c>
      <c r="Z105" s="51">
        <f>'Temporary Relocation Numbers'!Z105*Assumptions!G$21</f>
        <v>0</v>
      </c>
      <c r="AA105" s="51">
        <f>'Temporary Relocation Numbers'!AA105*Assumptions!H$21</f>
        <v>0</v>
      </c>
      <c r="AB105" s="52">
        <f>'Temporary Relocation Numbers'!AB105*Assumptions!C$21</f>
        <v>148931.01724316459</v>
      </c>
      <c r="AC105" s="52">
        <f>'Temporary Relocation Numbers'!AC105*Assumptions!D$21</f>
        <v>170035.31171557342</v>
      </c>
      <c r="AD105" s="52">
        <f>'Temporary Relocation Numbers'!AD105*Assumptions!E$21</f>
        <v>115753.96855732186</v>
      </c>
      <c r="AE105" s="52">
        <f>'Temporary Relocation Numbers'!AE105*Assumptions!F$21</f>
        <v>118125.81822045383</v>
      </c>
      <c r="AF105" s="52">
        <f>'Temporary Relocation Numbers'!AF105*Assumptions!G$21</f>
        <v>93068.01816210011</v>
      </c>
      <c r="AG105" s="52">
        <f>'Temporary Relocation Numbers'!AG105*Assumptions!H$21</f>
        <v>36787.194605242716</v>
      </c>
      <c r="AH105" s="53">
        <f>'Temporary Relocation Numbers'!AH105*Assumptions!C$21</f>
        <v>17002244.337886006</v>
      </c>
      <c r="AI105" s="53">
        <f>'Temporary Relocation Numbers'!AI105*Assumptions!D$21</f>
        <v>32543483.985981148</v>
      </c>
      <c r="AJ105" s="53">
        <f>'Temporary Relocation Numbers'!AJ105*Assumptions!E$21</f>
        <v>25692219.698953368</v>
      </c>
      <c r="AK105" s="53">
        <f>'Temporary Relocation Numbers'!AK105*Assumptions!F$21</f>
        <v>11876830.95744665</v>
      </c>
      <c r="AL105" s="53">
        <f>'Temporary Relocation Numbers'!AL105*Assumptions!G$21</f>
        <v>7298789.0878394339</v>
      </c>
      <c r="AM105" s="53">
        <f>'Temporary Relocation Numbers'!AM105*Assumptions!H$21</f>
        <v>3846677.2991671697</v>
      </c>
    </row>
    <row r="106" spans="1:39" x14ac:dyDescent="0.35">
      <c r="A106">
        <v>2125</v>
      </c>
      <c r="B106" s="51">
        <f>'Temporary Relocation Numbers'!B106*Assumptions!C$21</f>
        <v>0</v>
      </c>
      <c r="C106" s="51">
        <f>'Temporary Relocation Numbers'!C106*Assumptions!D$21</f>
        <v>0</v>
      </c>
      <c r="D106" s="51">
        <f>'Temporary Relocation Numbers'!D106*Assumptions!E$21</f>
        <v>0</v>
      </c>
      <c r="E106" s="51">
        <f>'Temporary Relocation Numbers'!E106*Assumptions!F$21</f>
        <v>0</v>
      </c>
      <c r="F106" s="51">
        <f>'Temporary Relocation Numbers'!F106*Assumptions!G$21</f>
        <v>0</v>
      </c>
      <c r="G106" s="51">
        <f>'Temporary Relocation Numbers'!G106*Assumptions!H$21</f>
        <v>0</v>
      </c>
      <c r="H106" s="52">
        <f>'Temporary Relocation Numbers'!H106*Assumptions!C$21</f>
        <v>162270.77318026131</v>
      </c>
      <c r="I106" s="52">
        <f>'Temporary Relocation Numbers'!I106*Assumptions!D$21</f>
        <v>188873.27770000993</v>
      </c>
      <c r="J106" s="52">
        <f>'Temporary Relocation Numbers'!J106*Assumptions!E$21</f>
        <v>129942.82746499282</v>
      </c>
      <c r="K106" s="52">
        <f>'Temporary Relocation Numbers'!K106*Assumptions!F$21</f>
        <v>120131.60255157955</v>
      </c>
      <c r="L106" s="52">
        <f>'Temporary Relocation Numbers'!L106*Assumptions!G$21</f>
        <v>96373.389428262497</v>
      </c>
      <c r="M106" s="52">
        <f>'Temporary Relocation Numbers'!M106*Assumptions!H$21</f>
        <v>40798.369382788354</v>
      </c>
      <c r="N106" s="53">
        <f>'Temporary Relocation Numbers'!N106*Assumptions!C$21</f>
        <v>18516527.910530437</v>
      </c>
      <c r="O106" s="53">
        <f>'Temporary Relocation Numbers'!O106*Assumptions!D$21</f>
        <v>36132132.294872202</v>
      </c>
      <c r="P106" s="53">
        <f>'Temporary Relocation Numbers'!P106*Assumptions!E$21</f>
        <v>28828112.056594402</v>
      </c>
      <c r="Q106" s="53">
        <f>'Temporary Relocation Numbers'!Q106*Assumptions!F$21</f>
        <v>12072887.882593215</v>
      </c>
      <c r="R106" s="53">
        <f>'Temporary Relocation Numbers'!R106*Assumptions!G$21</f>
        <v>7554498.3881157339</v>
      </c>
      <c r="S106" s="53">
        <f>'Temporary Relocation Numbers'!S106*Assumptions!H$21</f>
        <v>4264126.1253892528</v>
      </c>
      <c r="U106">
        <v>2125</v>
      </c>
      <c r="V106" s="51">
        <f>'Temporary Relocation Numbers'!V106*Assumptions!C$21</f>
        <v>0</v>
      </c>
      <c r="W106" s="51">
        <f>'Temporary Relocation Numbers'!W106*Assumptions!D$21</f>
        <v>0</v>
      </c>
      <c r="X106" s="51">
        <f>'Temporary Relocation Numbers'!X106*Assumptions!E$21</f>
        <v>0</v>
      </c>
      <c r="Y106" s="51">
        <f>'Temporary Relocation Numbers'!Y106*Assumptions!F$21</f>
        <v>0</v>
      </c>
      <c r="Z106" s="51">
        <f>'Temporary Relocation Numbers'!Z106*Assumptions!G$21</f>
        <v>0</v>
      </c>
      <c r="AA106" s="51">
        <f>'Temporary Relocation Numbers'!AA106*Assumptions!H$21</f>
        <v>0</v>
      </c>
      <c r="AB106" s="52">
        <f>'Temporary Relocation Numbers'!AB106*Assumptions!C$21</f>
        <v>151070.14200075451</v>
      </c>
      <c r="AC106" s="52">
        <f>'Temporary Relocation Numbers'!AC106*Assumptions!D$21</f>
        <v>172477.56150133445</v>
      </c>
      <c r="AD106" s="52">
        <f>'Temporary Relocation Numbers'!AD106*Assumptions!E$21</f>
        <v>117416.56500307069</v>
      </c>
      <c r="AE106" s="52">
        <f>'Temporary Relocation Numbers'!AE106*Assumptions!F$21</f>
        <v>119822.48199770691</v>
      </c>
      <c r="AF106" s="52">
        <f>'Temporary Relocation Numbers'!AF106*Assumptions!G$21</f>
        <v>94404.771952382172</v>
      </c>
      <c r="AG106" s="52">
        <f>'Temporary Relocation Numbers'!AG106*Assumptions!H$21</f>
        <v>37315.576135155097</v>
      </c>
      <c r="AH106" s="53">
        <f>'Temporary Relocation Numbers'!AH106*Assumptions!C$21</f>
        <v>17238437.002437543</v>
      </c>
      <c r="AI106" s="53">
        <f>'Temporary Relocation Numbers'!AI106*Assumptions!D$21</f>
        <v>32995573.253943935</v>
      </c>
      <c r="AJ106" s="53">
        <f>'Temporary Relocation Numbers'!AJ106*Assumptions!E$21</f>
        <v>26049132.216403626</v>
      </c>
      <c r="AK106" s="53">
        <f>'Temporary Relocation Numbers'!AK106*Assumptions!F$21</f>
        <v>12041822.137112068</v>
      </c>
      <c r="AL106" s="53">
        <f>'Temporary Relocation Numbers'!AL106*Assumptions!G$21</f>
        <v>7400182.7867180612</v>
      </c>
      <c r="AM106" s="53">
        <f>'Temporary Relocation Numbers'!AM106*Assumptions!H$21</f>
        <v>3900114.7714740275</v>
      </c>
    </row>
    <row r="107" spans="1:39" x14ac:dyDescent="0.35">
      <c r="A107">
        <v>2126</v>
      </c>
      <c r="B107" s="51">
        <f>'Temporary Relocation Numbers'!B107*Assumptions!C$21</f>
        <v>0</v>
      </c>
      <c r="C107" s="51">
        <f>'Temporary Relocation Numbers'!C107*Assumptions!D$21</f>
        <v>0</v>
      </c>
      <c r="D107" s="51">
        <f>'Temporary Relocation Numbers'!D107*Assumptions!E$21</f>
        <v>0</v>
      </c>
      <c r="E107" s="51">
        <f>'Temporary Relocation Numbers'!E107*Assumptions!F$21</f>
        <v>0</v>
      </c>
      <c r="F107" s="51">
        <f>'Temporary Relocation Numbers'!F107*Assumptions!G$21</f>
        <v>0</v>
      </c>
      <c r="G107" s="51">
        <f>'Temporary Relocation Numbers'!G107*Assumptions!H$21</f>
        <v>0</v>
      </c>
      <c r="H107" s="52">
        <f>'Temporary Relocation Numbers'!H107*Assumptions!C$21</f>
        <v>164601.49941022045</v>
      </c>
      <c r="I107" s="52">
        <f>'Temporary Relocation Numbers'!I107*Assumptions!D$21</f>
        <v>191586.10080330994</v>
      </c>
      <c r="J107" s="52">
        <f>'Temporary Relocation Numbers'!J107*Assumptions!E$21</f>
        <v>131809.22121188941</v>
      </c>
      <c r="K107" s="52">
        <f>'Temporary Relocation Numbers'!K107*Assumptions!F$21</f>
        <v>121857.07579378171</v>
      </c>
      <c r="L107" s="52">
        <f>'Temporary Relocation Numbers'!L107*Assumptions!G$21</f>
        <v>97757.618899832189</v>
      </c>
      <c r="M107" s="52">
        <f>'Temporary Relocation Numbers'!M107*Assumptions!H$21</f>
        <v>41384.364185157327</v>
      </c>
      <c r="N107" s="53">
        <f>'Temporary Relocation Numbers'!N107*Assumptions!C$21</f>
        <v>18773756.778585564</v>
      </c>
      <c r="O107" s="53">
        <f>'Temporary Relocation Numbers'!O107*Assumptions!D$21</f>
        <v>36634074.534558639</v>
      </c>
      <c r="P107" s="53">
        <f>'Temporary Relocation Numbers'!P107*Assumptions!E$21</f>
        <v>29228587.927033752</v>
      </c>
      <c r="Q107" s="53">
        <f>'Temporary Relocation Numbers'!Q107*Assumptions!F$21</f>
        <v>12240602.656075656</v>
      </c>
      <c r="R107" s="53">
        <f>'Temporary Relocation Numbers'!R107*Assumptions!G$21</f>
        <v>7659444.3627870502</v>
      </c>
      <c r="S107" s="53">
        <f>'Temporary Relocation Numbers'!S107*Assumptions!H$21</f>
        <v>4323362.7350699687</v>
      </c>
      <c r="U107">
        <v>2126</v>
      </c>
      <c r="V107" s="51">
        <f>'Temporary Relocation Numbers'!V107*Assumptions!C$21</f>
        <v>0</v>
      </c>
      <c r="W107" s="51">
        <f>'Temporary Relocation Numbers'!W107*Assumptions!D$21</f>
        <v>0</v>
      </c>
      <c r="X107" s="51">
        <f>'Temporary Relocation Numbers'!X107*Assumptions!E$21</f>
        <v>0</v>
      </c>
      <c r="Y107" s="51">
        <f>'Temporary Relocation Numbers'!Y107*Assumptions!F$21</f>
        <v>0</v>
      </c>
      <c r="Z107" s="51">
        <f>'Temporary Relocation Numbers'!Z107*Assumptions!G$21</f>
        <v>0</v>
      </c>
      <c r="AA107" s="51">
        <f>'Temporary Relocation Numbers'!AA107*Assumptions!H$21</f>
        <v>0</v>
      </c>
      <c r="AB107" s="52">
        <f>'Temporary Relocation Numbers'!AB107*Assumptions!C$21</f>
        <v>153239.99141740619</v>
      </c>
      <c r="AC107" s="52">
        <f>'Temporary Relocation Numbers'!AC107*Assumptions!D$21</f>
        <v>174954.88978905996</v>
      </c>
      <c r="AD107" s="52">
        <f>'Temporary Relocation Numbers'!AD107*Assumptions!E$21</f>
        <v>119103.04164036601</v>
      </c>
      <c r="AE107" s="52">
        <f>'Temporary Relocation Numbers'!AE107*Assumptions!F$21</f>
        <v>121543.51528212114</v>
      </c>
      <c r="AF107" s="52">
        <f>'Temporary Relocation Numbers'!AF107*Assumptions!G$21</f>
        <v>95760.725793671285</v>
      </c>
      <c r="AG107" s="52">
        <f>'Temporary Relocation Numbers'!AG107*Assumptions!H$21</f>
        <v>37851.546910296653</v>
      </c>
      <c r="AH107" s="53">
        <f>'Temporary Relocation Numbers'!AH107*Assumptions!C$21</f>
        <v>17477910.82056383</v>
      </c>
      <c r="AI107" s="53">
        <f>'Temporary Relocation Numbers'!AI107*Assumptions!D$21</f>
        <v>33453942.879175629</v>
      </c>
      <c r="AJ107" s="53">
        <f>'Temporary Relocation Numbers'!AJ107*Assumptions!E$21</f>
        <v>26411002.909776606</v>
      </c>
      <c r="AK107" s="53">
        <f>'Temporary Relocation Numbers'!AK107*Assumptions!F$21</f>
        <v>12209105.349851368</v>
      </c>
      <c r="AL107" s="53">
        <f>'Temporary Relocation Numbers'!AL107*Assumptions!G$21</f>
        <v>7502985.0318704005</v>
      </c>
      <c r="AM107" s="53">
        <f>'Temporary Relocation Numbers'!AM107*Assumptions!H$21</f>
        <v>3954294.5892454139</v>
      </c>
    </row>
    <row r="108" spans="1:39" x14ac:dyDescent="0.35">
      <c r="A108">
        <v>2127</v>
      </c>
      <c r="B108" s="51">
        <f>'Temporary Relocation Numbers'!B108*Assumptions!C$21</f>
        <v>0</v>
      </c>
      <c r="C108" s="51">
        <f>'Temporary Relocation Numbers'!C108*Assumptions!D$21</f>
        <v>0</v>
      </c>
      <c r="D108" s="51">
        <f>'Temporary Relocation Numbers'!D108*Assumptions!E$21</f>
        <v>0</v>
      </c>
      <c r="E108" s="51">
        <f>'Temporary Relocation Numbers'!E108*Assumptions!F$21</f>
        <v>0</v>
      </c>
      <c r="F108" s="51">
        <f>'Temporary Relocation Numbers'!F108*Assumptions!G$21</f>
        <v>0</v>
      </c>
      <c r="G108" s="51">
        <f>'Temporary Relocation Numbers'!G108*Assumptions!H$21</f>
        <v>0</v>
      </c>
      <c r="H108" s="52">
        <f>'Temporary Relocation Numbers'!H108*Assumptions!C$21</f>
        <v>166965.70230792795</v>
      </c>
      <c r="I108" s="52">
        <f>'Temporary Relocation Numbers'!I108*Assumptions!D$21</f>
        <v>194337.88870501568</v>
      </c>
      <c r="J108" s="52">
        <f>'Temporary Relocation Numbers'!J108*Assumptions!E$21</f>
        <v>133702.42233004622</v>
      </c>
      <c r="K108" s="52">
        <f>'Temporary Relocation Numbers'!K108*Assumptions!F$21</f>
        <v>123607.33233901419</v>
      </c>
      <c r="L108" s="52">
        <f>'Temporary Relocation Numbers'!L108*Assumptions!G$21</f>
        <v>99161.730324722492</v>
      </c>
      <c r="M108" s="52">
        <f>'Temporary Relocation Numbers'!M108*Assumptions!H$21</f>
        <v>41978.775743234881</v>
      </c>
      <c r="N108" s="53">
        <f>'Temporary Relocation Numbers'!N108*Assumptions!C$21</f>
        <v>19034559.032044291</v>
      </c>
      <c r="O108" s="53">
        <f>'Temporary Relocation Numbers'!O108*Assumptions!D$21</f>
        <v>37142989.681626387</v>
      </c>
      <c r="P108" s="53">
        <f>'Temporary Relocation Numbers'!P108*Assumptions!E$21</f>
        <v>29634627.14905468</v>
      </c>
      <c r="Q108" s="53">
        <f>'Temporary Relocation Numbers'!Q108*Assumptions!F$21</f>
        <v>12410647.298394604</v>
      </c>
      <c r="R108" s="53">
        <f>'Temporary Relocation Numbers'!R108*Assumptions!G$21</f>
        <v>7765848.2314221868</v>
      </c>
      <c r="S108" s="53">
        <f>'Temporary Relocation Numbers'!S108*Assumptions!H$21</f>
        <v>4383422.2509742063</v>
      </c>
      <c r="U108">
        <v>2127</v>
      </c>
      <c r="V108" s="51">
        <f>'Temporary Relocation Numbers'!V108*Assumptions!C$21</f>
        <v>0</v>
      </c>
      <c r="W108" s="51">
        <f>'Temporary Relocation Numbers'!W108*Assumptions!D$21</f>
        <v>0</v>
      </c>
      <c r="X108" s="51">
        <f>'Temporary Relocation Numbers'!X108*Assumptions!E$21</f>
        <v>0</v>
      </c>
      <c r="Y108" s="51">
        <f>'Temporary Relocation Numbers'!Y108*Assumptions!F$21</f>
        <v>0</v>
      </c>
      <c r="Z108" s="51">
        <f>'Temporary Relocation Numbers'!Z108*Assumptions!G$21</f>
        <v>0</v>
      </c>
      <c r="AA108" s="51">
        <f>'Temporary Relocation Numbers'!AA108*Assumptions!H$21</f>
        <v>0</v>
      </c>
      <c r="AB108" s="52">
        <f>'Temporary Relocation Numbers'!AB108*Assumptions!C$21</f>
        <v>155441.00679728924</v>
      </c>
      <c r="AC108" s="52">
        <f>'Temporary Relocation Numbers'!AC108*Assumptions!D$21</f>
        <v>177467.80041799985</v>
      </c>
      <c r="AD108" s="52">
        <f>'Temporary Relocation Numbers'!AD108*Assumptions!E$21</f>
        <v>120813.74146497795</v>
      </c>
      <c r="AE108" s="52">
        <f>'Temporary Relocation Numbers'!AE108*Assumptions!F$21</f>
        <v>123289.26809760065</v>
      </c>
      <c r="AF108" s="52">
        <f>'Temporary Relocation Numbers'!AF108*Assumptions!G$21</f>
        <v>97136.155459981543</v>
      </c>
      <c r="AG108" s="52">
        <f>'Temporary Relocation Numbers'!AG108*Assumptions!H$21</f>
        <v>38395.215936451816</v>
      </c>
      <c r="AH108" s="53">
        <f>'Temporary Relocation Numbers'!AH108*Assumptions!C$21</f>
        <v>17720711.373565201</v>
      </c>
      <c r="AI108" s="53">
        <f>'Temporary Relocation Numbers'!AI108*Assumptions!D$21</f>
        <v>33918680.107470855</v>
      </c>
      <c r="AJ108" s="53">
        <f>'Temporary Relocation Numbers'!AJ108*Assumptions!E$21</f>
        <v>26777900.657319166</v>
      </c>
      <c r="AK108" s="53">
        <f>'Temporary Relocation Numbers'!AK108*Assumptions!F$21</f>
        <v>12378712.436249139</v>
      </c>
      <c r="AL108" s="53">
        <f>'Temporary Relocation Numbers'!AL108*Assumptions!G$21</f>
        <v>7607215.3906130372</v>
      </c>
      <c r="AM108" s="53">
        <f>'Temporary Relocation Numbers'!AM108*Assumptions!H$21</f>
        <v>4009227.065034769</v>
      </c>
    </row>
    <row r="109" spans="1:39" x14ac:dyDescent="0.35">
      <c r="A109">
        <v>2128</v>
      </c>
      <c r="B109" s="51">
        <f>'Temporary Relocation Numbers'!B109*Assumptions!C$21</f>
        <v>0</v>
      </c>
      <c r="C109" s="51">
        <f>'Temporary Relocation Numbers'!C109*Assumptions!D$21</f>
        <v>0</v>
      </c>
      <c r="D109" s="51">
        <f>'Temporary Relocation Numbers'!D109*Assumptions!E$21</f>
        <v>0</v>
      </c>
      <c r="E109" s="51">
        <f>'Temporary Relocation Numbers'!E109*Assumptions!F$21</f>
        <v>0</v>
      </c>
      <c r="F109" s="51">
        <f>'Temporary Relocation Numbers'!F109*Assumptions!G$21</f>
        <v>0</v>
      </c>
      <c r="G109" s="51">
        <f>'Temporary Relocation Numbers'!G109*Assumptions!H$21</f>
        <v>0</v>
      </c>
      <c r="H109" s="52">
        <f>'Temporary Relocation Numbers'!H109*Assumptions!C$21</f>
        <v>169363.86270518161</v>
      </c>
      <c r="I109" s="52">
        <f>'Temporary Relocation Numbers'!I109*Assumptions!D$21</f>
        <v>197129.20106399781</v>
      </c>
      <c r="J109" s="52">
        <f>'Temporary Relocation Numbers'!J109*Assumptions!E$21</f>
        <v>135622.8158588768</v>
      </c>
      <c r="K109" s="52">
        <f>'Temporary Relocation Numbers'!K109*Assumptions!F$21</f>
        <v>125382.72815461051</v>
      </c>
      <c r="L109" s="52">
        <f>'Temporary Relocation Numbers'!L109*Assumptions!G$21</f>
        <v>100586.00927124126</v>
      </c>
      <c r="M109" s="52">
        <f>'Temporary Relocation Numbers'!M109*Assumptions!H$21</f>
        <v>42581.72494849714</v>
      </c>
      <c r="N109" s="53">
        <f>'Temporary Relocation Numbers'!N109*Assumptions!C$21</f>
        <v>19298984.311848328</v>
      </c>
      <c r="O109" s="53">
        <f>'Temporary Relocation Numbers'!O109*Assumptions!D$21</f>
        <v>37658974.602673836</v>
      </c>
      <c r="P109" s="53">
        <f>'Temporary Relocation Numbers'!P109*Assumptions!E$21</f>
        <v>30046307.007914823</v>
      </c>
      <c r="Q109" s="53">
        <f>'Temporary Relocation Numbers'!Q109*Assumptions!F$21</f>
        <v>12583054.175743457</v>
      </c>
      <c r="R109" s="53">
        <f>'Temporary Relocation Numbers'!R109*Assumptions!G$21</f>
        <v>7873730.2468685396</v>
      </c>
      <c r="S109" s="53">
        <f>'Temporary Relocation Numbers'!S109*Assumptions!H$21</f>
        <v>4444316.104793557</v>
      </c>
      <c r="U109">
        <v>2128</v>
      </c>
      <c r="V109" s="51">
        <f>'Temporary Relocation Numbers'!V109*Assumptions!C$21</f>
        <v>0</v>
      </c>
      <c r="W109" s="51">
        <f>'Temporary Relocation Numbers'!W109*Assumptions!D$21</f>
        <v>0</v>
      </c>
      <c r="X109" s="51">
        <f>'Temporary Relocation Numbers'!X109*Assumptions!E$21</f>
        <v>0</v>
      </c>
      <c r="Y109" s="51">
        <f>'Temporary Relocation Numbers'!Y109*Assumptions!F$21</f>
        <v>0</v>
      </c>
      <c r="Z109" s="51">
        <f>'Temporary Relocation Numbers'!Z109*Assumptions!G$21</f>
        <v>0</v>
      </c>
      <c r="AA109" s="51">
        <f>'Temporary Relocation Numbers'!AA109*Assumptions!H$21</f>
        <v>0</v>
      </c>
      <c r="AB109" s="52">
        <f>'Temporary Relocation Numbers'!AB109*Assumptions!C$21</f>
        <v>157673.63578310935</v>
      </c>
      <c r="AC109" s="52">
        <f>'Temporary Relocation Numbers'!AC109*Assumptions!D$21</f>
        <v>180016.80446414373</v>
      </c>
      <c r="AD109" s="52">
        <f>'Temporary Relocation Numbers'!AD109*Assumptions!E$21</f>
        <v>122549.01239919064</v>
      </c>
      <c r="AE109" s="52">
        <f>'Temporary Relocation Numbers'!AE109*Assumptions!F$21</f>
        <v>125060.09549551</v>
      </c>
      <c r="AF109" s="52">
        <f>'Temporary Relocation Numbers'!AF109*Assumptions!G$21</f>
        <v>98531.340686322175</v>
      </c>
      <c r="AG109" s="52">
        <f>'Temporary Relocation Numbers'!AG109*Assumptions!H$21</f>
        <v>38946.693785076</v>
      </c>
      <c r="AH109" s="53">
        <f>'Temporary Relocation Numbers'!AH109*Assumptions!C$21</f>
        <v>17966884.875950679</v>
      </c>
      <c r="AI109" s="53">
        <f>'Temporary Relocation Numbers'!AI109*Assumptions!D$21</f>
        <v>34389873.39662993</v>
      </c>
      <c r="AJ109" s="53">
        <f>'Temporary Relocation Numbers'!AJ109*Assumptions!E$21</f>
        <v>27149895.294124566</v>
      </c>
      <c r="AK109" s="53">
        <f>'Temporary Relocation Numbers'!AK109*Assumptions!F$21</f>
        <v>12550675.679214653</v>
      </c>
      <c r="AL109" s="53">
        <f>'Temporary Relocation Numbers'!AL109*Assumptions!G$21</f>
        <v>7712893.7020888124</v>
      </c>
      <c r="AM109" s="53">
        <f>'Temporary Relocation Numbers'!AM109*Assumptions!H$21</f>
        <v>4064922.6546559953</v>
      </c>
    </row>
    <row r="110" spans="1:39" x14ac:dyDescent="0.35">
      <c r="A110">
        <v>2129</v>
      </c>
      <c r="B110" s="51">
        <f>'Temporary Relocation Numbers'!B110*Assumptions!C$21</f>
        <v>0</v>
      </c>
      <c r="C110" s="51">
        <f>'Temporary Relocation Numbers'!C110*Assumptions!D$21</f>
        <v>0</v>
      </c>
      <c r="D110" s="51">
        <f>'Temporary Relocation Numbers'!D110*Assumptions!E$21</f>
        <v>0</v>
      </c>
      <c r="E110" s="51">
        <f>'Temporary Relocation Numbers'!E110*Assumptions!F$21</f>
        <v>0</v>
      </c>
      <c r="F110" s="51">
        <f>'Temporary Relocation Numbers'!F110*Assumptions!G$21</f>
        <v>0</v>
      </c>
      <c r="G110" s="51">
        <f>'Temporary Relocation Numbers'!G110*Assumptions!H$21</f>
        <v>0</v>
      </c>
      <c r="H110" s="52">
        <f>'Temporary Relocation Numbers'!H110*Assumptions!C$21</f>
        <v>171796.46834005869</v>
      </c>
      <c r="I110" s="52">
        <f>'Temporary Relocation Numbers'!I110*Assumptions!D$21</f>
        <v>199960.60557761506</v>
      </c>
      <c r="J110" s="52">
        <f>'Temporary Relocation Numbers'!J110*Assumptions!E$21</f>
        <v>137570.79236818978</v>
      </c>
      <c r="K110" s="52">
        <f>'Temporary Relocation Numbers'!K110*Assumptions!F$21</f>
        <v>127183.62432073128</v>
      </c>
      <c r="L110" s="52">
        <f>'Temporary Relocation Numbers'!L110*Assumptions!G$21</f>
        <v>102030.74540936862</v>
      </c>
      <c r="M110" s="52">
        <f>'Temporary Relocation Numbers'!M110*Assumptions!H$21</f>
        <v>43193.33442880767</v>
      </c>
      <c r="N110" s="53">
        <f>'Temporary Relocation Numbers'!N110*Assumptions!C$21</f>
        <v>19567082.948543992</v>
      </c>
      <c r="O110" s="53">
        <f>'Temporary Relocation Numbers'!O110*Assumptions!D$21</f>
        <v>38182127.509955838</v>
      </c>
      <c r="P110" s="53">
        <f>'Temporary Relocation Numbers'!P110*Assumptions!E$21</f>
        <v>30463705.862507176</v>
      </c>
      <c r="Q110" s="53">
        <f>'Temporary Relocation Numbers'!Q110*Assumptions!F$21</f>
        <v>12757856.103941996</v>
      </c>
      <c r="R110" s="53">
        <f>'Temporary Relocation Numbers'!R110*Assumptions!G$21</f>
        <v>7983110.9433230609</v>
      </c>
      <c r="S110" s="53">
        <f>'Temporary Relocation Numbers'!S110*Assumptions!H$21</f>
        <v>4506055.8870269787</v>
      </c>
      <c r="U110">
        <v>2129</v>
      </c>
      <c r="V110" s="51">
        <f>'Temporary Relocation Numbers'!V110*Assumptions!C$21</f>
        <v>0</v>
      </c>
      <c r="W110" s="51">
        <f>'Temporary Relocation Numbers'!W110*Assumptions!D$21</f>
        <v>0</v>
      </c>
      <c r="X110" s="51">
        <f>'Temporary Relocation Numbers'!X110*Assumptions!E$21</f>
        <v>0</v>
      </c>
      <c r="Y110" s="51">
        <f>'Temporary Relocation Numbers'!Y110*Assumptions!F$21</f>
        <v>0</v>
      </c>
      <c r="Z110" s="51">
        <f>'Temporary Relocation Numbers'!Z110*Assumptions!G$21</f>
        <v>0</v>
      </c>
      <c r="AA110" s="51">
        <f>'Temporary Relocation Numbers'!AA110*Assumptions!H$21</f>
        <v>0</v>
      </c>
      <c r="AB110" s="52">
        <f>'Temporary Relocation Numbers'!AB110*Assumptions!C$21</f>
        <v>159938.33244715052</v>
      </c>
      <c r="AC110" s="52">
        <f>'Temporary Relocation Numbers'!AC110*Assumptions!D$21</f>
        <v>182602.42034416369</v>
      </c>
      <c r="AD110" s="52">
        <f>'Temporary Relocation Numbers'!AD110*Assumptions!E$21</f>
        <v>124309.20736256269</v>
      </c>
      <c r="AE110" s="52">
        <f>'Temporary Relocation Numbers'!AE110*Assumptions!F$21</f>
        <v>126856.35762688459</v>
      </c>
      <c r="AF110" s="52">
        <f>'Temporary Relocation Numbers'!AF110*Assumptions!G$21</f>
        <v>99946.565225589889</v>
      </c>
      <c r="AG110" s="52">
        <f>'Temporary Relocation Numbers'!AG110*Assumptions!H$21</f>
        <v>39506.092615783644</v>
      </c>
      <c r="AH110" s="53">
        <f>'Temporary Relocation Numbers'!AH110*Assumptions!C$21</f>
        <v>18216478.184234422</v>
      </c>
      <c r="AI110" s="53">
        <f>'Temporary Relocation Numbers'!AI110*Assumptions!D$21</f>
        <v>34867612.433295831</v>
      </c>
      <c r="AJ110" s="53">
        <f>'Temporary Relocation Numbers'!AJ110*Assumptions!E$21</f>
        <v>27527057.625424869</v>
      </c>
      <c r="AK110" s="53">
        <f>'Temporary Relocation Numbers'!AK110*Assumptions!F$21</f>
        <v>12725027.810126593</v>
      </c>
      <c r="AL110" s="53">
        <f>'Temporary Relocation Numbers'!AL110*Assumptions!G$21</f>
        <v>7820040.081043018</v>
      </c>
      <c r="AM110" s="53">
        <f>'Temporary Relocation Numbers'!AM110*Assumptions!H$21</f>
        <v>4121391.9591736184</v>
      </c>
    </row>
    <row r="111" spans="1:39" x14ac:dyDescent="0.35">
      <c r="A111">
        <v>2130</v>
      </c>
      <c r="B111" s="51">
        <f>'Temporary Relocation Numbers'!B111*Assumptions!C$21</f>
        <v>0</v>
      </c>
      <c r="C111" s="51">
        <f>'Temporary Relocation Numbers'!C111*Assumptions!D$21</f>
        <v>0</v>
      </c>
      <c r="D111" s="51">
        <f>'Temporary Relocation Numbers'!D111*Assumptions!E$21</f>
        <v>0</v>
      </c>
      <c r="E111" s="51">
        <f>'Temporary Relocation Numbers'!E111*Assumptions!F$21</f>
        <v>0</v>
      </c>
      <c r="F111" s="51">
        <f>'Temporary Relocation Numbers'!F111*Assumptions!G$21</f>
        <v>0</v>
      </c>
      <c r="G111" s="51">
        <f>'Temporary Relocation Numbers'!G111*Assumptions!H$21</f>
        <v>0</v>
      </c>
      <c r="H111" s="52">
        <f>'Temporary Relocation Numbers'!H111*Assumptions!C$21</f>
        <v>165600.31382618897</v>
      </c>
      <c r="I111" s="52">
        <f>'Temporary Relocation Numbers'!I111*Assumptions!D$21</f>
        <v>192748.65983264564</v>
      </c>
      <c r="J111" s="52">
        <f>'Temporary Relocation Numbers'!J111*Assumptions!E$21</f>
        <v>132609.04958997673</v>
      </c>
      <c r="K111" s="52">
        <f>'Temporary Relocation Numbers'!K111*Assumptions!F$21</f>
        <v>122596.51379663528</v>
      </c>
      <c r="L111" s="52">
        <f>'Temporary Relocation Numbers'!L111*Assumptions!G$21</f>
        <v>98350.819565547674</v>
      </c>
      <c r="M111" s="52">
        <f>'Temporary Relocation Numbers'!M111*Assumptions!H$21</f>
        <v>41635.487654214012</v>
      </c>
      <c r="N111" s="53">
        <f>'Temporary Relocation Numbers'!N111*Assumptions!C$21</f>
        <v>18852596.014091719</v>
      </c>
      <c r="O111" s="53">
        <f>'Temporary Relocation Numbers'!O111*Assumptions!D$21</f>
        <v>36787917.074644946</v>
      </c>
      <c r="P111" s="53">
        <f>'Temporary Relocation Numbers'!P111*Assumptions!E$21</f>
        <v>29351331.582140666</v>
      </c>
      <c r="Q111" s="53">
        <f>'Temporary Relocation Numbers'!Q111*Assumptions!F$21</f>
        <v>12292006.31315512</v>
      </c>
      <c r="R111" s="53">
        <f>'Temporary Relocation Numbers'!R111*Assumptions!G$21</f>
        <v>7691609.7277209824</v>
      </c>
      <c r="S111" s="53">
        <f>'Temporary Relocation Numbers'!S111*Assumptions!H$21</f>
        <v>4341518.4306437783</v>
      </c>
      <c r="U111">
        <v>2130</v>
      </c>
      <c r="V111" s="51">
        <f>'Temporary Relocation Numbers'!V111*Assumptions!C$21</f>
        <v>0</v>
      </c>
      <c r="W111" s="51">
        <f>'Temporary Relocation Numbers'!W111*Assumptions!D$21</f>
        <v>0</v>
      </c>
      <c r="X111" s="51">
        <f>'Temporary Relocation Numbers'!X111*Assumptions!E$21</f>
        <v>0</v>
      </c>
      <c r="Y111" s="51">
        <f>'Temporary Relocation Numbers'!Y111*Assumptions!F$21</f>
        <v>0</v>
      </c>
      <c r="Z111" s="51">
        <f>'Temporary Relocation Numbers'!Z111*Assumptions!G$21</f>
        <v>0</v>
      </c>
      <c r="AA111" s="51">
        <f>'Temporary Relocation Numbers'!AA111*Assumptions!H$21</f>
        <v>0</v>
      </c>
      <c r="AB111" s="52">
        <f>'Temporary Relocation Numbers'!AB111*Assumptions!C$21</f>
        <v>154169.863338859</v>
      </c>
      <c r="AC111" s="52">
        <f>'Temporary Relocation Numbers'!AC111*Assumptions!D$21</f>
        <v>176016.52936519764</v>
      </c>
      <c r="AD111" s="52">
        <f>'Temporary Relocation Numbers'!AD111*Assumptions!E$21</f>
        <v>119825.767954539</v>
      </c>
      <c r="AE111" s="52">
        <f>'Temporary Relocation Numbers'!AE111*Assumptions!F$21</f>
        <v>122281.05057594441</v>
      </c>
      <c r="AF111" s="52">
        <f>'Temporary Relocation Numbers'!AF111*Assumptions!G$21</f>
        <v>96341.809160159697</v>
      </c>
      <c r="AG111" s="52">
        <f>'Temporary Relocation Numbers'!AG111*Assumptions!H$21</f>
        <v>38081.232975467246</v>
      </c>
      <c r="AH111" s="53">
        <f>'Temporary Relocation Numbers'!AH111*Assumptions!C$21</f>
        <v>17551308.230767298</v>
      </c>
      <c r="AI111" s="53">
        <f>'Temporary Relocation Numbers'!AI111*Assumptions!D$21</f>
        <v>33594430.652207248</v>
      </c>
      <c r="AJ111" s="53">
        <f>'Temporary Relocation Numbers'!AJ111*Assumptions!E$21</f>
        <v>26521914.290110074</v>
      </c>
      <c r="AK111" s="53">
        <f>'Temporary Relocation Numbers'!AK111*Assumptions!F$21</f>
        <v>12260376.735932944</v>
      </c>
      <c r="AL111" s="53">
        <f>'Temporary Relocation Numbers'!AL111*Assumptions!G$21</f>
        <v>7534493.3554788968</v>
      </c>
      <c r="AM111" s="53">
        <f>'Temporary Relocation Numbers'!AM111*Assumptions!H$21</f>
        <v>3970900.4058680041</v>
      </c>
    </row>
    <row r="112" spans="1:39" x14ac:dyDescent="0.35">
      <c r="A112">
        <v>2131</v>
      </c>
      <c r="B112" s="51">
        <f>'Temporary Relocation Numbers'!B112*Assumptions!C$21</f>
        <v>0</v>
      </c>
      <c r="C112" s="51">
        <f>'Temporary Relocation Numbers'!C112*Assumptions!D$21</f>
        <v>0</v>
      </c>
      <c r="D112" s="51">
        <f>'Temporary Relocation Numbers'!D112*Assumptions!E$21</f>
        <v>0</v>
      </c>
      <c r="E112" s="51">
        <f>'Temporary Relocation Numbers'!E112*Assumptions!F$21</f>
        <v>0</v>
      </c>
      <c r="F112" s="51">
        <f>'Temporary Relocation Numbers'!F112*Assumptions!G$21</f>
        <v>0</v>
      </c>
      <c r="G112" s="51">
        <f>'Temporary Relocation Numbers'!G112*Assumptions!H$21</f>
        <v>0</v>
      </c>
      <c r="H112" s="52">
        <f>'Temporary Relocation Numbers'!H112*Assumptions!C$21</f>
        <v>167978.86288687162</v>
      </c>
      <c r="I112" s="52">
        <f>'Temporary Relocation Numbers'!I112*Assumptions!D$21</f>
        <v>195517.14579260573</v>
      </c>
      <c r="J112" s="52">
        <f>'Temporary Relocation Numbers'!J112*Assumptions!E$21</f>
        <v>134513.73879649187</v>
      </c>
      <c r="K112" s="52">
        <f>'Temporary Relocation Numbers'!K112*Assumptions!F$21</f>
        <v>124357.39103168702</v>
      </c>
      <c r="L112" s="52">
        <f>'Temporary Relocation Numbers'!L112*Assumptions!G$21</f>
        <v>99763.451245343502</v>
      </c>
      <c r="M112" s="52">
        <f>'Temporary Relocation Numbers'!M112*Assumptions!H$21</f>
        <v>42233.506146829539</v>
      </c>
      <c r="N112" s="53">
        <f>'Temporary Relocation Numbers'!N112*Assumptions!C$21</f>
        <v>19114493.490553677</v>
      </c>
      <c r="O112" s="53">
        <f>'Temporary Relocation Numbers'!O112*Assumptions!D$21</f>
        <v>37298969.379533872</v>
      </c>
      <c r="P112" s="53">
        <f>'Temporary Relocation Numbers'!P112*Assumptions!E$21</f>
        <v>29759075.940870624</v>
      </c>
      <c r="Q112" s="53">
        <f>'Temporary Relocation Numbers'!Q112*Assumptions!F$21</f>
        <v>12462765.047478154</v>
      </c>
      <c r="R112" s="53">
        <f>'Temporary Relocation Numbers'!R112*Assumptions!G$21</f>
        <v>7798460.4328501169</v>
      </c>
      <c r="S112" s="53">
        <f>'Temporary Relocation Numbers'!S112*Assumptions!H$21</f>
        <v>4401830.1627865974</v>
      </c>
      <c r="U112">
        <v>2131</v>
      </c>
      <c r="V112" s="51">
        <f>'Temporary Relocation Numbers'!V112*Assumptions!C$21</f>
        <v>0</v>
      </c>
      <c r="W112" s="51">
        <f>'Temporary Relocation Numbers'!W112*Assumptions!D$21</f>
        <v>0</v>
      </c>
      <c r="X112" s="51">
        <f>'Temporary Relocation Numbers'!X112*Assumptions!E$21</f>
        <v>0</v>
      </c>
      <c r="Y112" s="51">
        <f>'Temporary Relocation Numbers'!Y112*Assumptions!F$21</f>
        <v>0</v>
      </c>
      <c r="Z112" s="51">
        <f>'Temporary Relocation Numbers'!Z112*Assumptions!G$21</f>
        <v>0</v>
      </c>
      <c r="AA112" s="51">
        <f>'Temporary Relocation Numbers'!AA112*Assumptions!H$21</f>
        <v>0</v>
      </c>
      <c r="AB112" s="52">
        <f>'Temporary Relocation Numbers'!AB112*Assumptions!C$21</f>
        <v>156384.23464744905</v>
      </c>
      <c r="AC112" s="52">
        <f>'Temporary Relocation Numbers'!AC112*Assumptions!D$21</f>
        <v>178544.68852693477</v>
      </c>
      <c r="AD112" s="52">
        <f>'Temporary Relocation Numbers'!AD112*Assumptions!E$21</f>
        <v>121546.84843578128</v>
      </c>
      <c r="AE112" s="52">
        <f>'Temporary Relocation Numbers'!AE112*Assumptions!F$21</f>
        <v>124037.39675226856</v>
      </c>
      <c r="AF112" s="52">
        <f>'Temporary Relocation Numbers'!AF112*Assumptions!G$21</f>
        <v>97725.585038283258</v>
      </c>
      <c r="AG112" s="52">
        <f>'Temporary Relocation Numbers'!AG112*Assumptions!H$21</f>
        <v>38628.20102661784</v>
      </c>
      <c r="AH112" s="53">
        <f>'Temporary Relocation Numbers'!AH112*Assumptions!C$21</f>
        <v>17795128.409739368</v>
      </c>
      <c r="AI112" s="53">
        <f>'Temporary Relocation Numbers'!AI112*Assumptions!D$21</f>
        <v>34061119.515874244</v>
      </c>
      <c r="AJ112" s="53">
        <f>'Temporary Relocation Numbers'!AJ112*Assumptions!E$21</f>
        <v>26890352.802149918</v>
      </c>
      <c r="AK112" s="53">
        <f>'Temporary Relocation Numbers'!AK112*Assumptions!F$21</f>
        <v>12430696.076845655</v>
      </c>
      <c r="AL112" s="53">
        <f>'Temporary Relocation Numbers'!AL112*Assumptions!G$21</f>
        <v>7639161.4231945788</v>
      </c>
      <c r="AM112" s="53">
        <f>'Temporary Relocation Numbers'!AM112*Assumptions!H$21</f>
        <v>4026063.5672066999</v>
      </c>
    </row>
    <row r="113" spans="1:39" x14ac:dyDescent="0.35">
      <c r="A113">
        <v>2132</v>
      </c>
      <c r="B113" s="51">
        <f>'Temporary Relocation Numbers'!B113*Assumptions!C$21</f>
        <v>0</v>
      </c>
      <c r="C113" s="51">
        <f>'Temporary Relocation Numbers'!C113*Assumptions!D$21</f>
        <v>0</v>
      </c>
      <c r="D113" s="51">
        <f>'Temporary Relocation Numbers'!D113*Assumptions!E$21</f>
        <v>0</v>
      </c>
      <c r="E113" s="51">
        <f>'Temporary Relocation Numbers'!E113*Assumptions!F$21</f>
        <v>0</v>
      </c>
      <c r="F113" s="51">
        <f>'Temporary Relocation Numbers'!F113*Assumptions!G$21</f>
        <v>0</v>
      </c>
      <c r="G113" s="51">
        <f>'Temporary Relocation Numbers'!G113*Assumptions!H$21</f>
        <v>0</v>
      </c>
      <c r="H113" s="52">
        <f>'Temporary Relocation Numbers'!H113*Assumptions!C$21</f>
        <v>170391.5755037902</v>
      </c>
      <c r="I113" s="52">
        <f>'Temporary Relocation Numbers'!I113*Assumptions!D$21</f>
        <v>198325.39604725482</v>
      </c>
      <c r="J113" s="52">
        <f>'Temporary Relocation Numbers'!J113*Assumptions!E$21</f>
        <v>136445.78541929674</v>
      </c>
      <c r="K113" s="52">
        <f>'Temporary Relocation Numbers'!K113*Assumptions!F$21</f>
        <v>126143.56008410695</v>
      </c>
      <c r="L113" s="52">
        <f>'Temporary Relocation Numbers'!L113*Assumptions!G$21</f>
        <v>101196.37282482271</v>
      </c>
      <c r="M113" s="52">
        <f>'Temporary Relocation Numbers'!M113*Assumptions!H$21</f>
        <v>42840.114093722157</v>
      </c>
      <c r="N113" s="53">
        <f>'Temporary Relocation Numbers'!N113*Assumptions!C$21</f>
        <v>19380029.208036974</v>
      </c>
      <c r="O113" s="53">
        <f>'Temporary Relocation Numbers'!O113*Assumptions!D$21</f>
        <v>37817121.147482984</v>
      </c>
      <c r="P113" s="53">
        <f>'Temporary Relocation Numbers'!P113*Assumptions!E$21</f>
        <v>30172484.62394686</v>
      </c>
      <c r="Q113" s="53">
        <f>'Temporary Relocation Numbers'!Q113*Assumptions!F$21</f>
        <v>12635895.936891641</v>
      </c>
      <c r="R113" s="53">
        <f>'Temporary Relocation Numbers'!R113*Assumptions!G$21</f>
        <v>7906795.4921769733</v>
      </c>
      <c r="S113" s="53">
        <f>'Temporary Relocation Numbers'!S113*Assumptions!H$21</f>
        <v>4462979.7365952265</v>
      </c>
      <c r="U113">
        <v>2132</v>
      </c>
      <c r="V113" s="51">
        <f>'Temporary Relocation Numbers'!V113*Assumptions!C$21</f>
        <v>0</v>
      </c>
      <c r="W113" s="51">
        <f>'Temporary Relocation Numbers'!W113*Assumptions!D$21</f>
        <v>0</v>
      </c>
      <c r="X113" s="51">
        <f>'Temporary Relocation Numbers'!X113*Assumptions!E$21</f>
        <v>0</v>
      </c>
      <c r="Y113" s="51">
        <f>'Temporary Relocation Numbers'!Y113*Assumptions!F$21</f>
        <v>0</v>
      </c>
      <c r="Z113" s="51">
        <f>'Temporary Relocation Numbers'!Z113*Assumptions!G$21</f>
        <v>0</v>
      </c>
      <c r="AA113" s="51">
        <f>'Temporary Relocation Numbers'!AA113*Assumptions!H$21</f>
        <v>0</v>
      </c>
      <c r="AB113" s="52">
        <f>'Temporary Relocation Numbers'!AB113*Assumptions!C$21</f>
        <v>158630.41139574125</v>
      </c>
      <c r="AC113" s="52">
        <f>'Temporary Relocation Numbers'!AC113*Assumptions!D$21</f>
        <v>181109.16012347629</v>
      </c>
      <c r="AD113" s="52">
        <f>'Temporary Relocation Numbers'!AD113*Assumptions!E$21</f>
        <v>123292.64912598596</v>
      </c>
      <c r="AE113" s="52">
        <f>'Temporary Relocation Numbers'!AE113*Assumptions!F$21</f>
        <v>125818.96966549562</v>
      </c>
      <c r="AF113" s="52">
        <f>'Temporary Relocation Numbers'!AF113*Assumptions!G$21</f>
        <v>99129.236354677778</v>
      </c>
      <c r="AG113" s="52">
        <f>'Temporary Relocation Numbers'!AG113*Assumptions!H$21</f>
        <v>39183.02528476603</v>
      </c>
      <c r="AH113" s="53">
        <f>'Temporary Relocation Numbers'!AH113*Assumptions!C$21</f>
        <v>18042335.702588785</v>
      </c>
      <c r="AI113" s="53">
        <f>'Temporary Relocation Numbers'!AI113*Assumptions!D$21</f>
        <v>34534291.552235119</v>
      </c>
      <c r="AJ113" s="53">
        <f>'Temporary Relocation Numbers'!AJ113*Assumptions!E$21</f>
        <v>27263909.607525203</v>
      </c>
      <c r="AK113" s="53">
        <f>'Temporary Relocation Numbers'!AK113*Assumptions!F$21</f>
        <v>12603381.468860533</v>
      </c>
      <c r="AL113" s="53">
        <f>'Temporary Relocation Numbers'!AL113*Assumptions!G$21</f>
        <v>7745283.5242317412</v>
      </c>
      <c r="AM113" s="53">
        <f>'Temporary Relocation Numbers'!AM113*Assumptions!H$21</f>
        <v>4081993.0470268121</v>
      </c>
    </row>
    <row r="114" spans="1:39" x14ac:dyDescent="0.35">
      <c r="A114">
        <v>2133</v>
      </c>
      <c r="B114" s="51">
        <f>'Temporary Relocation Numbers'!B114*Assumptions!C$21</f>
        <v>0</v>
      </c>
      <c r="C114" s="51">
        <f>'Temporary Relocation Numbers'!C114*Assumptions!D$21</f>
        <v>0</v>
      </c>
      <c r="D114" s="51">
        <f>'Temporary Relocation Numbers'!D114*Assumptions!E$21</f>
        <v>0</v>
      </c>
      <c r="E114" s="51">
        <f>'Temporary Relocation Numbers'!E114*Assumptions!F$21</f>
        <v>0</v>
      </c>
      <c r="F114" s="51">
        <f>'Temporary Relocation Numbers'!F114*Assumptions!G$21</f>
        <v>0</v>
      </c>
      <c r="G114" s="51">
        <f>'Temporary Relocation Numbers'!G114*Assumptions!H$21</f>
        <v>0</v>
      </c>
      <c r="H114" s="52">
        <f>'Temporary Relocation Numbers'!H114*Assumptions!C$21</f>
        <v>172838.9423746535</v>
      </c>
      <c r="I114" s="52">
        <f>'Temporary Relocation Numbers'!I114*Assumptions!D$21</f>
        <v>201173.98173878217</v>
      </c>
      <c r="J114" s="52">
        <f>'Temporary Relocation Numbers'!J114*Assumptions!E$21</f>
        <v>138405.58239820716</v>
      </c>
      <c r="K114" s="52">
        <f>'Temporary Relocation Numbers'!K114*Assumptions!F$21</f>
        <v>127955.3842251176</v>
      </c>
      <c r="L114" s="52">
        <f>'Temporary Relocation Numbers'!L114*Assumptions!G$21</f>
        <v>102649.87573170495</v>
      </c>
      <c r="M114" s="52">
        <f>'Temporary Relocation Numbers'!M114*Assumptions!H$21</f>
        <v>43455.434866870652</v>
      </c>
      <c r="N114" s="53">
        <f>'Temporary Relocation Numbers'!N114*Assumptions!C$21</f>
        <v>19649253.708447963</v>
      </c>
      <c r="O114" s="53">
        <f>'Temporary Relocation Numbers'!O114*Assumptions!D$21</f>
        <v>38342471.003183432</v>
      </c>
      <c r="P114" s="53">
        <f>'Temporary Relocation Numbers'!P114*Assumptions!E$21</f>
        <v>30591636.319325704</v>
      </c>
      <c r="Q114" s="53">
        <f>'Temporary Relocation Numbers'!Q114*Assumptions!F$21</f>
        <v>12811431.935023375</v>
      </c>
      <c r="R114" s="53">
        <f>'Temporary Relocation Numbers'!R114*Assumptions!G$21</f>
        <v>8016635.5261306064</v>
      </c>
      <c r="S114" s="53">
        <f>'Temporary Relocation Numbers'!S114*Assumptions!H$21</f>
        <v>4524978.7912422093</v>
      </c>
      <c r="U114">
        <v>2133</v>
      </c>
      <c r="V114" s="51">
        <f>'Temporary Relocation Numbers'!V114*Assumptions!C$21</f>
        <v>0</v>
      </c>
      <c r="W114" s="51">
        <f>'Temporary Relocation Numbers'!W114*Assumptions!D$21</f>
        <v>0</v>
      </c>
      <c r="X114" s="51">
        <f>'Temporary Relocation Numbers'!X114*Assumptions!E$21</f>
        <v>0</v>
      </c>
      <c r="Y114" s="51">
        <f>'Temporary Relocation Numbers'!Y114*Assumptions!F$21</f>
        <v>0</v>
      </c>
      <c r="Z114" s="51">
        <f>'Temporary Relocation Numbers'!Z114*Assumptions!G$21</f>
        <v>0</v>
      </c>
      <c r="AA114" s="51">
        <f>'Temporary Relocation Numbers'!AA114*Assumptions!H$21</f>
        <v>0</v>
      </c>
      <c r="AB114" s="52">
        <f>'Temporary Relocation Numbers'!AB114*Assumptions!C$21</f>
        <v>160908.85041136449</v>
      </c>
      <c r="AC114" s="52">
        <f>'Temporary Relocation Numbers'!AC114*Assumptions!D$21</f>
        <v>183710.4657172861</v>
      </c>
      <c r="AD114" s="52">
        <f>'Temporary Relocation Numbers'!AD114*Assumptions!E$21</f>
        <v>125063.5250862543</v>
      </c>
      <c r="AE114" s="52">
        <f>'Temporary Relocation Numbers'!AE114*Assumptions!F$21</f>
        <v>127626.1316520848</v>
      </c>
      <c r="AF114" s="52">
        <f>'Temporary Relocation Numbers'!AF114*Assumptions!G$21</f>
        <v>100553.04858407419</v>
      </c>
      <c r="AG114" s="52">
        <f>'Temporary Relocation Numbers'!AG114*Assumptions!H$21</f>
        <v>39745.818590119343</v>
      </c>
      <c r="AH114" s="53">
        <f>'Temporary Relocation Numbers'!AH114*Assumptions!C$21</f>
        <v>18292977.162600741</v>
      </c>
      <c r="AI114" s="53">
        <f>'Temporary Relocation Numbers'!AI114*Assumptions!D$21</f>
        <v>35014036.824566394</v>
      </c>
      <c r="AJ114" s="53">
        <f>'Temporary Relocation Numbers'!AJ114*Assumptions!E$21</f>
        <v>27642655.808810197</v>
      </c>
      <c r="AK114" s="53">
        <f>'Temporary Relocation Numbers'!AK114*Assumptions!F$21</f>
        <v>12778465.780809654</v>
      </c>
      <c r="AL114" s="53">
        <f>'Temporary Relocation Numbers'!AL114*Assumptions!G$21</f>
        <v>7852879.8578063045</v>
      </c>
      <c r="AM114" s="53">
        <f>'Temporary Relocation Numbers'!AM114*Assumptions!H$21</f>
        <v>4138699.4909113841</v>
      </c>
    </row>
    <row r="115" spans="1:39" x14ac:dyDescent="0.35">
      <c r="A115">
        <v>2134</v>
      </c>
      <c r="B115" s="51">
        <f>'Temporary Relocation Numbers'!B115*Assumptions!C$21</f>
        <v>0</v>
      </c>
      <c r="C115" s="51">
        <f>'Temporary Relocation Numbers'!C115*Assumptions!D$21</f>
        <v>0</v>
      </c>
      <c r="D115" s="51">
        <f>'Temporary Relocation Numbers'!D115*Assumptions!E$21</f>
        <v>0</v>
      </c>
      <c r="E115" s="51">
        <f>'Temporary Relocation Numbers'!E115*Assumptions!F$21</f>
        <v>0</v>
      </c>
      <c r="F115" s="51">
        <f>'Temporary Relocation Numbers'!F115*Assumptions!G$21</f>
        <v>0</v>
      </c>
      <c r="G115" s="51">
        <f>'Temporary Relocation Numbers'!G115*Assumptions!H$21</f>
        <v>0</v>
      </c>
      <c r="H115" s="52">
        <f>'Temporary Relocation Numbers'!H115*Assumptions!C$21</f>
        <v>175321.46124515584</v>
      </c>
      <c r="I115" s="52">
        <f>'Temporary Relocation Numbers'!I115*Assumptions!D$21</f>
        <v>204063.48221280184</v>
      </c>
      <c r="J115" s="52">
        <f>'Temporary Relocation Numbers'!J115*Assumptions!E$21</f>
        <v>140393.52831690887</v>
      </c>
      <c r="K115" s="52">
        <f>'Temporary Relocation Numbers'!K115*Assumptions!F$21</f>
        <v>129793.23194367555</v>
      </c>
      <c r="L115" s="52">
        <f>'Temporary Relocation Numbers'!L115*Assumptions!G$21</f>
        <v>104124.25557954211</v>
      </c>
      <c r="M115" s="52">
        <f>'Temporary Relocation Numbers'!M115*Assumptions!H$21</f>
        <v>44079.593610269156</v>
      </c>
      <c r="N115" s="53">
        <f>'Temporary Relocation Numbers'!N115*Assumptions!C$21</f>
        <v>19922218.235813681</v>
      </c>
      <c r="O115" s="53">
        <f>'Temporary Relocation Numbers'!O115*Assumptions!D$21</f>
        <v>38875118.941406049</v>
      </c>
      <c r="P115" s="53">
        <f>'Temporary Relocation Numbers'!P115*Assumptions!E$21</f>
        <v>31016610.808084961</v>
      </c>
      <c r="Q115" s="53">
        <f>'Temporary Relocation Numbers'!Q115*Assumptions!F$21</f>
        <v>12989406.453288063</v>
      </c>
      <c r="R115" s="53">
        <f>'Temporary Relocation Numbers'!R115*Assumptions!G$21</f>
        <v>8128001.4415960191</v>
      </c>
      <c r="S115" s="53">
        <f>'Temporary Relocation Numbers'!S115*Assumptions!H$21</f>
        <v>4587839.1275897566</v>
      </c>
      <c r="U115">
        <v>2134</v>
      </c>
      <c r="V115" s="51">
        <f>'Temporary Relocation Numbers'!V115*Assumptions!C$21</f>
        <v>0</v>
      </c>
      <c r="W115" s="51">
        <f>'Temporary Relocation Numbers'!W115*Assumptions!D$21</f>
        <v>0</v>
      </c>
      <c r="X115" s="51">
        <f>'Temporary Relocation Numbers'!X115*Assumptions!E$21</f>
        <v>0</v>
      </c>
      <c r="Y115" s="51">
        <f>'Temporary Relocation Numbers'!Y115*Assumptions!F$21</f>
        <v>0</v>
      </c>
      <c r="Z115" s="51">
        <f>'Temporary Relocation Numbers'!Z115*Assumptions!G$21</f>
        <v>0</v>
      </c>
      <c r="AA115" s="51">
        <f>'Temporary Relocation Numbers'!AA115*Assumptions!H$21</f>
        <v>0</v>
      </c>
      <c r="AB115" s="52">
        <f>'Temporary Relocation Numbers'!AB115*Assumptions!C$21</f>
        <v>163220.01508345074</v>
      </c>
      <c r="AC115" s="52">
        <f>'Temporary Relocation Numbers'!AC115*Assumptions!D$21</f>
        <v>186349.1343621297</v>
      </c>
      <c r="AD115" s="52">
        <f>'Temporary Relocation Numbers'!AD115*Assumptions!E$21</f>
        <v>126859.83647749838</v>
      </c>
      <c r="AE115" s="52">
        <f>'Temporary Relocation Numbers'!AE115*Assumptions!F$21</f>
        <v>129459.25025280341</v>
      </c>
      <c r="AF115" s="52">
        <f>'Temporary Relocation Numbers'!AF115*Assumptions!G$21</f>
        <v>101997.31130153172</v>
      </c>
      <c r="AG115" s="52">
        <f>'Temporary Relocation Numbers'!AG115*Assumptions!H$21</f>
        <v>40316.695403630816</v>
      </c>
      <c r="AH115" s="53">
        <f>'Temporary Relocation Numbers'!AH115*Assumptions!C$21</f>
        <v>18547100.496717717</v>
      </c>
      <c r="AI115" s="53">
        <f>'Temporary Relocation Numbers'!AI115*Assumptions!D$21</f>
        <v>35500446.647290327</v>
      </c>
      <c r="AJ115" s="53">
        <f>'Temporary Relocation Numbers'!AJ115*Assumptions!E$21</f>
        <v>28026663.496325627</v>
      </c>
      <c r="AK115" s="53">
        <f>'Temporary Relocation Numbers'!AK115*Assumptions!F$21</f>
        <v>12955982.338134069</v>
      </c>
      <c r="AL115" s="53">
        <f>'Temporary Relocation Numbers'!AL115*Assumptions!G$21</f>
        <v>7961970.9037387138</v>
      </c>
      <c r="AM115" s="53">
        <f>'Temporary Relocation Numbers'!AM115*Assumptions!H$21</f>
        <v>4196193.6923303241</v>
      </c>
    </row>
    <row r="116" spans="1:39" x14ac:dyDescent="0.35">
      <c r="A116">
        <v>2135</v>
      </c>
      <c r="B116" s="51">
        <f>'Temporary Relocation Numbers'!B116*Assumptions!C$21</f>
        <v>0</v>
      </c>
      <c r="C116" s="51">
        <f>'Temporary Relocation Numbers'!C116*Assumptions!D$21</f>
        <v>0</v>
      </c>
      <c r="D116" s="51">
        <f>'Temporary Relocation Numbers'!D116*Assumptions!E$21</f>
        <v>0</v>
      </c>
      <c r="E116" s="51">
        <f>'Temporary Relocation Numbers'!E116*Assumptions!F$21</f>
        <v>0</v>
      </c>
      <c r="F116" s="51">
        <f>'Temporary Relocation Numbers'!F116*Assumptions!G$21</f>
        <v>0</v>
      </c>
      <c r="G116" s="51">
        <f>'Temporary Relocation Numbers'!G116*Assumptions!H$21</f>
        <v>0</v>
      </c>
      <c r="H116" s="52">
        <f>'Temporary Relocation Numbers'!H116*Assumptions!C$21</f>
        <v>177839.63701020824</v>
      </c>
      <c r="I116" s="52">
        <f>'Temporary Relocation Numbers'!I116*Assumptions!D$21</f>
        <v>206994.48513618001</v>
      </c>
      <c r="J116" s="52">
        <f>'Temporary Relocation Numbers'!J116*Assumptions!E$21</f>
        <v>142410.02748402159</v>
      </c>
      <c r="K116" s="52">
        <f>'Temporary Relocation Numbers'!K116*Assumptions!F$21</f>
        <v>131657.47702141511</v>
      </c>
      <c r="L116" s="52">
        <f>'Temporary Relocation Numbers'!L116*Assumptions!G$21</f>
        <v>105619.8122278402</v>
      </c>
      <c r="M116" s="52">
        <f>'Temporary Relocation Numbers'!M116*Assumptions!H$21</f>
        <v>44712.71726537904</v>
      </c>
      <c r="N116" s="53">
        <f>'Temporary Relocation Numbers'!N116*Assumptions!C$21</f>
        <v>20198974.746035617</v>
      </c>
      <c r="O116" s="53">
        <f>'Temporary Relocation Numbers'!O116*Assumptions!D$21</f>
        <v>39415166.346034177</v>
      </c>
      <c r="P116" s="53">
        <f>'Temporary Relocation Numbers'!P116*Assumptions!E$21</f>
        <v>31447488.979609381</v>
      </c>
      <c r="Q116" s="53">
        <f>'Temporary Relocation Numbers'!Q116*Assumptions!F$21</f>
        <v>13169853.367246866</v>
      </c>
      <c r="R116" s="53">
        <f>'Temporary Relocation Numbers'!R116*Assumptions!G$21</f>
        <v>8240914.4358935691</v>
      </c>
      <c r="S116" s="53">
        <f>'Temporary Relocation Numbers'!S116*Assumptions!H$21</f>
        <v>4651572.7104359111</v>
      </c>
      <c r="U116">
        <v>2135</v>
      </c>
      <c r="V116" s="51">
        <f>'Temporary Relocation Numbers'!V116*Assumptions!C$21</f>
        <v>0</v>
      </c>
      <c r="W116" s="51">
        <f>'Temporary Relocation Numbers'!W116*Assumptions!D$21</f>
        <v>0</v>
      </c>
      <c r="X116" s="51">
        <f>'Temporary Relocation Numbers'!X116*Assumptions!E$21</f>
        <v>0</v>
      </c>
      <c r="Y116" s="51">
        <f>'Temporary Relocation Numbers'!Y116*Assumptions!F$21</f>
        <v>0</v>
      </c>
      <c r="Z116" s="51">
        <f>'Temporary Relocation Numbers'!Z116*Assumptions!G$21</f>
        <v>0</v>
      </c>
      <c r="AA116" s="51">
        <f>'Temporary Relocation Numbers'!AA116*Assumptions!H$21</f>
        <v>0</v>
      </c>
      <c r="AB116" s="52">
        <f>'Temporary Relocation Numbers'!AB116*Assumptions!C$21</f>
        <v>165564.37545687868</v>
      </c>
      <c r="AC116" s="52">
        <f>'Temporary Relocation Numbers'!AC116*Assumptions!D$21</f>
        <v>189025.70271067339</v>
      </c>
      <c r="AD116" s="52">
        <f>'Temporary Relocation Numbers'!AD116*Assumptions!E$21</f>
        <v>128681.94863369045</v>
      </c>
      <c r="AE116" s="52">
        <f>'Temporary Relocation Numbers'!AE116*Assumptions!F$21</f>
        <v>131318.69828747734</v>
      </c>
      <c r="AF116" s="52">
        <f>'Temporary Relocation Numbers'!AF116*Assumptions!G$21</f>
        <v>103462.31824133167</v>
      </c>
      <c r="AG116" s="52">
        <f>'Temporary Relocation Numbers'!AG116*Assumptions!H$21</f>
        <v>40895.771830278085</v>
      </c>
      <c r="AH116" s="53">
        <f>'Temporary Relocation Numbers'!AH116*Assumptions!C$21</f>
        <v>18804754.074619982</v>
      </c>
      <c r="AI116" s="53">
        <f>'Temporary Relocation Numbers'!AI116*Assumptions!D$21</f>
        <v>35993613.603355594</v>
      </c>
      <c r="AJ116" s="53">
        <f>'Temporary Relocation Numbers'!AJ116*Assumptions!E$21</f>
        <v>28416005.761860296</v>
      </c>
      <c r="AK116" s="53">
        <f>'Temporary Relocation Numbers'!AK116*Assumptions!F$21</f>
        <v>13135964.929226924</v>
      </c>
      <c r="AL116" s="53">
        <f>'Temporary Relocation Numbers'!AL116*Assumptions!G$21</f>
        <v>8072577.4263520492</v>
      </c>
      <c r="AM116" s="53">
        <f>'Temporary Relocation Numbers'!AM116*Assumptions!H$21</f>
        <v>4254486.5946948305</v>
      </c>
    </row>
    <row r="117" spans="1:39" x14ac:dyDescent="0.35">
      <c r="A117">
        <v>2136</v>
      </c>
      <c r="B117" s="51">
        <f>'Temporary Relocation Numbers'!B117*Assumptions!C$21</f>
        <v>0</v>
      </c>
      <c r="C117" s="51">
        <f>'Temporary Relocation Numbers'!C117*Assumptions!D$21</f>
        <v>0</v>
      </c>
      <c r="D117" s="51">
        <f>'Temporary Relocation Numbers'!D117*Assumptions!E$21</f>
        <v>0</v>
      </c>
      <c r="E117" s="51">
        <f>'Temporary Relocation Numbers'!E117*Assumptions!F$21</f>
        <v>0</v>
      </c>
      <c r="F117" s="51">
        <f>'Temporary Relocation Numbers'!F117*Assumptions!G$21</f>
        <v>0</v>
      </c>
      <c r="G117" s="51">
        <f>'Temporary Relocation Numbers'!G117*Assumptions!H$21</f>
        <v>0</v>
      </c>
      <c r="H117" s="52">
        <f>'Temporary Relocation Numbers'!H117*Assumptions!C$21</f>
        <v>180393.98181662423</v>
      </c>
      <c r="I117" s="52">
        <f>'Temporary Relocation Numbers'!I117*Assumptions!D$21</f>
        <v>209967.58661655473</v>
      </c>
      <c r="J117" s="52">
        <f>'Temporary Relocation Numbers'!J117*Assumptions!E$21</f>
        <v>144455.49001532712</v>
      </c>
      <c r="K117" s="52">
        <f>'Temporary Relocation Numbers'!K117*Assumptions!F$21</f>
        <v>133548.49860866778</v>
      </c>
      <c r="L117" s="52">
        <f>'Temporary Relocation Numbers'!L117*Assumptions!G$21</f>
        <v>107136.84984304477</v>
      </c>
      <c r="M117" s="52">
        <f>'Temporary Relocation Numbers'!M117*Assumptions!H$21</f>
        <v>45354.934596946194</v>
      </c>
      <c r="N117" s="53">
        <f>'Temporary Relocation Numbers'!N117*Assumptions!C$21</f>
        <v>20479575.916778971</v>
      </c>
      <c r="O117" s="53">
        <f>'Temporary Relocation Numbers'!O117*Assumptions!D$21</f>
        <v>39962716.009361118</v>
      </c>
      <c r="P117" s="53">
        <f>'Temporary Relocation Numbers'!P117*Assumptions!E$21</f>
        <v>31884352.84698705</v>
      </c>
      <c r="Q117" s="53">
        <f>'Temporary Relocation Numbers'!Q117*Assumptions!F$21</f>
        <v>13352807.023055216</v>
      </c>
      <c r="R117" s="53">
        <f>'Temporary Relocation Numbers'!R117*Assumptions!G$21</f>
        <v>8355396.0008136583</v>
      </c>
      <c r="S117" s="53">
        <f>'Temporary Relocation Numbers'!S117*Assumptions!H$21</f>
        <v>4716191.6707919221</v>
      </c>
      <c r="U117">
        <v>2136</v>
      </c>
      <c r="V117" s="51">
        <f>'Temporary Relocation Numbers'!V117*Assumptions!C$21</f>
        <v>0</v>
      </c>
      <c r="W117" s="51">
        <f>'Temporary Relocation Numbers'!W117*Assumptions!D$21</f>
        <v>0</v>
      </c>
      <c r="X117" s="51">
        <f>'Temporary Relocation Numbers'!X117*Assumptions!E$21</f>
        <v>0</v>
      </c>
      <c r="Y117" s="51">
        <f>'Temporary Relocation Numbers'!Y117*Assumptions!F$21</f>
        <v>0</v>
      </c>
      <c r="Z117" s="51">
        <f>'Temporary Relocation Numbers'!Z117*Assumptions!G$21</f>
        <v>0</v>
      </c>
      <c r="AA117" s="51">
        <f>'Temporary Relocation Numbers'!AA117*Assumptions!H$21</f>
        <v>0</v>
      </c>
      <c r="AB117" s="52">
        <f>'Temporary Relocation Numbers'!AB117*Assumptions!C$21</f>
        <v>167942.40832787193</v>
      </c>
      <c r="AC117" s="52">
        <f>'Temporary Relocation Numbers'!AC117*Assumptions!D$21</f>
        <v>191740.71512362847</v>
      </c>
      <c r="AD117" s="52">
        <f>'Temporary Relocation Numbers'!AD117*Assumptions!E$21</f>
        <v>130530.23213616453</v>
      </c>
      <c r="AE117" s="52">
        <f>'Temporary Relocation Numbers'!AE117*Assumptions!F$21</f>
        <v>133204.85393081501</v>
      </c>
      <c r="AF117" s="52">
        <f>'Temporary Relocation Numbers'!AF117*Assumptions!G$21</f>
        <v>104948.36735671719</v>
      </c>
      <c r="AG117" s="52">
        <f>'Temporary Relocation Numbers'!AG117*Assumptions!H$21</f>
        <v>41483.165642676875</v>
      </c>
      <c r="AH117" s="53">
        <f>'Temporary Relocation Numbers'!AH117*Assumptions!C$21</f>
        <v>19065986.937932257</v>
      </c>
      <c r="AI117" s="53">
        <f>'Temporary Relocation Numbers'!AI117*Assumptions!D$21</f>
        <v>36493631.561859533</v>
      </c>
      <c r="AJ117" s="53">
        <f>'Temporary Relocation Numbers'!AJ117*Assumptions!E$21</f>
        <v>28810756.712583315</v>
      </c>
      <c r="AK117" s="53">
        <f>'Temporary Relocation Numbers'!AK117*Assumptions!F$21</f>
        <v>13318447.811864726</v>
      </c>
      <c r="AL117" s="53">
        <f>'Temporary Relocation Numbers'!AL117*Assumptions!G$21</f>
        <v>8184720.4784242986</v>
      </c>
      <c r="AM117" s="53">
        <f>'Temporary Relocation Numbers'!AM117*Assumptions!H$21</f>
        <v>4313589.2934403475</v>
      </c>
    </row>
    <row r="118" spans="1:39" x14ac:dyDescent="0.35">
      <c r="A118">
        <v>2137</v>
      </c>
      <c r="B118" s="51">
        <f>'Temporary Relocation Numbers'!B118*Assumptions!C$21</f>
        <v>0</v>
      </c>
      <c r="C118" s="51">
        <f>'Temporary Relocation Numbers'!C118*Assumptions!D$21</f>
        <v>0</v>
      </c>
      <c r="D118" s="51">
        <f>'Temporary Relocation Numbers'!D118*Assumptions!E$21</f>
        <v>0</v>
      </c>
      <c r="E118" s="51">
        <f>'Temporary Relocation Numbers'!E118*Assumptions!F$21</f>
        <v>0</v>
      </c>
      <c r="F118" s="51">
        <f>'Temporary Relocation Numbers'!F118*Assumptions!G$21</f>
        <v>0</v>
      </c>
      <c r="G118" s="51">
        <f>'Temporary Relocation Numbers'!G118*Assumptions!H$21</f>
        <v>0</v>
      </c>
      <c r="H118" s="52">
        <f>'Temporary Relocation Numbers'!H118*Assumptions!C$21</f>
        <v>182985.01516728016</v>
      </c>
      <c r="I118" s="52">
        <f>'Temporary Relocation Numbers'!I118*Assumptions!D$21</f>
        <v>212983.39132357234</v>
      </c>
      <c r="J118" s="52">
        <f>'Temporary Relocation Numbers'!J118*Assumptions!E$21</f>
        <v>146530.33191717911</v>
      </c>
      <c r="K118" s="52">
        <f>'Temporary Relocation Numbers'!K118*Assumptions!F$21</f>
        <v>135466.68130157396</v>
      </c>
      <c r="L118" s="52">
        <f>'Temporary Relocation Numbers'!L118*Assumptions!G$21</f>
        <v>108675.67696040243</v>
      </c>
      <c r="M118" s="52">
        <f>'Temporary Relocation Numbers'!M118*Assumptions!H$21</f>
        <v>46006.376219189253</v>
      </c>
      <c r="N118" s="53">
        <f>'Temporary Relocation Numbers'!N118*Assumptions!C$21</f>
        <v>20764075.157499265</v>
      </c>
      <c r="O118" s="53">
        <f>'Temporary Relocation Numbers'!O118*Assumptions!D$21</f>
        <v>40517872.15165551</v>
      </c>
      <c r="P118" s="53">
        <f>'Temporary Relocation Numbers'!P118*Assumptions!E$21</f>
        <v>32327285.562619794</v>
      </c>
      <c r="Q118" s="53">
        <f>'Temporary Relocation Numbers'!Q118*Assumptions!F$21</f>
        <v>13538302.244000264</v>
      </c>
      <c r="R118" s="53">
        <f>'Temporary Relocation Numbers'!R118*Assumptions!G$21</f>
        <v>8471467.9267074633</v>
      </c>
      <c r="S118" s="53">
        <f>'Temporary Relocation Numbers'!S118*Assumptions!H$21</f>
        <v>4781708.3081912538</v>
      </c>
      <c r="U118">
        <v>2137</v>
      </c>
      <c r="V118" s="51">
        <f>'Temporary Relocation Numbers'!V118*Assumptions!C$21</f>
        <v>0</v>
      </c>
      <c r="W118" s="51">
        <f>'Temporary Relocation Numbers'!W118*Assumptions!D$21</f>
        <v>0</v>
      </c>
      <c r="X118" s="51">
        <f>'Temporary Relocation Numbers'!X118*Assumptions!E$21</f>
        <v>0</v>
      </c>
      <c r="Y118" s="51">
        <f>'Temporary Relocation Numbers'!Y118*Assumptions!F$21</f>
        <v>0</v>
      </c>
      <c r="Z118" s="51">
        <f>'Temporary Relocation Numbers'!Z118*Assumptions!G$21</f>
        <v>0</v>
      </c>
      <c r="AA118" s="51">
        <f>'Temporary Relocation Numbers'!AA118*Assumptions!H$21</f>
        <v>0</v>
      </c>
      <c r="AB118" s="52">
        <f>'Temporary Relocation Numbers'!AB118*Assumptions!C$21</f>
        <v>170354.59734096954</v>
      </c>
      <c r="AC118" s="52">
        <f>'Temporary Relocation Numbers'!AC118*Assumptions!D$21</f>
        <v>194494.72378046357</v>
      </c>
      <c r="AD118" s="52">
        <f>'Temporary Relocation Numbers'!AD118*Assumptions!E$21</f>
        <v>132405.06288898567</v>
      </c>
      <c r="AE118" s="52">
        <f>'Temporary Relocation Numbers'!AE118*Assumptions!F$21</f>
        <v>135118.10078932071</v>
      </c>
      <c r="AF118" s="52">
        <f>'Temporary Relocation Numbers'!AF118*Assumptions!G$21</f>
        <v>106455.76088049098</v>
      </c>
      <c r="AG118" s="52">
        <f>'Temporary Relocation Numbers'!AG118*Assumptions!H$21</f>
        <v>42078.996305033572</v>
      </c>
      <c r="AH118" s="53">
        <f>'Temporary Relocation Numbers'!AH118*Assumptions!C$21</f>
        <v>19330848.809558257</v>
      </c>
      <c r="AI118" s="53">
        <f>'Temporary Relocation Numbers'!AI118*Assumptions!D$21</f>
        <v>37000595.695915118</v>
      </c>
      <c r="AJ118" s="53">
        <f>'Temporary Relocation Numbers'!AJ118*Assumptions!E$21</f>
        <v>29210991.485149655</v>
      </c>
      <c r="AK118" s="53">
        <f>'Temporary Relocation Numbers'!AK118*Assumptions!F$21</f>
        <v>13503465.719727945</v>
      </c>
      <c r="AL118" s="53">
        <f>'Temporary Relocation Numbers'!AL118*Assumptions!G$21</f>
        <v>8298421.4051955324</v>
      </c>
      <c r="AM118" s="53">
        <f>'Temporary Relocation Numbers'!AM118*Assumptions!H$21</f>
        <v>4373513.0381384753</v>
      </c>
    </row>
    <row r="119" spans="1:39" x14ac:dyDescent="0.35">
      <c r="A119">
        <v>2138</v>
      </c>
      <c r="B119" s="51">
        <f>'Temporary Relocation Numbers'!B119*Assumptions!C$21</f>
        <v>0</v>
      </c>
      <c r="C119" s="51">
        <f>'Temporary Relocation Numbers'!C119*Assumptions!D$21</f>
        <v>0</v>
      </c>
      <c r="D119" s="51">
        <f>'Temporary Relocation Numbers'!D119*Assumptions!E$21</f>
        <v>0</v>
      </c>
      <c r="E119" s="51">
        <f>'Temporary Relocation Numbers'!E119*Assumptions!F$21</f>
        <v>0</v>
      </c>
      <c r="F119" s="51">
        <f>'Temporary Relocation Numbers'!F119*Assumptions!G$21</f>
        <v>0</v>
      </c>
      <c r="G119" s="51">
        <f>'Temporary Relocation Numbers'!G119*Assumptions!H$21</f>
        <v>0</v>
      </c>
      <c r="H119" s="52">
        <f>'Temporary Relocation Numbers'!H119*Assumptions!C$21</f>
        <v>185613.26402677177</v>
      </c>
      <c r="I119" s="52">
        <f>'Temporary Relocation Numbers'!I119*Assumptions!D$21</f>
        <v>216042.51261186536</v>
      </c>
      <c r="J119" s="52">
        <f>'Temporary Relocation Numbers'!J119*Assumptions!E$21</f>
        <v>148634.97517111004</v>
      </c>
      <c r="K119" s="52">
        <f>'Temporary Relocation Numbers'!K119*Assumptions!F$21</f>
        <v>137412.41522030227</v>
      </c>
      <c r="L119" s="52">
        <f>'Temporary Relocation Numbers'!L119*Assumptions!G$21</f>
        <v>110236.60654671061</v>
      </c>
      <c r="M119" s="52">
        <f>'Temporary Relocation Numbers'!M119*Assumptions!H$21</f>
        <v>46667.174622363906</v>
      </c>
      <c r="N119" s="53">
        <f>'Temporary Relocation Numbers'!N119*Assumptions!C$21</f>
        <v>21052526.61960829</v>
      </c>
      <c r="O119" s="53">
        <f>'Temporary Relocation Numbers'!O119*Assumptions!D$21</f>
        <v>41080740.440998539</v>
      </c>
      <c r="P119" s="53">
        <f>'Temporary Relocation Numbers'!P119*Assumptions!E$21</f>
        <v>32776371.434050281</v>
      </c>
      <c r="Q119" s="53">
        <f>'Temporary Relocation Numbers'!Q119*Assumptions!F$21</f>
        <v>13726374.337129125</v>
      </c>
      <c r="R119" s="53">
        <f>'Temporary Relocation Numbers'!R119*Assumptions!G$21</f>
        <v>8589152.3066344913</v>
      </c>
      <c r="S119" s="53">
        <f>'Temporary Relocation Numbers'!S119*Assumptions!H$21</f>
        <v>4848135.0930306688</v>
      </c>
      <c r="U119">
        <v>2138</v>
      </c>
      <c r="V119" s="51">
        <f>'Temporary Relocation Numbers'!V119*Assumptions!C$21</f>
        <v>0</v>
      </c>
      <c r="W119" s="51">
        <f>'Temporary Relocation Numbers'!W119*Assumptions!D$21</f>
        <v>0</v>
      </c>
      <c r="X119" s="51">
        <f>'Temporary Relocation Numbers'!X119*Assumptions!E$21</f>
        <v>0</v>
      </c>
      <c r="Y119" s="51">
        <f>'Temporary Relocation Numbers'!Y119*Assumptions!F$21</f>
        <v>0</v>
      </c>
      <c r="Z119" s="51">
        <f>'Temporary Relocation Numbers'!Z119*Assumptions!G$21</f>
        <v>0</v>
      </c>
      <c r="AA119" s="51">
        <f>'Temporary Relocation Numbers'!AA119*Assumptions!H$21</f>
        <v>0</v>
      </c>
      <c r="AB119" s="52">
        <f>'Temporary Relocation Numbers'!AB119*Assumptions!C$21</f>
        <v>172801.43308738989</v>
      </c>
      <c r="AC119" s="52">
        <f>'Temporary Relocation Numbers'!AC119*Assumptions!D$21</f>
        <v>197288.28879170696</v>
      </c>
      <c r="AD119" s="52">
        <f>'Temporary Relocation Numbers'!AD119*Assumptions!E$21</f>
        <v>134306.82219540086</v>
      </c>
      <c r="AE119" s="52">
        <f>'Temporary Relocation Numbers'!AE119*Assumptions!F$21</f>
        <v>137058.82797931257</v>
      </c>
      <c r="AF119" s="52">
        <f>'Temporary Relocation Numbers'!AF119*Assumptions!G$21</f>
        <v>107984.80538648338</v>
      </c>
      <c r="AG119" s="52">
        <f>'Temporary Relocation Numbers'!AG119*Assumptions!H$21</f>
        <v>42683.384997441834</v>
      </c>
      <c r="AH119" s="53">
        <f>'Temporary Relocation Numbers'!AH119*Assumptions!C$21</f>
        <v>19599390.103144921</v>
      </c>
      <c r="AI119" s="53">
        <f>'Temporary Relocation Numbers'!AI119*Assumptions!D$21</f>
        <v>37514602.500766091</v>
      </c>
      <c r="AJ119" s="53">
        <f>'Temporary Relocation Numbers'!AJ119*Assumptions!E$21</f>
        <v>29616786.260001577</v>
      </c>
      <c r="AK119" s="53">
        <f>'Temporary Relocation Numbers'!AK119*Assumptions!F$21</f>
        <v>13691053.869012211</v>
      </c>
      <c r="AL119" s="53">
        <f>'Temporary Relocation Numbers'!AL119*Assumptions!G$21</f>
        <v>8413701.8484307323</v>
      </c>
      <c r="AM119" s="53">
        <f>'Temporary Relocation Numbers'!AM119*Assumptions!H$21</f>
        <v>4434269.2346381936</v>
      </c>
    </row>
    <row r="120" spans="1:39" x14ac:dyDescent="0.35">
      <c r="A120">
        <v>2139</v>
      </c>
      <c r="B120" s="51">
        <f>'Temporary Relocation Numbers'!B120*Assumptions!C$21</f>
        <v>0</v>
      </c>
      <c r="C120" s="51">
        <f>'Temporary Relocation Numbers'!C120*Assumptions!D$21</f>
        <v>0</v>
      </c>
      <c r="D120" s="51">
        <f>'Temporary Relocation Numbers'!D120*Assumptions!E$21</f>
        <v>0</v>
      </c>
      <c r="E120" s="51">
        <f>'Temporary Relocation Numbers'!E120*Assumptions!F$21</f>
        <v>0</v>
      </c>
      <c r="F120" s="51">
        <f>'Temporary Relocation Numbers'!F120*Assumptions!G$21</f>
        <v>0</v>
      </c>
      <c r="G120" s="51">
        <f>'Temporary Relocation Numbers'!G120*Assumptions!H$21</f>
        <v>0</v>
      </c>
      <c r="H120" s="52">
        <f>'Temporary Relocation Numbers'!H120*Assumptions!C$21</f>
        <v>188279.26292858852</v>
      </c>
      <c r="I120" s="52">
        <f>'Temporary Relocation Numbers'!I120*Assumptions!D$21</f>
        <v>219145.5726457964</v>
      </c>
      <c r="J120" s="52">
        <f>'Temporary Relocation Numbers'!J120*Assumptions!E$21</f>
        <v>150769.84781965413</v>
      </c>
      <c r="K120" s="52">
        <f>'Temporary Relocation Numbers'!K120*Assumptions!F$21</f>
        <v>139386.09608839187</v>
      </c>
      <c r="L120" s="52">
        <f>'Temporary Relocation Numbers'!L120*Assumptions!G$21</f>
        <v>111819.95606396896</v>
      </c>
      <c r="M120" s="52">
        <f>'Temporary Relocation Numbers'!M120*Assumptions!H$21</f>
        <v>47337.464199708804</v>
      </c>
      <c r="N120" s="53">
        <f>'Temporary Relocation Numbers'!N120*Assumptions!C$21</f>
        <v>21344985.206781242</v>
      </c>
      <c r="O120" s="53">
        <f>'Temporary Relocation Numbers'!O120*Assumptions!D$21</f>
        <v>41651428.013396755</v>
      </c>
      <c r="P120" s="53">
        <f>'Temporary Relocation Numbers'!P120*Assumptions!E$21</f>
        <v>33231695.940009125</v>
      </c>
      <c r="Q120" s="53">
        <f>'Temporary Relocation Numbers'!Q120*Assumptions!F$21</f>
        <v>13917059.099969175</v>
      </c>
      <c r="R120" s="53">
        <f>'Temporary Relocation Numbers'!R120*Assumptions!G$21</f>
        <v>8708471.5405677706</v>
      </c>
      <c r="S120" s="53">
        <f>'Temporary Relocation Numbers'!S120*Assumptions!H$21</f>
        <v>4915484.6689438401</v>
      </c>
      <c r="U120">
        <v>2139</v>
      </c>
      <c r="V120" s="51">
        <f>'Temporary Relocation Numbers'!V120*Assumptions!C$21</f>
        <v>0</v>
      </c>
      <c r="W120" s="51">
        <f>'Temporary Relocation Numbers'!W120*Assumptions!D$21</f>
        <v>0</v>
      </c>
      <c r="X120" s="51">
        <f>'Temporary Relocation Numbers'!X120*Assumptions!E$21</f>
        <v>0</v>
      </c>
      <c r="Y120" s="51">
        <f>'Temporary Relocation Numbers'!Y120*Assumptions!F$21</f>
        <v>0</v>
      </c>
      <c r="Z120" s="51">
        <f>'Temporary Relocation Numbers'!Z120*Assumptions!G$21</f>
        <v>0</v>
      </c>
      <c r="AA120" s="51">
        <f>'Temporary Relocation Numbers'!AA120*Assumptions!H$21</f>
        <v>0</v>
      </c>
      <c r="AB120" s="52">
        <f>'Temporary Relocation Numbers'!AB120*Assumptions!C$21</f>
        <v>175283.41320480703</v>
      </c>
      <c r="AC120" s="52">
        <f>'Temporary Relocation Numbers'!AC120*Assumptions!D$21</f>
        <v>200121.97831286176</v>
      </c>
      <c r="AD120" s="52">
        <f>'Temporary Relocation Numbers'!AD120*Assumptions!E$21</f>
        <v>136235.89683538882</v>
      </c>
      <c r="AE120" s="52">
        <f>'Temporary Relocation Numbers'!AE120*Assumptions!F$21</f>
        <v>139027.43020606096</v>
      </c>
      <c r="AF120" s="52">
        <f>'Temporary Relocation Numbers'!AF120*Assumptions!G$21</f>
        <v>109535.81185190352</v>
      </c>
      <c r="AG120" s="52">
        <f>'Temporary Relocation Numbers'!AG120*Assumptions!H$21</f>
        <v>43296.45464052826</v>
      </c>
      <c r="AH120" s="53">
        <f>'Temporary Relocation Numbers'!AH120*Assumptions!C$21</f>
        <v>19871661.93267813</v>
      </c>
      <c r="AI120" s="53">
        <f>'Temporary Relocation Numbers'!AI120*Assumptions!D$21</f>
        <v>38035749.812153891</v>
      </c>
      <c r="AJ120" s="53">
        <f>'Temporary Relocation Numbers'!AJ120*Assumptions!E$21</f>
        <v>30028218.275868785</v>
      </c>
      <c r="AK120" s="53">
        <f>'Temporary Relocation Numbers'!AK120*Assumptions!F$21</f>
        <v>13881247.965131331</v>
      </c>
      <c r="AL120" s="53">
        <f>'Temporary Relocation Numbers'!AL120*Assumptions!G$21</f>
        <v>8530583.750539083</v>
      </c>
      <c r="AM120" s="53">
        <f>'Temporary Relocation Numbers'!AM120*Assumptions!H$21</f>
        <v>4495869.4472368509</v>
      </c>
    </row>
    <row r="121" spans="1:39" x14ac:dyDescent="0.35">
      <c r="A121">
        <v>2140</v>
      </c>
      <c r="B121" s="51">
        <f>'Temporary Relocation Numbers'!B121*Assumptions!C$21</f>
        <v>0</v>
      </c>
      <c r="C121" s="51">
        <f>'Temporary Relocation Numbers'!C121*Assumptions!D$21</f>
        <v>0</v>
      </c>
      <c r="D121" s="51">
        <f>'Temporary Relocation Numbers'!D121*Assumptions!E$21</f>
        <v>0</v>
      </c>
      <c r="E121" s="51">
        <f>'Temporary Relocation Numbers'!E121*Assumptions!F$21</f>
        <v>0</v>
      </c>
      <c r="F121" s="51">
        <f>'Temporary Relocation Numbers'!F121*Assumptions!G$21</f>
        <v>0</v>
      </c>
      <c r="G121" s="51">
        <f>'Temporary Relocation Numbers'!G121*Assumptions!H$21</f>
        <v>0</v>
      </c>
      <c r="H121" s="52">
        <f>'Temporary Relocation Numbers'!H121*Assumptions!C$21</f>
        <v>190983.55408382666</v>
      </c>
      <c r="I121" s="52">
        <f>'Temporary Relocation Numbers'!I121*Assumptions!D$21</f>
        <v>222293.20252599413</v>
      </c>
      <c r="J121" s="52">
        <f>'Temporary Relocation Numbers'!J121*Assumptions!E$21</f>
        <v>152935.38405340246</v>
      </c>
      <c r="K121" s="52">
        <f>'Temporary Relocation Numbers'!K121*Assumptions!F$21</f>
        <v>141388.1253132353</v>
      </c>
      <c r="L121" s="52">
        <f>'Temporary Relocation Numbers'!L121*Assumptions!G$21</f>
        <v>113426.04753394461</v>
      </c>
      <c r="M121" s="52">
        <f>'Temporary Relocation Numbers'!M121*Assumptions!H$21</f>
        <v>48017.381274778447</v>
      </c>
      <c r="N121" s="53">
        <f>'Temporary Relocation Numbers'!N121*Assumptions!C$21</f>
        <v>21641506.585407056</v>
      </c>
      <c r="O121" s="53">
        <f>'Temporary Relocation Numbers'!O121*Assumptions!D$21</f>
        <v>42230043.493174285</v>
      </c>
      <c r="P121" s="53">
        <f>'Temporary Relocation Numbers'!P121*Assumptions!E$21</f>
        <v>33693345.746684775</v>
      </c>
      <c r="Q121" s="53">
        <f>'Temporary Relocation Numbers'!Q121*Assumptions!F$21</f>
        <v>14110392.827341758</v>
      </c>
      <c r="R121" s="53">
        <f>'Temporary Relocation Numbers'!R121*Assumptions!G$21</f>
        <v>8829448.3396574426</v>
      </c>
      <c r="S121" s="53">
        <f>'Temporary Relocation Numbers'!S121*Assumptions!H$21</f>
        <v>4983769.8552079285</v>
      </c>
      <c r="U121">
        <v>2140</v>
      </c>
      <c r="V121" s="51">
        <f>'Temporary Relocation Numbers'!V121*Assumptions!C$21</f>
        <v>0</v>
      </c>
      <c r="W121" s="51">
        <f>'Temporary Relocation Numbers'!W121*Assumptions!D$21</f>
        <v>0</v>
      </c>
      <c r="X121" s="51">
        <f>'Temporary Relocation Numbers'!X121*Assumptions!E$21</f>
        <v>0</v>
      </c>
      <c r="Y121" s="51">
        <f>'Temporary Relocation Numbers'!Y121*Assumptions!F$21</f>
        <v>0</v>
      </c>
      <c r="Z121" s="51">
        <f>'Temporary Relocation Numbers'!Z121*Assumptions!G$21</f>
        <v>0</v>
      </c>
      <c r="AA121" s="51">
        <f>'Temporary Relocation Numbers'!AA121*Assumptions!H$21</f>
        <v>0</v>
      </c>
      <c r="AB121" s="52">
        <f>'Temporary Relocation Numbers'!AB121*Assumptions!C$21</f>
        <v>177801.04247856032</v>
      </c>
      <c r="AC121" s="52">
        <f>'Temporary Relocation Numbers'!AC121*Assumptions!D$21</f>
        <v>202996.36865995749</v>
      </c>
      <c r="AD121" s="52">
        <f>'Temporary Relocation Numbers'!AD121*Assumptions!E$21</f>
        <v>138192.67914432328</v>
      </c>
      <c r="AE121" s="52">
        <f>'Temporary Relocation Numbers'!AE121*Assumptions!F$21</f>
        <v>141024.3078440637</v>
      </c>
      <c r="AF121" s="52">
        <f>'Temporary Relocation Numbers'!AF121*Assumptions!G$21</f>
        <v>111109.09572058576</v>
      </c>
      <c r="AG121" s="52">
        <f>'Temporary Relocation Numbers'!AG121*Assumptions!H$21</f>
        <v>43918.329920451986</v>
      </c>
      <c r="AH121" s="53">
        <f>'Temporary Relocation Numbers'!AH121*Assumptions!C$21</f>
        <v>20147716.122211687</v>
      </c>
      <c r="AI121" s="53">
        <f>'Temporary Relocation Numbers'!AI121*Assumptions!D$21</f>
        <v>38564136.824939594</v>
      </c>
      <c r="AJ121" s="53">
        <f>'Temporary Relocation Numbers'!AJ121*Assumptions!E$21</f>
        <v>30445365.844469983</v>
      </c>
      <c r="AK121" s="53">
        <f>'Temporary Relocation Numbers'!AK121*Assumptions!F$21</f>
        <v>14074084.209513443</v>
      </c>
      <c r="AL121" s="53">
        <f>'Temporary Relocation Numbers'!AL121*Assumptions!G$21</f>
        <v>8649089.3587504737</v>
      </c>
      <c r="AM121" s="53">
        <f>'Temporary Relocation Numbers'!AM121*Assumptions!H$21</f>
        <v>4558325.4008813072</v>
      </c>
    </row>
    <row r="122" spans="1:39" x14ac:dyDescent="0.35">
      <c r="A122">
        <v>2141</v>
      </c>
      <c r="B122" s="51">
        <f>'Temporary Relocation Numbers'!B122*Assumptions!C$21</f>
        <v>0</v>
      </c>
      <c r="C122" s="51">
        <f>'Temporary Relocation Numbers'!C122*Assumptions!D$21</f>
        <v>0</v>
      </c>
      <c r="D122" s="51">
        <f>'Temporary Relocation Numbers'!D122*Assumptions!E$21</f>
        <v>0</v>
      </c>
      <c r="E122" s="51">
        <f>'Temporary Relocation Numbers'!E122*Assumptions!F$21</f>
        <v>0</v>
      </c>
      <c r="F122" s="51">
        <f>'Temporary Relocation Numbers'!F122*Assumptions!G$21</f>
        <v>0</v>
      </c>
      <c r="G122" s="51">
        <f>'Temporary Relocation Numbers'!G122*Assumptions!H$21</f>
        <v>0</v>
      </c>
      <c r="H122" s="52">
        <f>'Temporary Relocation Numbers'!H122*Assumptions!C$21</f>
        <v>193726.68749146452</v>
      </c>
      <c r="I122" s="52">
        <f>'Temporary Relocation Numbers'!I122*Assumptions!D$21</f>
        <v>225486.04241770654</v>
      </c>
      <c r="J122" s="52">
        <f>'Temporary Relocation Numbers'!J122*Assumptions!E$21</f>
        <v>155132.02429930907</v>
      </c>
      <c r="K122" s="52">
        <f>'Temporary Relocation Numbers'!K122*Assumptions!F$21</f>
        <v>143418.91006771624</v>
      </c>
      <c r="L122" s="52">
        <f>'Temporary Relocation Numbers'!L122*Assumptions!G$21</f>
        <v>115055.20760366514</v>
      </c>
      <c r="M122" s="52">
        <f>'Temporary Relocation Numbers'!M122*Assumptions!H$21</f>
        <v>48707.064129168699</v>
      </c>
      <c r="N122" s="53">
        <f>'Temporary Relocation Numbers'!N122*Assumptions!C$21</f>
        <v>21942147.195183899</v>
      </c>
      <c r="O122" s="53">
        <f>'Temporary Relocation Numbers'!O122*Assumptions!D$21</f>
        <v>42816697.013648301</v>
      </c>
      <c r="P122" s="53">
        <f>'Temporary Relocation Numbers'!P122*Assumptions!E$21</f>
        <v>34161408.724219605</v>
      </c>
      <c r="Q122" s="53">
        <f>'Temporary Relocation Numbers'!Q122*Assumptions!F$21</f>
        <v>14306412.318270516</v>
      </c>
      <c r="R122" s="53">
        <f>'Temporary Relocation Numbers'!R122*Assumptions!G$21</f>
        <v>8952105.730553586</v>
      </c>
      <c r="S122" s="53">
        <f>'Temporary Relocation Numbers'!S122*Assumptions!H$21</f>
        <v>5053003.6491835974</v>
      </c>
      <c r="U122">
        <v>2141</v>
      </c>
      <c r="V122" s="51">
        <f>'Temporary Relocation Numbers'!V122*Assumptions!C$21</f>
        <v>0</v>
      </c>
      <c r="W122" s="51">
        <f>'Temporary Relocation Numbers'!W122*Assumptions!D$21</f>
        <v>0</v>
      </c>
      <c r="X122" s="51">
        <f>'Temporary Relocation Numbers'!X122*Assumptions!E$21</f>
        <v>0</v>
      </c>
      <c r="Y122" s="51">
        <f>'Temporary Relocation Numbers'!Y122*Assumptions!F$21</f>
        <v>0</v>
      </c>
      <c r="Z122" s="51">
        <f>'Temporary Relocation Numbers'!Z122*Assumptions!G$21</f>
        <v>0</v>
      </c>
      <c r="AA122" s="51">
        <f>'Temporary Relocation Numbers'!AA122*Assumptions!H$21</f>
        <v>0</v>
      </c>
      <c r="AB122" s="52">
        <f>'Temporary Relocation Numbers'!AB122*Assumptions!C$21</f>
        <v>180354.8329443179</v>
      </c>
      <c r="AC122" s="52">
        <f>'Temporary Relocation Numbers'!AC122*Assumptions!D$21</f>
        <v>205912.04442676136</v>
      </c>
      <c r="AD122" s="52">
        <f>'Temporary Relocation Numbers'!AD122*Assumptions!E$21</f>
        <v>140177.56709276614</v>
      </c>
      <c r="AE122" s="52">
        <f>'Temporary Relocation Numbers'!AE122*Assumptions!F$21</f>
        <v>143049.86701847441</v>
      </c>
      <c r="AF122" s="52">
        <f>'Temporary Relocation Numbers'!AF122*Assumptions!G$21</f>
        <v>112704.97696714479</v>
      </c>
      <c r="AG122" s="52">
        <f>'Temporary Relocation Numbers'!AG122*Assumptions!H$21</f>
        <v>44549.137314263367</v>
      </c>
      <c r="AH122" s="53">
        <f>'Temporary Relocation Numbers'!AH122*Assumptions!C$21</f>
        <v>20427605.215731494</v>
      </c>
      <c r="AI122" s="53">
        <f>'Temporary Relocation Numbers'!AI122*Assumptions!D$21</f>
        <v>39099864.11198464</v>
      </c>
      <c r="AJ122" s="53">
        <f>'Temporary Relocation Numbers'!AJ122*Assumptions!E$21</f>
        <v>30868308.365418706</v>
      </c>
      <c r="AK122" s="53">
        <f>'Temporary Relocation Numbers'!AK122*Assumptions!F$21</f>
        <v>14269599.306491576</v>
      </c>
      <c r="AL122" s="53">
        <f>'Temporary Relocation Numbers'!AL122*Assumptions!G$21</f>
        <v>8769241.2293500248</v>
      </c>
      <c r="AM122" s="53">
        <f>'Temporary Relocation Numbers'!AM122*Assumptions!H$21</f>
        <v>4621648.9833996464</v>
      </c>
    </row>
    <row r="123" spans="1:39" x14ac:dyDescent="0.35">
      <c r="A123">
        <v>2142</v>
      </c>
      <c r="B123" s="51">
        <f>'Temporary Relocation Numbers'!B123*Assumptions!C$21</f>
        <v>0</v>
      </c>
      <c r="C123" s="51">
        <f>'Temporary Relocation Numbers'!C123*Assumptions!D$21</f>
        <v>0</v>
      </c>
      <c r="D123" s="51">
        <f>'Temporary Relocation Numbers'!D123*Assumptions!E$21</f>
        <v>0</v>
      </c>
      <c r="E123" s="51">
        <f>'Temporary Relocation Numbers'!E123*Assumptions!F$21</f>
        <v>0</v>
      </c>
      <c r="F123" s="51">
        <f>'Temporary Relocation Numbers'!F123*Assumptions!G$21</f>
        <v>0</v>
      </c>
      <c r="G123" s="51">
        <f>'Temporary Relocation Numbers'!G123*Assumptions!H$21</f>
        <v>0</v>
      </c>
      <c r="H123" s="52">
        <f>'Temporary Relocation Numbers'!H123*Assumptions!C$21</f>
        <v>196509.22105022109</v>
      </c>
      <c r="I123" s="52">
        <f>'Temporary Relocation Numbers'!I123*Assumptions!D$21</f>
        <v>228724.74168099786</v>
      </c>
      <c r="J123" s="52">
        <f>'Temporary Relocation Numbers'!J123*Assumptions!E$21</f>
        <v>157360.21531026455</v>
      </c>
      <c r="K123" s="52">
        <f>'Temporary Relocation Numbers'!K123*Assumptions!F$21</f>
        <v>145478.86337302063</v>
      </c>
      <c r="L123" s="52">
        <f>'Temporary Relocation Numbers'!L123*Assumptions!G$21</f>
        <v>116707.76761185197</v>
      </c>
      <c r="M123" s="52">
        <f>'Temporary Relocation Numbers'!M123*Assumptions!H$21</f>
        <v>49406.653030640489</v>
      </c>
      <c r="N123" s="53">
        <f>'Temporary Relocation Numbers'!N123*Assumptions!C$21</f>
        <v>22246964.259861898</v>
      </c>
      <c r="O123" s="53">
        <f>'Temporary Relocation Numbers'!O123*Assumptions!D$21</f>
        <v>43411500.238091715</v>
      </c>
      <c r="P123" s="53">
        <f>'Temporary Relocation Numbers'!P123*Assumptions!E$21</f>
        <v>34635973.963434994</v>
      </c>
      <c r="Q123" s="53">
        <f>'Temporary Relocation Numbers'!Q123*Assumptions!F$21</f>
        <v>14505154.882985674</v>
      </c>
      <c r="R123" s="53">
        <f>'Temporary Relocation Numbers'!R123*Assumptions!G$21</f>
        <v>9076467.0597891025</v>
      </c>
      <c r="S123" s="53">
        <f>'Temporary Relocation Numbers'!S123*Assumptions!H$21</f>
        <v>5123199.2287889253</v>
      </c>
      <c r="U123">
        <v>2142</v>
      </c>
      <c r="V123" s="51">
        <f>'Temporary Relocation Numbers'!V123*Assumptions!C$21</f>
        <v>0</v>
      </c>
      <c r="W123" s="51">
        <f>'Temporary Relocation Numbers'!W123*Assumptions!D$21</f>
        <v>0</v>
      </c>
      <c r="X123" s="51">
        <f>'Temporary Relocation Numbers'!X123*Assumptions!E$21</f>
        <v>0</v>
      </c>
      <c r="Y123" s="51">
        <f>'Temporary Relocation Numbers'!Y123*Assumptions!F$21</f>
        <v>0</v>
      </c>
      <c r="Z123" s="51">
        <f>'Temporary Relocation Numbers'!Z123*Assumptions!G$21</f>
        <v>0</v>
      </c>
      <c r="AA123" s="51">
        <f>'Temporary Relocation Numbers'!AA123*Assumptions!H$21</f>
        <v>0</v>
      </c>
      <c r="AB123" s="52">
        <f>'Temporary Relocation Numbers'!AB123*Assumptions!C$21</f>
        <v>182945.30399221423</v>
      </c>
      <c r="AC123" s="52">
        <f>'Temporary Relocation Numbers'!AC123*Assumptions!D$21</f>
        <v>208869.59860367299</v>
      </c>
      <c r="AD123" s="52">
        <f>'Temporary Relocation Numbers'!AD123*Assumptions!E$21</f>
        <v>142190.96436740676</v>
      </c>
      <c r="AE123" s="52">
        <f>'Temporary Relocation Numbers'!AE123*Assumptions!F$21</f>
        <v>145104.5196877</v>
      </c>
      <c r="AF123" s="52">
        <f>'Temporary Relocation Numbers'!AF123*Assumptions!G$21</f>
        <v>114323.78016205199</v>
      </c>
      <c r="AG123" s="52">
        <f>'Temporary Relocation Numbers'!AG123*Assumptions!H$21</f>
        <v>45189.005115626846</v>
      </c>
      <c r="AH123" s="53">
        <f>'Temporary Relocation Numbers'!AH123*Assumptions!C$21</f>
        <v>20711382.487156734</v>
      </c>
      <c r="AI123" s="53">
        <f>'Temporary Relocation Numbers'!AI123*Assumptions!D$21</f>
        <v>39643033.643293761</v>
      </c>
      <c r="AJ123" s="53">
        <f>'Temporary Relocation Numbers'!AJ123*Assumptions!E$21</f>
        <v>31297126.341336187</v>
      </c>
      <c r="AK123" s="53">
        <f>'Temporary Relocation Numbers'!AK123*Assumptions!F$21</f>
        <v>14467830.470289925</v>
      </c>
      <c r="AL123" s="53">
        <f>'Temporary Relocation Numbers'!AL123*Assumptions!G$21</f>
        <v>8891062.2319714315</v>
      </c>
      <c r="AM123" s="53">
        <f>'Temporary Relocation Numbers'!AM123*Assumptions!H$21</f>
        <v>4685852.2477639094</v>
      </c>
    </row>
    <row r="124" spans="1:39" x14ac:dyDescent="0.35">
      <c r="A124">
        <v>2143</v>
      </c>
      <c r="B124" s="51">
        <f>'Temporary Relocation Numbers'!B124*Assumptions!C$21</f>
        <v>0</v>
      </c>
      <c r="C124" s="51">
        <f>'Temporary Relocation Numbers'!C124*Assumptions!D$21</f>
        <v>0</v>
      </c>
      <c r="D124" s="51">
        <f>'Temporary Relocation Numbers'!D124*Assumptions!E$21</f>
        <v>0</v>
      </c>
      <c r="E124" s="51">
        <f>'Temporary Relocation Numbers'!E124*Assumptions!F$21</f>
        <v>0</v>
      </c>
      <c r="F124" s="51">
        <f>'Temporary Relocation Numbers'!F124*Assumptions!G$21</f>
        <v>0</v>
      </c>
      <c r="G124" s="51">
        <f>'Temporary Relocation Numbers'!G124*Assumptions!H$21</f>
        <v>0</v>
      </c>
      <c r="H124" s="52">
        <f>'Temporary Relocation Numbers'!H124*Assumptions!C$21</f>
        <v>199331.72067202179</v>
      </c>
      <c r="I124" s="52">
        <f>'Temporary Relocation Numbers'!I124*Assumptions!D$21</f>
        <v>232009.95900281554</v>
      </c>
      <c r="J124" s="52">
        <f>'Temporary Relocation Numbers'!J124*Assumptions!E$21</f>
        <v>159620.41025595716</v>
      </c>
      <c r="K124" s="52">
        <f>'Temporary Relocation Numbers'!K124*Assumptions!F$21</f>
        <v>147568.40418263694</v>
      </c>
      <c r="L124" s="52">
        <f>'Temporary Relocation Numbers'!L124*Assumptions!G$21</f>
        <v>118384.06365630818</v>
      </c>
      <c r="M124" s="52">
        <f>'Temporary Relocation Numbers'!M124*Assumptions!H$21</f>
        <v>50116.290261647482</v>
      </c>
      <c r="N124" s="53">
        <f>'Temporary Relocation Numbers'!N124*Assumptions!C$21</f>
        <v>22556015.798135046</v>
      </c>
      <c r="O124" s="53">
        <f>'Temporary Relocation Numbers'!O124*Assumptions!D$21</f>
        <v>44014566.380987152</v>
      </c>
      <c r="P124" s="53">
        <f>'Temporary Relocation Numbers'!P124*Assumptions!E$21</f>
        <v>35117131.792788871</v>
      </c>
      <c r="Q124" s="53">
        <f>'Temporary Relocation Numbers'!Q124*Assumptions!F$21</f>
        <v>14706658.350025669</v>
      </c>
      <c r="R124" s="53">
        <f>'Temporary Relocation Numbers'!R124*Assumptions!G$21</f>
        <v>9202555.9982234724</v>
      </c>
      <c r="S124" s="53">
        <f>'Temporary Relocation Numbers'!S124*Assumptions!H$21</f>
        <v>5194369.9550076798</v>
      </c>
      <c r="U124">
        <v>2143</v>
      </c>
      <c r="V124" s="51">
        <f>'Temporary Relocation Numbers'!V124*Assumptions!C$21</f>
        <v>0</v>
      </c>
      <c r="W124" s="51">
        <f>'Temporary Relocation Numbers'!W124*Assumptions!D$21</f>
        <v>0</v>
      </c>
      <c r="X124" s="51">
        <f>'Temporary Relocation Numbers'!X124*Assumptions!E$21</f>
        <v>0</v>
      </c>
      <c r="Y124" s="51">
        <f>'Temporary Relocation Numbers'!Y124*Assumptions!F$21</f>
        <v>0</v>
      </c>
      <c r="Z124" s="51">
        <f>'Temporary Relocation Numbers'!Z124*Assumptions!G$21</f>
        <v>0</v>
      </c>
      <c r="AA124" s="51">
        <f>'Temporary Relocation Numbers'!AA124*Assumptions!H$21</f>
        <v>0</v>
      </c>
      <c r="AB124" s="52">
        <f>'Temporary Relocation Numbers'!AB124*Assumptions!C$21</f>
        <v>185572.98247248397</v>
      </c>
      <c r="AC124" s="52">
        <f>'Temporary Relocation Numbers'!AC124*Assumptions!D$21</f>
        <v>211869.63269832687</v>
      </c>
      <c r="AD124" s="52">
        <f>'Temporary Relocation Numbers'!AD124*Assumptions!E$21</f>
        <v>144233.28045316396</v>
      </c>
      <c r="AE124" s="52">
        <f>'Temporary Relocation Numbers'!AE124*Assumptions!F$21</f>
        <v>147188.6837271851</v>
      </c>
      <c r="AF124" s="52">
        <f>'Temporary Relocation Numbers'!AF124*Assumptions!G$21</f>
        <v>115965.83453764668</v>
      </c>
      <c r="AG124" s="52">
        <f>'Temporary Relocation Numbers'!AG124*Assumptions!H$21</f>
        <v>45838.063460913399</v>
      </c>
      <c r="AH124" s="53">
        <f>'Temporary Relocation Numbers'!AH124*Assumptions!C$21</f>
        <v>20999101.950479995</v>
      </c>
      <c r="AI124" s="53">
        <f>'Temporary Relocation Numbers'!AI124*Assumptions!D$21</f>
        <v>40193748.805423938</v>
      </c>
      <c r="AJ124" s="53">
        <f>'Temporary Relocation Numbers'!AJ124*Assumptions!E$21</f>
        <v>31731901.393174164</v>
      </c>
      <c r="AK124" s="53">
        <f>'Temporary Relocation Numbers'!AK124*Assumptions!F$21</f>
        <v>14668815.432107177</v>
      </c>
      <c r="AL124" s="53">
        <f>'Temporary Relocation Numbers'!AL124*Assumptions!G$21</f>
        <v>9014575.5539499559</v>
      </c>
      <c r="AM124" s="53">
        <f>'Temporary Relocation Numbers'!AM124*Assumptions!H$21</f>
        <v>4750947.4143842356</v>
      </c>
    </row>
    <row r="125" spans="1:39" x14ac:dyDescent="0.35">
      <c r="A125">
        <v>2144</v>
      </c>
      <c r="B125" s="51">
        <f>'Temporary Relocation Numbers'!B125*Assumptions!C$21</f>
        <v>0</v>
      </c>
      <c r="C125" s="51">
        <f>'Temporary Relocation Numbers'!C125*Assumptions!D$21</f>
        <v>0</v>
      </c>
      <c r="D125" s="51">
        <f>'Temporary Relocation Numbers'!D125*Assumptions!E$21</f>
        <v>0</v>
      </c>
      <c r="E125" s="51">
        <f>'Temporary Relocation Numbers'!E125*Assumptions!F$21</f>
        <v>0</v>
      </c>
      <c r="F125" s="51">
        <f>'Temporary Relocation Numbers'!F125*Assumptions!G$21</f>
        <v>0</v>
      </c>
      <c r="G125" s="51">
        <f>'Temporary Relocation Numbers'!G125*Assumptions!H$21</f>
        <v>0</v>
      </c>
      <c r="H125" s="52">
        <f>'Temporary Relocation Numbers'!H125*Assumptions!C$21</f>
        <v>202194.7603970934</v>
      </c>
      <c r="I125" s="52">
        <f>'Temporary Relocation Numbers'!I125*Assumptions!D$21</f>
        <v>235342.36253095366</v>
      </c>
      <c r="J125" s="52">
        <f>'Temporary Relocation Numbers'!J125*Assumptions!E$21</f>
        <v>161913.06881503802</v>
      </c>
      <c r="K125" s="52">
        <f>'Temporary Relocation Numbers'!K125*Assumptions!F$21</f>
        <v>149687.95746756281</v>
      </c>
      <c r="L125" s="52">
        <f>'Temporary Relocation Numbers'!L125*Assumptions!G$21</f>
        <v>120084.43666227396</v>
      </c>
      <c r="M125" s="52">
        <f>'Temporary Relocation Numbers'!M125*Assumptions!H$21</f>
        <v>50836.12014827352</v>
      </c>
      <c r="N125" s="53">
        <f>'Temporary Relocation Numbers'!N125*Assumptions!C$21</f>
        <v>22869360.634684462</v>
      </c>
      <c r="O125" s="53">
        <f>'Temporary Relocation Numbers'!O125*Assumptions!D$21</f>
        <v>44626010.229576059</v>
      </c>
      <c r="P125" s="53">
        <f>'Temporary Relocation Numbers'!P125*Assumptions!E$21</f>
        <v>35604973.795568697</v>
      </c>
      <c r="Q125" s="53">
        <f>'Temporary Relocation Numbers'!Q125*Assumptions!F$21</f>
        <v>14910961.073437393</v>
      </c>
      <c r="R125" s="53">
        <f>'Temporary Relocation Numbers'!R125*Assumptions!G$21</f>
        <v>9330396.5455482639</v>
      </c>
      <c r="S125" s="53">
        <f>'Temporary Relocation Numbers'!S125*Assumptions!H$21</f>
        <v>5266529.3744324362</v>
      </c>
      <c r="U125">
        <v>2144</v>
      </c>
      <c r="V125" s="51">
        <f>'Temporary Relocation Numbers'!V125*Assumptions!C$21</f>
        <v>0</v>
      </c>
      <c r="W125" s="51">
        <f>'Temporary Relocation Numbers'!W125*Assumptions!D$21</f>
        <v>0</v>
      </c>
      <c r="X125" s="51">
        <f>'Temporary Relocation Numbers'!X125*Assumptions!E$21</f>
        <v>0</v>
      </c>
      <c r="Y125" s="51">
        <f>'Temporary Relocation Numbers'!Y125*Assumptions!F$21</f>
        <v>0</v>
      </c>
      <c r="Z125" s="51">
        <f>'Temporary Relocation Numbers'!Z125*Assumptions!G$21</f>
        <v>0</v>
      </c>
      <c r="AA125" s="51">
        <f>'Temporary Relocation Numbers'!AA125*Assumptions!H$21</f>
        <v>0</v>
      </c>
      <c r="AB125" s="52">
        <f>'Temporary Relocation Numbers'!AB125*Assumptions!C$21</f>
        <v>188238.40280261263</v>
      </c>
      <c r="AC125" s="52">
        <f>'Temporary Relocation Numbers'!AC125*Assumptions!D$21</f>
        <v>214912.75685792672</v>
      </c>
      <c r="AD125" s="52">
        <f>'Temporary Relocation Numbers'!AD125*Assumptions!E$21</f>
        <v>146304.93071646677</v>
      </c>
      <c r="AE125" s="52">
        <f>'Temporary Relocation Numbers'!AE125*Assumptions!F$21</f>
        <v>149302.78301439947</v>
      </c>
      <c r="AF125" s="52">
        <f>'Temporary Relocation Numbers'!AF125*Assumptions!G$21</f>
        <v>117631.47405509534</v>
      </c>
      <c r="AG125" s="52">
        <f>'Temporary Relocation Numbers'!AG125*Assumptions!H$21</f>
        <v>46496.444355667649</v>
      </c>
      <c r="AH125" s="53">
        <f>'Temporary Relocation Numbers'!AH125*Assumptions!C$21</f>
        <v>21290818.370048277</v>
      </c>
      <c r="AI125" s="53">
        <f>'Temporary Relocation Numbers'!AI125*Assumptions!D$21</f>
        <v>40752114.421162926</v>
      </c>
      <c r="AJ125" s="53">
        <f>'Temporary Relocation Numbers'!AJ125*Assumptions!E$21</f>
        <v>32172716.275750566</v>
      </c>
      <c r="AK125" s="53">
        <f>'Temporary Relocation Numbers'!AK125*Assumptions!F$21</f>
        <v>14872592.447298275</v>
      </c>
      <c r="AL125" s="53">
        <f>'Temporary Relocation Numbers'!AL125*Assumptions!G$21</f>
        <v>9139804.7047358993</v>
      </c>
      <c r="AM125" s="53">
        <f>'Temporary Relocation Numbers'!AM125*Assumptions!H$21</f>
        <v>4816946.8734348966</v>
      </c>
    </row>
    <row r="126" spans="1:39" x14ac:dyDescent="0.35">
      <c r="A126">
        <v>2145</v>
      </c>
      <c r="B126" s="51">
        <f>'Temporary Relocation Numbers'!B126*Assumptions!C$21</f>
        <v>0</v>
      </c>
      <c r="C126" s="51">
        <f>'Temporary Relocation Numbers'!C126*Assumptions!D$21</f>
        <v>0</v>
      </c>
      <c r="D126" s="51">
        <f>'Temporary Relocation Numbers'!D126*Assumptions!E$21</f>
        <v>0</v>
      </c>
      <c r="E126" s="51">
        <f>'Temporary Relocation Numbers'!E126*Assumptions!F$21</f>
        <v>0</v>
      </c>
      <c r="F126" s="51">
        <f>'Temporary Relocation Numbers'!F126*Assumptions!G$21</f>
        <v>0</v>
      </c>
      <c r="G126" s="51">
        <f>'Temporary Relocation Numbers'!G126*Assumptions!H$21</f>
        <v>0</v>
      </c>
      <c r="H126" s="52">
        <f>'Temporary Relocation Numbers'!H126*Assumptions!C$21</f>
        <v>205098.92251071258</v>
      </c>
      <c r="I126" s="52">
        <f>'Temporary Relocation Numbers'!I126*Assumptions!D$21</f>
        <v>238722.63000994155</v>
      </c>
      <c r="J126" s="52">
        <f>'Temporary Relocation Numbers'!J126*Assumptions!E$21</f>
        <v>164238.6572686111</v>
      </c>
      <c r="K126" s="52">
        <f>'Temporary Relocation Numbers'!K126*Assumptions!F$21</f>
        <v>151837.95430273592</v>
      </c>
      <c r="L126" s="52">
        <f>'Temporary Relocation Numbers'!L126*Assumptions!G$21</f>
        <v>121809.23245176418</v>
      </c>
      <c r="M126" s="52">
        <f>'Temporary Relocation Numbers'!M126*Assumptions!H$21</f>
        <v>51566.289089585684</v>
      </c>
      <c r="N126" s="53">
        <f>'Temporary Relocation Numbers'!N126*Assumptions!C$21</f>
        <v>23187058.411375023</v>
      </c>
      <c r="O126" s="53">
        <f>'Temporary Relocation Numbers'!O126*Assumptions!D$21</f>
        <v>45245948.165707283</v>
      </c>
      <c r="P126" s="53">
        <f>'Temporary Relocation Numbers'!P126*Assumptions!E$21</f>
        <v>36099592.827323467</v>
      </c>
      <c r="Q126" s="53">
        <f>'Temporary Relocation Numbers'!Q126*Assumptions!F$21</f>
        <v>15118101.940076491</v>
      </c>
      <c r="R126" s="53">
        <f>'Temporary Relocation Numbers'!R126*Assumptions!G$21</f>
        <v>9460013.0348552</v>
      </c>
      <c r="S126" s="53">
        <f>'Temporary Relocation Numbers'!S126*Assumptions!H$21</f>
        <v>5339691.221843034</v>
      </c>
      <c r="U126">
        <v>2145</v>
      </c>
      <c r="V126" s="51">
        <f>'Temporary Relocation Numbers'!V126*Assumptions!C$21</f>
        <v>0</v>
      </c>
      <c r="W126" s="51">
        <f>'Temporary Relocation Numbers'!W126*Assumptions!D$21</f>
        <v>0</v>
      </c>
      <c r="X126" s="51">
        <f>'Temporary Relocation Numbers'!X126*Assumptions!E$21</f>
        <v>0</v>
      </c>
      <c r="Y126" s="51">
        <f>'Temporary Relocation Numbers'!Y126*Assumptions!F$21</f>
        <v>0</v>
      </c>
      <c r="Z126" s="51">
        <f>'Temporary Relocation Numbers'!Z126*Assumptions!G$21</f>
        <v>0</v>
      </c>
      <c r="AA126" s="51">
        <f>'Temporary Relocation Numbers'!AA126*Assumptions!H$21</f>
        <v>0</v>
      </c>
      <c r="AB126" s="52">
        <f>'Temporary Relocation Numbers'!AB126*Assumptions!C$21</f>
        <v>190942.10707602662</v>
      </c>
      <c r="AC126" s="52">
        <f>'Temporary Relocation Numbers'!AC126*Assumptions!D$21</f>
        <v>217999.58999333784</v>
      </c>
      <c r="AD126" s="52">
        <f>'Temporary Relocation Numbers'!AD126*Assumptions!E$21</f>
        <v>148406.33648973209</v>
      </c>
      <c r="AE126" s="52">
        <f>'Temporary Relocation Numbers'!AE126*Assumptions!F$21</f>
        <v>151447.24751504615</v>
      </c>
      <c r="AF126" s="52">
        <f>'Temporary Relocation Numbers'!AF126*Assumptions!G$21</f>
        <v>119321.03747231285</v>
      </c>
      <c r="AG126" s="52">
        <f>'Temporary Relocation Numbers'!AG126*Assumptions!H$21</f>
        <v>47164.281701455155</v>
      </c>
      <c r="AH126" s="53">
        <f>'Temporary Relocation Numbers'!AH126*Assumptions!C$21</f>
        <v>21586587.270986784</v>
      </c>
      <c r="AI126" s="53">
        <f>'Temporary Relocation Numbers'!AI126*Assumptions!D$21</f>
        <v>41318236.769481115</v>
      </c>
      <c r="AJ126" s="53">
        <f>'Temporary Relocation Numbers'!AJ126*Assumptions!E$21</f>
        <v>32619654.893501006</v>
      </c>
      <c r="AK126" s="53">
        <f>'Temporary Relocation Numbers'!AK126*Assumptions!F$21</f>
        <v>15079200.302655868</v>
      </c>
      <c r="AL126" s="53">
        <f>'Temporary Relocation Numbers'!AL126*Assumptions!G$21</f>
        <v>9266773.5203693677</v>
      </c>
      <c r="AM126" s="53">
        <f>'Temporary Relocation Numbers'!AM126*Assumptions!H$21</f>
        <v>4883863.1872126367</v>
      </c>
    </row>
    <row r="127" spans="1:39" x14ac:dyDescent="0.35">
      <c r="A127">
        <v>2146</v>
      </c>
      <c r="B127" s="51">
        <f>'Temporary Relocation Numbers'!B127*Assumptions!C$21</f>
        <v>0</v>
      </c>
      <c r="C127" s="51">
        <f>'Temporary Relocation Numbers'!C127*Assumptions!D$21</f>
        <v>0</v>
      </c>
      <c r="D127" s="51">
        <f>'Temporary Relocation Numbers'!D127*Assumptions!E$21</f>
        <v>0</v>
      </c>
      <c r="E127" s="51">
        <f>'Temporary Relocation Numbers'!E127*Assumptions!F$21</f>
        <v>0</v>
      </c>
      <c r="F127" s="51">
        <f>'Temporary Relocation Numbers'!F127*Assumptions!G$21</f>
        <v>0</v>
      </c>
      <c r="G127" s="51">
        <f>'Temporary Relocation Numbers'!G127*Assumptions!H$21</f>
        <v>0</v>
      </c>
      <c r="H127" s="52">
        <f>'Temporary Relocation Numbers'!H127*Assumptions!C$21</f>
        <v>208044.79766163116</v>
      </c>
      <c r="I127" s="52">
        <f>'Temporary Relocation Numbers'!I127*Assumptions!D$21</f>
        <v>242151.44891888282</v>
      </c>
      <c r="J127" s="52">
        <f>'Temporary Relocation Numbers'!J127*Assumptions!E$21</f>
        <v>166597.64859506511</v>
      </c>
      <c r="K127" s="52">
        <f>'Temporary Relocation Numbers'!K127*Assumptions!F$21</f>
        <v>154018.83195470591</v>
      </c>
      <c r="L127" s="52">
        <f>'Temporary Relocation Numbers'!L127*Assumptions!G$21</f>
        <v>123558.80181390147</v>
      </c>
      <c r="M127" s="52">
        <f>'Temporary Relocation Numbers'!M127*Assumptions!H$21</f>
        <v>52306.945587408874</v>
      </c>
      <c r="N127" s="53">
        <f>'Temporary Relocation Numbers'!N127*Assumptions!C$21</f>
        <v>23509169.5986076</v>
      </c>
      <c r="O127" s="53">
        <f>'Temporary Relocation Numbers'!O127*Assumptions!D$21</f>
        <v>45874498.187989093</v>
      </c>
      <c r="P127" s="53">
        <f>'Temporary Relocation Numbers'!P127*Assumptions!E$21</f>
        <v>36601083.033537686</v>
      </c>
      <c r="Q127" s="53">
        <f>'Temporary Relocation Numbers'!Q127*Assumptions!F$21</f>
        <v>15328120.377009062</v>
      </c>
      <c r="R127" s="53">
        <f>'Temporary Relocation Numbers'!R127*Assumptions!G$21</f>
        <v>9591430.1372677237</v>
      </c>
      <c r="S127" s="53">
        <f>'Temporary Relocation Numbers'!S127*Assumptions!H$21</f>
        <v>5413869.4228208466</v>
      </c>
      <c r="U127">
        <v>2146</v>
      </c>
      <c r="V127" s="51">
        <f>'Temporary Relocation Numbers'!V127*Assumptions!C$21</f>
        <v>0</v>
      </c>
      <c r="W127" s="51">
        <f>'Temporary Relocation Numbers'!W127*Assumptions!D$21</f>
        <v>0</v>
      </c>
      <c r="X127" s="51">
        <f>'Temporary Relocation Numbers'!X127*Assumptions!E$21</f>
        <v>0</v>
      </c>
      <c r="Y127" s="51">
        <f>'Temporary Relocation Numbers'!Y127*Assumptions!F$21</f>
        <v>0</v>
      </c>
      <c r="Z127" s="51">
        <f>'Temporary Relocation Numbers'!Z127*Assumptions!G$21</f>
        <v>0</v>
      </c>
      <c r="AA127" s="51">
        <f>'Temporary Relocation Numbers'!AA127*Assumptions!H$21</f>
        <v>0</v>
      </c>
      <c r="AB127" s="52">
        <f>'Temporary Relocation Numbers'!AB127*Assumptions!C$21</f>
        <v>193684.64517234411</v>
      </c>
      <c r="AC127" s="52">
        <f>'Temporary Relocation Numbers'!AC127*Assumptions!D$21</f>
        <v>221130.75990496067</v>
      </c>
      <c r="AD127" s="52">
        <f>'Temporary Relocation Numbers'!AD127*Assumptions!E$21</f>
        <v>150537.92515705494</v>
      </c>
      <c r="AE127" s="52">
        <f>'Temporary Relocation Numbers'!AE127*Assumptions!F$21</f>
        <v>153622.5133705081</v>
      </c>
      <c r="AF127" s="52">
        <f>'Temporary Relocation Numbers'!AF127*Assumptions!G$21</f>
        <v>121034.86841285888</v>
      </c>
      <c r="AG127" s="52">
        <f>'Temporary Relocation Numbers'!AG127*Assumptions!H$21</f>
        <v>47841.711323095333</v>
      </c>
      <c r="AH127" s="53">
        <f>'Temporary Relocation Numbers'!AH127*Assumptions!C$21</f>
        <v>21886464.949767545</v>
      </c>
      <c r="AI127" s="53">
        <f>'Temporary Relocation Numbers'!AI127*Assumptions!D$21</f>
        <v>41892223.605760664</v>
      </c>
      <c r="AJ127" s="53">
        <f>'Temporary Relocation Numbers'!AJ127*Assumptions!E$21</f>
        <v>33072802.316449139</v>
      </c>
      <c r="AK127" s="53">
        <f>'Temporary Relocation Numbers'!AK127*Assumptions!F$21</f>
        <v>15288678.323793016</v>
      </c>
      <c r="AL127" s="53">
        <f>'Temporary Relocation Numbers'!AL127*Assumptions!G$21</f>
        <v>9395506.168017216</v>
      </c>
      <c r="AM127" s="53">
        <f>'Temporary Relocation Numbers'!AM127*Assumptions!H$21</f>
        <v>4951709.0925277667</v>
      </c>
    </row>
    <row r="128" spans="1:39" x14ac:dyDescent="0.35">
      <c r="A128">
        <v>2147</v>
      </c>
      <c r="B128" s="51">
        <f>'Temporary Relocation Numbers'!B128*Assumptions!C$21</f>
        <v>0</v>
      </c>
      <c r="C128" s="51">
        <f>'Temporary Relocation Numbers'!C128*Assumptions!D$21</f>
        <v>0</v>
      </c>
      <c r="D128" s="51">
        <f>'Temporary Relocation Numbers'!D128*Assumptions!E$21</f>
        <v>0</v>
      </c>
      <c r="E128" s="51">
        <f>'Temporary Relocation Numbers'!E128*Assumptions!F$21</f>
        <v>0</v>
      </c>
      <c r="F128" s="51">
        <f>'Temporary Relocation Numbers'!F128*Assumptions!G$21</f>
        <v>0</v>
      </c>
      <c r="G128" s="51">
        <f>'Temporary Relocation Numbers'!G128*Assumptions!H$21</f>
        <v>0</v>
      </c>
      <c r="H128" s="52">
        <f>'Temporary Relocation Numbers'!H128*Assumptions!C$21</f>
        <v>211032.98498220218</v>
      </c>
      <c r="I128" s="52">
        <f>'Temporary Relocation Numbers'!I128*Assumptions!D$21</f>
        <v>245629.51661127561</v>
      </c>
      <c r="J128" s="52">
        <f>'Temporary Relocation Numbers'!J128*Assumptions!E$21</f>
        <v>168990.52256626813</v>
      </c>
      <c r="K128" s="52">
        <f>'Temporary Relocation Numbers'!K128*Assumptions!F$21</f>
        <v>156231.03397056574</v>
      </c>
      <c r="L128" s="52">
        <f>'Temporary Relocation Numbers'!L128*Assumptions!G$21</f>
        <v>125333.50057626011</v>
      </c>
      <c r="M128" s="52">
        <f>'Temporary Relocation Numbers'!M128*Assumptions!H$21</f>
        <v>53058.240276528224</v>
      </c>
      <c r="N128" s="53">
        <f>'Temporary Relocation Numbers'!N128*Assumptions!C$21</f>
        <v>23835755.506828908</v>
      </c>
      <c r="O128" s="53">
        <f>'Temporary Relocation Numbers'!O128*Assumptions!D$21</f>
        <v>46511779.934249021</v>
      </c>
      <c r="P128" s="53">
        <f>'Temporary Relocation Numbers'!P128*Assumptions!E$21</f>
        <v>37109539.867551059</v>
      </c>
      <c r="Q128" s="53">
        <f>'Temporary Relocation Numbers'!Q128*Assumptions!F$21</f>
        <v>15541056.359016161</v>
      </c>
      <c r="R128" s="53">
        <f>'Temporary Relocation Numbers'!R128*Assumptions!G$21</f>
        <v>9724672.8666368797</v>
      </c>
      <c r="S128" s="53">
        <f>'Temporary Relocation Numbers'!S128*Assumptions!H$21</f>
        <v>5489078.0963993585</v>
      </c>
      <c r="U128">
        <v>2147</v>
      </c>
      <c r="V128" s="51">
        <f>'Temporary Relocation Numbers'!V128*Assumptions!C$21</f>
        <v>0</v>
      </c>
      <c r="W128" s="51">
        <f>'Temporary Relocation Numbers'!W128*Assumptions!D$21</f>
        <v>0</v>
      </c>
      <c r="X128" s="51">
        <f>'Temporary Relocation Numbers'!X128*Assumptions!E$21</f>
        <v>0</v>
      </c>
      <c r="Y128" s="51">
        <f>'Temporary Relocation Numbers'!Y128*Assumptions!F$21</f>
        <v>0</v>
      </c>
      <c r="Z128" s="51">
        <f>'Temporary Relocation Numbers'!Z128*Assumptions!G$21</f>
        <v>0</v>
      </c>
      <c r="AA128" s="51">
        <f>'Temporary Relocation Numbers'!AA128*Assumptions!H$21</f>
        <v>0</v>
      </c>
      <c r="AB128" s="52">
        <f>'Temporary Relocation Numbers'!AB128*Assumptions!C$21</f>
        <v>196466.57486920975</v>
      </c>
      <c r="AC128" s="52">
        <f>'Temporary Relocation Numbers'!AC128*Assumptions!D$21</f>
        <v>224306.90341041348</v>
      </c>
      <c r="AD128" s="52">
        <f>'Temporary Relocation Numbers'!AD128*Assumptions!E$21</f>
        <v>152700.13024113013</v>
      </c>
      <c r="AE128" s="52">
        <f>'Temporary Relocation Numbers'!AE128*Assumptions!F$21</f>
        <v>155829.02298655058</v>
      </c>
      <c r="AF128" s="52">
        <f>'Temporary Relocation Numbers'!AF128*Assumptions!G$21</f>
        <v>122773.31543582419</v>
      </c>
      <c r="AG128" s="52">
        <f>'Temporary Relocation Numbers'!AG128*Assumptions!H$21</f>
        <v>48528.87099628555</v>
      </c>
      <c r="AH128" s="53">
        <f>'Temporary Relocation Numbers'!AH128*Assumptions!C$21</f>
        <v>22190508.484924868</v>
      </c>
      <c r="AI128" s="53">
        <f>'Temporary Relocation Numbers'!AI128*Assumptions!D$21</f>
        <v>42474184.18230556</v>
      </c>
      <c r="AJ128" s="53">
        <f>'Temporary Relocation Numbers'!AJ128*Assumptions!E$21</f>
        <v>33532244.7963988</v>
      </c>
      <c r="AK128" s="53">
        <f>'Temporary Relocation Numbers'!AK128*Assumptions!F$21</f>
        <v>15501066.382628374</v>
      </c>
      <c r="AL128" s="53">
        <f>'Temporary Relocation Numbers'!AL128*Assumptions!G$21</f>
        <v>9526027.1505729984</v>
      </c>
      <c r="AM128" s="53">
        <f>'Temporary Relocation Numbers'!AM128*Assumptions!H$21</f>
        <v>5020497.5031284839</v>
      </c>
    </row>
    <row r="129" spans="1:39" x14ac:dyDescent="0.35">
      <c r="A129">
        <v>2148</v>
      </c>
      <c r="B129" s="51">
        <f>'Temporary Relocation Numbers'!B129*Assumptions!C$21</f>
        <v>0</v>
      </c>
      <c r="C129" s="51">
        <f>'Temporary Relocation Numbers'!C129*Assumptions!D$21</f>
        <v>0</v>
      </c>
      <c r="D129" s="51">
        <f>'Temporary Relocation Numbers'!D129*Assumptions!E$21</f>
        <v>0</v>
      </c>
      <c r="E129" s="51">
        <f>'Temporary Relocation Numbers'!E129*Assumptions!F$21</f>
        <v>0</v>
      </c>
      <c r="F129" s="51">
        <f>'Temporary Relocation Numbers'!F129*Assumptions!G$21</f>
        <v>0</v>
      </c>
      <c r="G129" s="51">
        <f>'Temporary Relocation Numbers'!G129*Assumptions!H$21</f>
        <v>0</v>
      </c>
      <c r="H129" s="52">
        <f>'Temporary Relocation Numbers'!H129*Assumptions!C$21</f>
        <v>214064.09221023144</v>
      </c>
      <c r="I129" s="52">
        <f>'Temporary Relocation Numbers'!I129*Assumptions!D$21</f>
        <v>249157.54045683969</v>
      </c>
      <c r="J129" s="52">
        <f>'Temporary Relocation Numbers'!J129*Assumptions!E$21</f>
        <v>171417.76584514353</v>
      </c>
      <c r="K129" s="52">
        <f>'Temporary Relocation Numbers'!K129*Assumptions!F$21</f>
        <v>158475.0102681602</v>
      </c>
      <c r="L129" s="52">
        <f>'Temporary Relocation Numbers'!L129*Assumptions!G$21</f>
        <v>127133.68967723387</v>
      </c>
      <c r="M129" s="52">
        <f>'Temporary Relocation Numbers'!M129*Assumptions!H$21</f>
        <v>53820.325955325148</v>
      </c>
      <c r="N129" s="53">
        <f>'Temporary Relocation Numbers'!N129*Assumptions!C$21</f>
        <v>24166878.298201337</v>
      </c>
      <c r="O129" s="53">
        <f>'Temporary Relocation Numbers'!O129*Assumptions!D$21</f>
        <v>47157914.704305559</v>
      </c>
      <c r="P129" s="53">
        <f>'Temporary Relocation Numbers'!P129*Assumptions!E$21</f>
        <v>37625060.108726956</v>
      </c>
      <c r="Q129" s="53">
        <f>'Temporary Relocation Numbers'!Q129*Assumptions!F$21</f>
        <v>15756950.416202622</v>
      </c>
      <c r="R129" s="53">
        <f>'Temporary Relocation Numbers'!R129*Assumptions!G$21</f>
        <v>9859766.5843024272</v>
      </c>
      <c r="S129" s="53">
        <f>'Temporary Relocation Numbers'!S129*Assumptions!H$21</f>
        <v>5565331.5577515829</v>
      </c>
      <c r="U129">
        <v>2148</v>
      </c>
      <c r="V129" s="51">
        <f>'Temporary Relocation Numbers'!V129*Assumptions!C$21</f>
        <v>0</v>
      </c>
      <c r="W129" s="51">
        <f>'Temporary Relocation Numbers'!W129*Assumptions!D$21</f>
        <v>0</v>
      </c>
      <c r="X129" s="51">
        <f>'Temporary Relocation Numbers'!X129*Assumptions!E$21</f>
        <v>0</v>
      </c>
      <c r="Y129" s="51">
        <f>'Temporary Relocation Numbers'!Y129*Assumptions!F$21</f>
        <v>0</v>
      </c>
      <c r="Z129" s="51">
        <f>'Temporary Relocation Numbers'!Z129*Assumptions!G$21</f>
        <v>0</v>
      </c>
      <c r="AA129" s="51">
        <f>'Temporary Relocation Numbers'!AA129*Assumptions!H$21</f>
        <v>0</v>
      </c>
      <c r="AB129" s="52">
        <f>'Temporary Relocation Numbers'!AB129*Assumptions!C$21</f>
        <v>199288.46195573529</v>
      </c>
      <c r="AC129" s="52">
        <f>'Temporary Relocation Numbers'!AC129*Assumptions!D$21</f>
        <v>227528.66647404787</v>
      </c>
      <c r="AD129" s="52">
        <f>'Temporary Relocation Numbers'!AD129*Assumptions!E$21</f>
        <v>154893.39149142208</v>
      </c>
      <c r="AE129" s="52">
        <f>'Temporary Relocation Numbers'!AE129*Assumptions!F$21</f>
        <v>158067.22512329766</v>
      </c>
      <c r="AF129" s="52">
        <f>'Temporary Relocation Numbers'!AF129*Assumptions!G$21</f>
        <v>124536.73210672062</v>
      </c>
      <c r="AG129" s="52">
        <f>'Temporary Relocation Numbers'!AG129*Assumptions!H$21</f>
        <v>49225.900475621907</v>
      </c>
      <c r="AH129" s="53">
        <f>'Temporary Relocation Numbers'!AH129*Assumptions!C$21</f>
        <v>22498775.747919612</v>
      </c>
      <c r="AI129" s="53">
        <f>'Temporary Relocation Numbers'!AI129*Assumptions!D$21</f>
        <v>43064229.269136667</v>
      </c>
      <c r="AJ129" s="53">
        <f>'Temporary Relocation Numbers'!AJ129*Assumptions!E$21</f>
        <v>33998069.783351123</v>
      </c>
      <c r="AK129" s="53">
        <f>'Temporary Relocation Numbers'!AK129*Assumptions!F$21</f>
        <v>15716404.904975392</v>
      </c>
      <c r="AL129" s="53">
        <f>'Temporary Relocation Numbers'!AL129*Assumptions!G$21</f>
        <v>9658361.3113208562</v>
      </c>
      <c r="AM129" s="53">
        <f>'Temporary Relocation Numbers'!AM129*Assumptions!H$21</f>
        <v>5090241.5121588651</v>
      </c>
    </row>
    <row r="130" spans="1:39" x14ac:dyDescent="0.35">
      <c r="A130">
        <v>2149</v>
      </c>
      <c r="B130" s="51">
        <f>'Temporary Relocation Numbers'!B130*Assumptions!C$21</f>
        <v>0</v>
      </c>
      <c r="C130" s="51">
        <f>'Temporary Relocation Numbers'!C130*Assumptions!D$21</f>
        <v>0</v>
      </c>
      <c r="D130" s="51">
        <f>'Temporary Relocation Numbers'!D130*Assumptions!E$21</f>
        <v>0</v>
      </c>
      <c r="E130" s="51">
        <f>'Temporary Relocation Numbers'!E130*Assumptions!F$21</f>
        <v>0</v>
      </c>
      <c r="F130" s="51">
        <f>'Temporary Relocation Numbers'!F130*Assumptions!G$21</f>
        <v>0</v>
      </c>
      <c r="G130" s="51">
        <f>'Temporary Relocation Numbers'!G130*Assumptions!H$21</f>
        <v>0</v>
      </c>
      <c r="H130" s="52">
        <f>'Temporary Relocation Numbers'!H130*Assumptions!C$21</f>
        <v>217138.73581257963</v>
      </c>
      <c r="I130" s="52">
        <f>'Temporary Relocation Numbers'!I130*Assumptions!D$21</f>
        <v>252736.23798538206</v>
      </c>
      <c r="J130" s="52">
        <f>'Temporary Relocation Numbers'!J130*Assumptions!E$21</f>
        <v>173879.87208464762</v>
      </c>
      <c r="K130" s="52">
        <f>'Temporary Relocation Numbers'!K130*Assumptions!F$21</f>
        <v>160751.21722759053</v>
      </c>
      <c r="L130" s="52">
        <f>'Temporary Relocation Numbers'!L130*Assumptions!G$21</f>
        <v>128959.73523944394</v>
      </c>
      <c r="M130" s="52">
        <f>'Temporary Relocation Numbers'!M130*Assumptions!H$21</f>
        <v>54593.3576168535</v>
      </c>
      <c r="N130" s="53">
        <f>'Temporary Relocation Numbers'!N130*Assumptions!C$21</f>
        <v>24502600.998434849</v>
      </c>
      <c r="O130" s="53">
        <f>'Temporary Relocation Numbers'!O130*Assumptions!D$21</f>
        <v>47813025.483056374</v>
      </c>
      <c r="P130" s="53">
        <f>'Temporary Relocation Numbers'!P130*Assumptions!E$21</f>
        <v>38147741.880873322</v>
      </c>
      <c r="Q130" s="53">
        <f>'Temporary Relocation Numbers'!Q130*Assumptions!F$21</f>
        <v>15975843.641711464</v>
      </c>
      <c r="R130" s="53">
        <f>'Temporary Relocation Numbers'!R130*Assumptions!G$21</f>
        <v>9996737.0039201099</v>
      </c>
      <c r="S130" s="53">
        <f>'Temporary Relocation Numbers'!S130*Assumptions!H$21</f>
        <v>5642644.3209147975</v>
      </c>
      <c r="U130">
        <v>2149</v>
      </c>
      <c r="V130" s="51">
        <f>'Temporary Relocation Numbers'!V130*Assumptions!C$21</f>
        <v>0</v>
      </c>
      <c r="W130" s="51">
        <f>'Temporary Relocation Numbers'!W130*Assumptions!D$21</f>
        <v>0</v>
      </c>
      <c r="X130" s="51">
        <f>'Temporary Relocation Numbers'!X130*Assumptions!E$21</f>
        <v>0</v>
      </c>
      <c r="Y130" s="51">
        <f>'Temporary Relocation Numbers'!Y130*Assumptions!F$21</f>
        <v>0</v>
      </c>
      <c r="Z130" s="51">
        <f>'Temporary Relocation Numbers'!Z130*Assumptions!G$21</f>
        <v>0</v>
      </c>
      <c r="AA130" s="51">
        <f>'Temporary Relocation Numbers'!AA130*Assumptions!H$21</f>
        <v>0</v>
      </c>
      <c r="AB130" s="52">
        <f>'Temporary Relocation Numbers'!AB130*Assumptions!C$21</f>
        <v>202150.8803475702</v>
      </c>
      <c r="AC130" s="52">
        <f>'Temporary Relocation Numbers'!AC130*Assumptions!D$21</f>
        <v>230796.70433832545</v>
      </c>
      <c r="AD130" s="52">
        <f>'Temporary Relocation Numbers'!AD130*Assumptions!E$21</f>
        <v>157118.15497360105</v>
      </c>
      <c r="AE130" s="52">
        <f>'Temporary Relocation Numbers'!AE130*Assumptions!F$21</f>
        <v>160337.57498650116</v>
      </c>
      <c r="AF130" s="52">
        <f>'Temporary Relocation Numbers'!AF130*Assumptions!G$21</f>
        <v>126325.47706938919</v>
      </c>
      <c r="AG130" s="52">
        <f>'Temporary Relocation Numbers'!AG130*Assumptions!H$21</f>
        <v>49932.941523022593</v>
      </c>
      <c r="AH130" s="53">
        <f>'Temporary Relocation Numbers'!AH130*Assumptions!C$21</f>
        <v>22811325.414154399</v>
      </c>
      <c r="AI130" s="53">
        <f>'Temporary Relocation Numbers'!AI130*Assumptions!D$21</f>
        <v>43662471.175075561</v>
      </c>
      <c r="AJ130" s="53">
        <f>'Temporary Relocation Numbers'!AJ130*Assumptions!E$21</f>
        <v>34470365.942149714</v>
      </c>
      <c r="AK130" s="53">
        <f>'Temporary Relocation Numbers'!AK130*Assumptions!F$21</f>
        <v>15934734.878236936</v>
      </c>
      <c r="AL130" s="53">
        <f>'Temporary Relocation Numbers'!AL130*Assumptions!G$21</f>
        <v>9792533.838664148</v>
      </c>
      <c r="AM130" s="53">
        <f>'Temporary Relocation Numbers'!AM130*Assumptions!H$21</f>
        <v>5160954.3946510069</v>
      </c>
    </row>
    <row r="131" spans="1:39" x14ac:dyDescent="0.35">
      <c r="A131">
        <v>2150</v>
      </c>
      <c r="B131" s="51">
        <f>'Temporary Relocation Numbers'!B131*Assumptions!C$21</f>
        <v>0</v>
      </c>
      <c r="C131" s="51">
        <f>'Temporary Relocation Numbers'!C131*Assumptions!D$21</f>
        <v>0</v>
      </c>
      <c r="D131" s="51">
        <f>'Temporary Relocation Numbers'!D131*Assumptions!E$21</f>
        <v>0</v>
      </c>
      <c r="E131" s="51">
        <f>'Temporary Relocation Numbers'!E131*Assumptions!F$21</f>
        <v>0</v>
      </c>
      <c r="F131" s="51">
        <f>'Temporary Relocation Numbers'!F131*Assumptions!G$21</f>
        <v>0</v>
      </c>
      <c r="G131" s="51">
        <f>'Temporary Relocation Numbers'!G131*Assumptions!H$21</f>
        <v>0</v>
      </c>
      <c r="H131" s="52">
        <f>'Temporary Relocation Numbers'!H131*Assumptions!C$21</f>
        <v>220257.54111053891</v>
      </c>
      <c r="I131" s="52">
        <f>'Temporary Relocation Numbers'!I131*Assumptions!D$21</f>
        <v>256366.3370327279</v>
      </c>
      <c r="J131" s="52">
        <f>'Temporary Relocation Numbers'!J131*Assumptions!E$21</f>
        <v>176377.34202816867</v>
      </c>
      <c r="K131" s="52">
        <f>'Temporary Relocation Numbers'!K131*Assumptions!F$21</f>
        <v>163060.11778403271</v>
      </c>
      <c r="L131" s="52">
        <f>'Temporary Relocation Numbers'!L131*Assumptions!G$21</f>
        <v>130812.00864420101</v>
      </c>
      <c r="M131" s="52">
        <f>'Temporary Relocation Numbers'!M131*Assumptions!H$21</f>
        <v>55377.492480362125</v>
      </c>
      <c r="N131" s="53">
        <f>'Temporary Relocation Numbers'!N131*Assumptions!C$21</f>
        <v>24842987.508783221</v>
      </c>
      <c r="O131" s="53">
        <f>'Temporary Relocation Numbers'!O131*Assumptions!D$21</f>
        <v>48477236.963887125</v>
      </c>
      <c r="P131" s="53">
        <f>'Temporary Relocation Numbers'!P131*Assumptions!E$21</f>
        <v>38677684.670919597</v>
      </c>
      <c r="Q131" s="53">
        <f>'Temporary Relocation Numbers'!Q131*Assumptions!F$21</f>
        <v>16197777.699545605</v>
      </c>
      <c r="R131" s="53">
        <f>'Temporary Relocation Numbers'!R131*Assumptions!G$21</f>
        <v>10135610.196355974</v>
      </c>
      <c r="S131" s="53">
        <f>'Temporary Relocation Numbers'!S131*Assumptions!H$21</f>
        <v>5721031.1015531458</v>
      </c>
      <c r="U131">
        <v>2150</v>
      </c>
      <c r="V131" s="51">
        <f>'Temporary Relocation Numbers'!V131*Assumptions!C$21</f>
        <v>0</v>
      </c>
      <c r="W131" s="51">
        <f>'Temporary Relocation Numbers'!W131*Assumptions!D$21</f>
        <v>0</v>
      </c>
      <c r="X131" s="51">
        <f>'Temporary Relocation Numbers'!X131*Assumptions!E$21</f>
        <v>0</v>
      </c>
      <c r="Y131" s="51">
        <f>'Temporary Relocation Numbers'!Y131*Assumptions!F$21</f>
        <v>0</v>
      </c>
      <c r="Z131" s="51">
        <f>'Temporary Relocation Numbers'!Z131*Assumptions!G$21</f>
        <v>0</v>
      </c>
      <c r="AA131" s="51">
        <f>'Temporary Relocation Numbers'!AA131*Assumptions!H$21</f>
        <v>0</v>
      </c>
      <c r="AB131" s="52">
        <f>'Temporary Relocation Numbers'!AB131*Assumptions!C$21</f>
        <v>205054.41220362429</v>
      </c>
      <c r="AC131" s="52">
        <f>'Temporary Relocation Numbers'!AC131*Assumptions!D$21</f>
        <v>234111.6816570808</v>
      </c>
      <c r="AD131" s="52">
        <f>'Temporary Relocation Numbers'!AD131*Assumptions!E$21</f>
        <v>159374.87316026402</v>
      </c>
      <c r="AE131" s="52">
        <f>'Temporary Relocation Numbers'!AE131*Assumptions!F$21</f>
        <v>162640.53432012029</v>
      </c>
      <c r="AF131" s="52">
        <f>'Temporary Relocation Numbers'!AF131*Assumptions!G$21</f>
        <v>128139.91411894131</v>
      </c>
      <c r="AG131" s="52">
        <f>'Temporary Relocation Numbers'!AG131*Assumptions!H$21</f>
        <v>50650.137936559382</v>
      </c>
      <c r="AH131" s="53">
        <f>'Temporary Relocation Numbers'!AH131*Assumptions!C$21</f>
        <v>23128216.974141899</v>
      </c>
      <c r="AI131" s="53">
        <f>'Temporary Relocation Numbers'!AI131*Assumptions!D$21</f>
        <v>44269023.769121379</v>
      </c>
      <c r="AJ131" s="53">
        <f>'Temporary Relocation Numbers'!AJ131*Assumptions!E$21</f>
        <v>34949223.169357121</v>
      </c>
      <c r="AK131" s="53">
        <f>'Temporary Relocation Numbers'!AK131*Assumptions!F$21</f>
        <v>16156097.859206839</v>
      </c>
      <c r="AL131" s="53">
        <f>'Temporary Relocation Numbers'!AL131*Assumptions!G$21</f>
        <v>9928570.2709198166</v>
      </c>
      <c r="AM131" s="53">
        <f>'Temporary Relocation Numbers'!AM131*Assumptions!H$21</f>
        <v>5232649.6100517977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A5FC-CF39-4227-BAD0-B8444F1562EF}">
  <sheetPr>
    <tabColor rgb="FFFFC000"/>
  </sheetPr>
  <dimension ref="A1:AM131"/>
  <sheetViews>
    <sheetView topLeftCell="J1" zoomScale="115" zoomScaleNormal="115" workbookViewId="0">
      <selection activeCell="H4" sqref="H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13.81640625" style="30" bestFit="1" customWidth="1"/>
    <col min="23" max="24" width="14.54296875" style="30" bestFit="1" customWidth="1"/>
    <col min="25" max="27" width="13.81640625" style="30" bestFit="1" customWidth="1"/>
    <col min="28" max="29" width="14.81640625" style="32" bestFit="1" customWidth="1"/>
    <col min="30" max="33" width="13.81640625" style="32" bestFit="1" customWidth="1"/>
    <col min="34" max="34" width="16.1796875" style="34" bestFit="1" customWidth="1"/>
    <col min="35" max="36" width="17.453125" style="34" bestFit="1" customWidth="1"/>
    <col min="37" max="37" width="16.1796875" style="34" bestFit="1" customWidth="1"/>
    <col min="38" max="39" width="15.81640625" style="34" bestFit="1" customWidth="1"/>
  </cols>
  <sheetData>
    <row r="1" spans="1:39" x14ac:dyDescent="0.35">
      <c r="A1" t="s">
        <v>137</v>
      </c>
      <c r="U1" t="s">
        <v>137</v>
      </c>
    </row>
    <row r="2" spans="1:39" x14ac:dyDescent="0.35">
      <c r="B2" s="30" t="s">
        <v>126</v>
      </c>
      <c r="H2" s="32" t="s">
        <v>127</v>
      </c>
      <c r="N2" s="34" t="s">
        <v>128</v>
      </c>
      <c r="V2" s="30" t="s">
        <v>126</v>
      </c>
      <c r="AB2" s="32" t="s">
        <v>127</v>
      </c>
      <c r="AH2" s="34" t="s">
        <v>128</v>
      </c>
    </row>
    <row r="3" spans="1:3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1" t="s">
        <v>0</v>
      </c>
      <c r="V3" s="31" t="s">
        <v>1</v>
      </c>
      <c r="W3" s="31" t="s">
        <v>2</v>
      </c>
      <c r="X3" s="31" t="s">
        <v>3</v>
      </c>
      <c r="Y3" s="31" t="s">
        <v>4</v>
      </c>
      <c r="Z3" s="31" t="s">
        <v>5</v>
      </c>
      <c r="AA3" s="31" t="s">
        <v>6</v>
      </c>
      <c r="AB3" s="33" t="s">
        <v>1</v>
      </c>
      <c r="AC3" s="33" t="s">
        <v>2</v>
      </c>
      <c r="AD3" s="33" t="s">
        <v>3</v>
      </c>
      <c r="AE3" s="33" t="s">
        <v>4</v>
      </c>
      <c r="AF3" s="33" t="s">
        <v>5</v>
      </c>
      <c r="AG3" s="33" t="s">
        <v>6</v>
      </c>
      <c r="AH3" s="35" t="s">
        <v>1</v>
      </c>
      <c r="AI3" s="35" t="s">
        <v>2</v>
      </c>
      <c r="AJ3" s="35" t="s">
        <v>3</v>
      </c>
      <c r="AK3" s="35" t="s">
        <v>4</v>
      </c>
      <c r="AL3" s="35" t="s">
        <v>5</v>
      </c>
      <c r="AM3" s="35" t="s">
        <v>6</v>
      </c>
    </row>
    <row r="4" spans="1:39" x14ac:dyDescent="0.35">
      <c r="A4">
        <v>2023</v>
      </c>
      <c r="B4" s="51">
        <f>'Temporary Relocation Numbers'!B4*Assumptions!C$45</f>
        <v>0</v>
      </c>
      <c r="C4" s="51">
        <f>'Temporary Relocation Numbers'!C4*Assumptions!D$45</f>
        <v>0</v>
      </c>
      <c r="D4" s="51">
        <f>'Temporary Relocation Numbers'!D4*Assumptions!E$45</f>
        <v>0</v>
      </c>
      <c r="E4" s="51">
        <f>'Temporary Relocation Numbers'!E4*Assumptions!F$45</f>
        <v>0</v>
      </c>
      <c r="F4" s="51">
        <f>'Temporary Relocation Numbers'!F4*Assumptions!G$45</f>
        <v>0</v>
      </c>
      <c r="G4" s="51">
        <f>'Temporary Relocation Numbers'!G4*Assumptions!H$45</f>
        <v>0</v>
      </c>
      <c r="H4" s="52">
        <f>'Temporary Relocation Numbers'!H4*Assumptions!C$45</f>
        <v>5427.6007508587782</v>
      </c>
      <c r="I4" s="52">
        <f>'Temporary Relocation Numbers'!I4*Assumptions!D$45</f>
        <v>5610.766089764863</v>
      </c>
      <c r="J4" s="52">
        <f>'Temporary Relocation Numbers'!J4*Assumptions!E$45</f>
        <v>3903.2024971316237</v>
      </c>
      <c r="K4" s="52">
        <f>'Temporary Relocation Numbers'!K4*Assumptions!F$45</f>
        <v>2830.6067127982587</v>
      </c>
      <c r="L4" s="52">
        <f>'Temporary Relocation Numbers'!L4*Assumptions!G$45</f>
        <v>2945.3831804153506</v>
      </c>
      <c r="M4" s="52">
        <f>'Temporary Relocation Numbers'!M4*Assumptions!H$45</f>
        <v>1282.5634202582894</v>
      </c>
      <c r="N4" s="53">
        <f>'Temporary Relocation Numbers'!N4*Assumptions!C$45</f>
        <v>649405.1024574656</v>
      </c>
      <c r="O4" s="53">
        <f>'Temporary Relocation Numbers'!O4*Assumptions!D$45</f>
        <v>1125469.6606977573</v>
      </c>
      <c r="P4" s="53">
        <f>'Temporary Relocation Numbers'!P4*Assumptions!E$45</f>
        <v>907974.23725096602</v>
      </c>
      <c r="Q4" s="53">
        <f>'Temporary Relocation Numbers'!Q4*Assumptions!F$45</f>
        <v>298278.52254733129</v>
      </c>
      <c r="R4" s="53">
        <f>'Temporary Relocation Numbers'!R4*Assumptions!G$45</f>
        <v>242091.11804402023</v>
      </c>
      <c r="S4" s="53">
        <f>'Temporary Relocation Numbers'!S4*Assumptions!H$45</f>
        <v>140557.69922105971</v>
      </c>
      <c r="U4">
        <v>2023</v>
      </c>
      <c r="V4" s="51">
        <f>'Temporary Relocation Numbers'!V4*Assumptions!C$45</f>
        <v>0</v>
      </c>
      <c r="W4" s="51">
        <f>'Temporary Relocation Numbers'!W4*Assumptions!D$45</f>
        <v>0</v>
      </c>
      <c r="X4" s="51">
        <f>'Temporary Relocation Numbers'!X4*Assumptions!E$45</f>
        <v>0</v>
      </c>
      <c r="Y4" s="51">
        <f>'Temporary Relocation Numbers'!Y4*Assumptions!F$45</f>
        <v>0</v>
      </c>
      <c r="Z4" s="51">
        <f>'Temporary Relocation Numbers'!Z4*Assumptions!G$45</f>
        <v>0</v>
      </c>
      <c r="AA4" s="51">
        <f>'Temporary Relocation Numbers'!AA4*Assumptions!H$45</f>
        <v>0</v>
      </c>
      <c r="AB4" s="52">
        <f>'Temporary Relocation Numbers'!AB4*Assumptions!C$45</f>
        <v>5052.9642528096138</v>
      </c>
      <c r="AC4" s="52">
        <f>'Temporary Relocation Numbers'!AC4*Assumptions!D$45</f>
        <v>5123.7065671835435</v>
      </c>
      <c r="AD4" s="52">
        <f>'Temporary Relocation Numbers'!AD4*Assumptions!E$45</f>
        <v>3526.9405681361777</v>
      </c>
      <c r="AE4" s="52">
        <f>'Temporary Relocation Numbers'!AE4*Assumptions!F$45</f>
        <v>2823.3230447519613</v>
      </c>
      <c r="AF4" s="52">
        <f>'Temporary Relocation Numbers'!AF4*Assumptions!G$45</f>
        <v>2885.2178916719686</v>
      </c>
      <c r="AG4" s="52">
        <f>'Temporary Relocation Numbers'!AG4*Assumptions!H$45</f>
        <v>1173.0761224247262</v>
      </c>
      <c r="AH4" s="53">
        <f>'Temporary Relocation Numbers'!AH4*Assumptions!C$45</f>
        <v>604580.35123356082</v>
      </c>
      <c r="AI4" s="53">
        <f>'Temporary Relocation Numbers'!AI4*Assumptions!D$45</f>
        <v>1027769.8623370344</v>
      </c>
      <c r="AJ4" s="53">
        <f>'Temporary Relocation Numbers'!AJ4*Assumptions!E$45</f>
        <v>820447.1006913645</v>
      </c>
      <c r="AK4" s="53">
        <f>'Temporary Relocation Numbers'!AK4*Assumptions!F$45</f>
        <v>297510.99743204348</v>
      </c>
      <c r="AL4" s="53">
        <f>'Temporary Relocation Numbers'!AL4*Assumptions!G$45</f>
        <v>237145.92717168262</v>
      </c>
      <c r="AM4" s="53">
        <f>'Temporary Relocation Numbers'!AM4*Assumptions!H$45</f>
        <v>128558.85188583993</v>
      </c>
    </row>
    <row r="5" spans="1:39" x14ac:dyDescent="0.35">
      <c r="A5">
        <v>2024</v>
      </c>
      <c r="B5" s="51">
        <f>'Temporary Relocation Numbers'!B5*Assumptions!C$45</f>
        <v>0</v>
      </c>
      <c r="C5" s="51">
        <f>'Temporary Relocation Numbers'!C5*Assumptions!D$45</f>
        <v>0</v>
      </c>
      <c r="D5" s="51">
        <f>'Temporary Relocation Numbers'!D5*Assumptions!E$45</f>
        <v>0</v>
      </c>
      <c r="E5" s="51">
        <f>'Temporary Relocation Numbers'!E5*Assumptions!F$45</f>
        <v>0</v>
      </c>
      <c r="F5" s="51">
        <f>'Temporary Relocation Numbers'!F5*Assumptions!G$45</f>
        <v>0</v>
      </c>
      <c r="G5" s="51">
        <f>'Temporary Relocation Numbers'!G5*Assumptions!H$45</f>
        <v>0</v>
      </c>
      <c r="H5" s="52">
        <f>'Temporary Relocation Numbers'!H5*Assumptions!C$45</f>
        <v>5505.5584211640762</v>
      </c>
      <c r="I5" s="52">
        <f>'Temporary Relocation Numbers'!I5*Assumptions!D$45</f>
        <v>5691.3545989540889</v>
      </c>
      <c r="J5" s="52">
        <f>'Temporary Relocation Numbers'!J5*Assumptions!E$45</f>
        <v>3959.2649430213755</v>
      </c>
      <c r="K5" s="52">
        <f>'Temporary Relocation Numbers'!K5*Assumptions!F$45</f>
        <v>2871.2632597716838</v>
      </c>
      <c r="L5" s="52">
        <f>'Temporary Relocation Numbers'!L5*Assumptions!G$45</f>
        <v>2987.6882838010883</v>
      </c>
      <c r="M5" s="52">
        <f>'Temporary Relocation Numbers'!M5*Assumptions!H$45</f>
        <v>1300.9851245898599</v>
      </c>
      <c r="N5" s="53">
        <f>'Temporary Relocation Numbers'!N5*Assumptions!C$45</f>
        <v>658426.54212593392</v>
      </c>
      <c r="O5" s="53">
        <f>'Temporary Relocation Numbers'!O5*Assumptions!D$45</f>
        <v>1141104.5188229154</v>
      </c>
      <c r="P5" s="53">
        <f>'Temporary Relocation Numbers'!P5*Assumptions!E$45</f>
        <v>920587.68111040897</v>
      </c>
      <c r="Q5" s="53">
        <f>'Temporary Relocation Numbers'!Q5*Assumptions!F$45</f>
        <v>302422.16368192929</v>
      </c>
      <c r="R5" s="53">
        <f>'Temporary Relocation Numbers'!R5*Assumptions!G$45</f>
        <v>245454.21206259425</v>
      </c>
      <c r="S5" s="53">
        <f>'Temporary Relocation Numbers'!S5*Assumptions!H$45</f>
        <v>142510.30599711221</v>
      </c>
      <c r="U5">
        <v>2024</v>
      </c>
      <c r="V5" s="51">
        <f>'Temporary Relocation Numbers'!V5*Assumptions!C$45</f>
        <v>0</v>
      </c>
      <c r="W5" s="51">
        <f>'Temporary Relocation Numbers'!W5*Assumptions!D$45</f>
        <v>0</v>
      </c>
      <c r="X5" s="51">
        <f>'Temporary Relocation Numbers'!X5*Assumptions!E$45</f>
        <v>0</v>
      </c>
      <c r="Y5" s="51">
        <f>'Temporary Relocation Numbers'!Y5*Assumptions!F$45</f>
        <v>0</v>
      </c>
      <c r="Z5" s="51">
        <f>'Temporary Relocation Numbers'!Z5*Assumptions!G$45</f>
        <v>0</v>
      </c>
      <c r="AA5" s="51">
        <f>'Temporary Relocation Numbers'!AA5*Assumptions!H$45</f>
        <v>0</v>
      </c>
      <c r="AB5" s="52">
        <f>'Temporary Relocation Numbers'!AB5*Assumptions!C$45</f>
        <v>5125.5409472583824</v>
      </c>
      <c r="AC5" s="52">
        <f>'Temporary Relocation Numbers'!AC5*Assumptions!D$45</f>
        <v>5197.2993470582205</v>
      </c>
      <c r="AD5" s="52">
        <f>'Temporary Relocation Numbers'!AD5*Assumptions!E$45</f>
        <v>3577.5986917930504</v>
      </c>
      <c r="AE5" s="52">
        <f>'Temporary Relocation Numbers'!AE5*Assumptions!F$45</f>
        <v>2863.8749750046227</v>
      </c>
      <c r="AF5" s="52">
        <f>'Temporary Relocation Numbers'!AF5*Assumptions!G$45</f>
        <v>2926.6588294790322</v>
      </c>
      <c r="AG5" s="52">
        <f>'Temporary Relocation Numbers'!AG5*Assumptions!H$45</f>
        <v>1189.9252397037624</v>
      </c>
      <c r="AH5" s="53">
        <f>'Temporary Relocation Numbers'!AH5*Assumptions!C$45</f>
        <v>612979.09208538861</v>
      </c>
      <c r="AI5" s="53">
        <f>'Temporary Relocation Numbers'!AI5*Assumptions!D$45</f>
        <v>1042047.4893083295</v>
      </c>
      <c r="AJ5" s="53">
        <f>'Temporary Relocation Numbers'!AJ5*Assumptions!E$45</f>
        <v>831844.63051065267</v>
      </c>
      <c r="AK5" s="53">
        <f>'Temporary Relocation Numbers'!AK5*Assumptions!F$45</f>
        <v>301643.97622121888</v>
      </c>
      <c r="AL5" s="53">
        <f>'Temporary Relocation Numbers'!AL5*Assumptions!G$45</f>
        <v>240440.32332980708</v>
      </c>
      <c r="AM5" s="53">
        <f>'Temporary Relocation Numbers'!AM5*Assumptions!H$45</f>
        <v>130344.77244874716</v>
      </c>
    </row>
    <row r="6" spans="1:39" x14ac:dyDescent="0.35">
      <c r="A6">
        <v>2025</v>
      </c>
      <c r="B6" s="51">
        <f>'Temporary Relocation Numbers'!B6*Assumptions!C$45</f>
        <v>0</v>
      </c>
      <c r="C6" s="51">
        <f>'Temporary Relocation Numbers'!C6*Assumptions!D$45</f>
        <v>0</v>
      </c>
      <c r="D6" s="51">
        <f>'Temporary Relocation Numbers'!D6*Assumptions!E$45</f>
        <v>0</v>
      </c>
      <c r="E6" s="51">
        <f>'Temporary Relocation Numbers'!E6*Assumptions!F$45</f>
        <v>0</v>
      </c>
      <c r="F6" s="51">
        <f>'Temporary Relocation Numbers'!F6*Assumptions!G$45</f>
        <v>0</v>
      </c>
      <c r="G6" s="51">
        <f>'Temporary Relocation Numbers'!G6*Assumptions!H$45</f>
        <v>0</v>
      </c>
      <c r="H6" s="52">
        <f>'Temporary Relocation Numbers'!H6*Assumptions!C$45</f>
        <v>5584.6358124360395</v>
      </c>
      <c r="I6" s="52">
        <f>'Temporary Relocation Numbers'!I6*Assumptions!D$45</f>
        <v>5773.1006163533229</v>
      </c>
      <c r="J6" s="52">
        <f>'Temporary Relocation Numbers'!J6*Assumptions!E$45</f>
        <v>4016.1326245711934</v>
      </c>
      <c r="K6" s="52">
        <f>'Temporary Relocation Numbers'!K6*Assumptions!F$45</f>
        <v>2912.5037645250181</v>
      </c>
      <c r="L6" s="52">
        <f>'Temporary Relocation Numbers'!L6*Assumptions!G$45</f>
        <v>3030.6010234985888</v>
      </c>
      <c r="M6" s="52">
        <f>'Temporary Relocation Numbers'!M6*Assumptions!H$45</f>
        <v>1319.6714233930329</v>
      </c>
      <c r="N6" s="53">
        <f>'Temporary Relocation Numbers'!N6*Assumptions!C$45</f>
        <v>667573.30630045221</v>
      </c>
      <c r="O6" s="53">
        <f>'Temporary Relocation Numbers'!O6*Assumptions!D$45</f>
        <v>1156956.5740855269</v>
      </c>
      <c r="P6" s="53">
        <f>'Temporary Relocation Numbers'!P6*Assumptions!E$45</f>
        <v>933376.34906704328</v>
      </c>
      <c r="Q6" s="53">
        <f>'Temporary Relocation Numbers'!Q6*Assumptions!F$45</f>
        <v>306623.36766652967</v>
      </c>
      <c r="R6" s="53">
        <f>'Temporary Relocation Numbers'!R6*Assumptions!G$45</f>
        <v>248864.02568603915</v>
      </c>
      <c r="S6" s="53">
        <f>'Temporary Relocation Numbers'!S6*Assumptions!H$45</f>
        <v>144490.03809780371</v>
      </c>
      <c r="U6">
        <v>2025</v>
      </c>
      <c r="V6" s="51">
        <f>'Temporary Relocation Numbers'!V6*Assumptions!C$45</f>
        <v>0</v>
      </c>
      <c r="W6" s="51">
        <f>'Temporary Relocation Numbers'!W6*Assumptions!D$45</f>
        <v>0</v>
      </c>
      <c r="X6" s="51">
        <f>'Temporary Relocation Numbers'!X6*Assumptions!E$45</f>
        <v>0</v>
      </c>
      <c r="Y6" s="51">
        <f>'Temporary Relocation Numbers'!Y6*Assumptions!F$45</f>
        <v>0</v>
      </c>
      <c r="Z6" s="51">
        <f>'Temporary Relocation Numbers'!Z6*Assumptions!G$45</f>
        <v>0</v>
      </c>
      <c r="AA6" s="51">
        <f>'Temporary Relocation Numbers'!AA6*Assumptions!H$45</f>
        <v>0</v>
      </c>
      <c r="AB6" s="52">
        <f>'Temporary Relocation Numbers'!AB6*Assumptions!C$45</f>
        <v>5199.1600746858103</v>
      </c>
      <c r="AC6" s="52">
        <f>'Temporary Relocation Numbers'!AC6*Assumptions!D$45</f>
        <v>5271.9491541413581</v>
      </c>
      <c r="AD6" s="52">
        <f>'Temporary Relocation Numbers'!AD6*Assumptions!E$45</f>
        <v>3628.9844277934999</v>
      </c>
      <c r="AE6" s="52">
        <f>'Temporary Relocation Numbers'!AE6*Assumptions!F$45</f>
        <v>2905.009360407174</v>
      </c>
      <c r="AF6" s="52">
        <f>'Temporary Relocation Numbers'!AF6*Assumptions!G$45</f>
        <v>2968.6949914219517</v>
      </c>
      <c r="AG6" s="52">
        <f>'Temporary Relocation Numbers'!AG6*Assumptions!H$45</f>
        <v>1207.016364085028</v>
      </c>
      <c r="AH6" s="53">
        <f>'Temporary Relocation Numbers'!AH6*Assumptions!C$45</f>
        <v>621494.50700337195</v>
      </c>
      <c r="AI6" s="53">
        <f>'Temporary Relocation Numbers'!AI6*Assumptions!D$45</f>
        <v>1056523.4589625557</v>
      </c>
      <c r="AJ6" s="53">
        <f>'Temporary Relocation Numbers'!AJ6*Assumptions!E$45</f>
        <v>843400.49312906002</v>
      </c>
      <c r="AK6" s="53">
        <f>'Temporary Relocation Numbers'!AK6*Assumptions!F$45</f>
        <v>305834.36974067049</v>
      </c>
      <c r="AL6" s="53">
        <f>'Temporary Relocation Numbers'!AL6*Assumptions!G$45</f>
        <v>243780.48475228206</v>
      </c>
      <c r="AM6" s="53">
        <f>'Temporary Relocation Numbers'!AM6*Assumptions!H$45</f>
        <v>132155.50275606502</v>
      </c>
    </row>
    <row r="7" spans="1:39" x14ac:dyDescent="0.35">
      <c r="A7">
        <v>2026</v>
      </c>
      <c r="B7" s="51">
        <f>'Temporary Relocation Numbers'!B7*Assumptions!C$45</f>
        <v>0</v>
      </c>
      <c r="C7" s="51">
        <f>'Temporary Relocation Numbers'!C7*Assumptions!D$45</f>
        <v>0</v>
      </c>
      <c r="D7" s="51">
        <f>'Temporary Relocation Numbers'!D7*Assumptions!E$45</f>
        <v>0</v>
      </c>
      <c r="E7" s="51">
        <f>'Temporary Relocation Numbers'!E7*Assumptions!F$45</f>
        <v>0</v>
      </c>
      <c r="F7" s="51">
        <f>'Temporary Relocation Numbers'!F7*Assumptions!G$45</f>
        <v>0</v>
      </c>
      <c r="G7" s="51">
        <f>'Temporary Relocation Numbers'!G7*Assumptions!H$45</f>
        <v>0</v>
      </c>
      <c r="H7" s="52">
        <f>'Temporary Relocation Numbers'!H7*Assumptions!C$45</f>
        <v>5664.849007441614</v>
      </c>
      <c r="I7" s="52">
        <f>'Temporary Relocation Numbers'!I7*Assumptions!D$45</f>
        <v>5856.0207674749345</v>
      </c>
      <c r="J7" s="52">
        <f>'Temporary Relocation Numbers'!J7*Assumptions!E$45</f>
        <v>4073.8171075352593</v>
      </c>
      <c r="K7" s="52">
        <f>'Temporary Relocation Numbers'!K7*Assumptions!F$45</f>
        <v>2954.3366145558266</v>
      </c>
      <c r="L7" s="52">
        <f>'Temporary Relocation Numbers'!L7*Assumptions!G$45</f>
        <v>3074.1301271047123</v>
      </c>
      <c r="M7" s="52">
        <f>'Temporary Relocation Numbers'!M7*Assumptions!H$45</f>
        <v>1338.6261170889386</v>
      </c>
      <c r="N7" s="53">
        <f>'Temporary Relocation Numbers'!N7*Assumptions!C$45</f>
        <v>676847.13597052905</v>
      </c>
      <c r="O7" s="53">
        <f>'Temporary Relocation Numbers'!O7*Assumptions!D$45</f>
        <v>1173028.8437561116</v>
      </c>
      <c r="P7" s="53">
        <f>'Temporary Relocation Numbers'!P7*Assumptions!E$45</f>
        <v>946342.67530812009</v>
      </c>
      <c r="Q7" s="53">
        <f>'Temporary Relocation Numbers'!Q7*Assumptions!F$45</f>
        <v>310882.93415573402</v>
      </c>
      <c r="R7" s="53">
        <f>'Temporary Relocation Numbers'!R7*Assumptions!G$45</f>
        <v>252321.20793619828</v>
      </c>
      <c r="S7" s="53">
        <f>'Temporary Relocation Numbers'!S7*Assumptions!H$45</f>
        <v>146497.27234413361</v>
      </c>
      <c r="U7">
        <v>2026</v>
      </c>
      <c r="V7" s="51">
        <f>'Temporary Relocation Numbers'!V7*Assumptions!C$45</f>
        <v>0</v>
      </c>
      <c r="W7" s="51">
        <f>'Temporary Relocation Numbers'!W7*Assumptions!D$45</f>
        <v>0</v>
      </c>
      <c r="X7" s="51">
        <f>'Temporary Relocation Numbers'!X7*Assumptions!E$45</f>
        <v>0</v>
      </c>
      <c r="Y7" s="51">
        <f>'Temporary Relocation Numbers'!Y7*Assumptions!F$45</f>
        <v>0</v>
      </c>
      <c r="Z7" s="51">
        <f>'Temporary Relocation Numbers'!Z7*Assumptions!G$45</f>
        <v>0</v>
      </c>
      <c r="AA7" s="51">
        <f>'Temporary Relocation Numbers'!AA7*Assumptions!H$45</f>
        <v>0</v>
      </c>
      <c r="AB7" s="52">
        <f>'Temporary Relocation Numbers'!AB7*Assumptions!C$45</f>
        <v>5273.8366077566488</v>
      </c>
      <c r="AC7" s="52">
        <f>'Temporary Relocation Numbers'!AC7*Assumptions!D$45</f>
        <v>5347.6711707174327</v>
      </c>
      <c r="AD7" s="52">
        <f>'Temporary Relocation Numbers'!AD7*Assumptions!E$45</f>
        <v>3681.108226973131</v>
      </c>
      <c r="AE7" s="52">
        <f>'Temporary Relocation Numbers'!AE7*Assumptions!F$45</f>
        <v>2946.7345668746157</v>
      </c>
      <c r="AF7" s="52">
        <f>'Temporary Relocation Numbers'!AF7*Assumptions!G$45</f>
        <v>3011.3349268191237</v>
      </c>
      <c r="AG7" s="52">
        <f>'Temporary Relocation Numbers'!AG7*Assumptions!H$45</f>
        <v>1224.3529715629363</v>
      </c>
      <c r="AH7" s="53">
        <f>'Temporary Relocation Numbers'!AH7*Assumptions!C$45</f>
        <v>630128.21680638741</v>
      </c>
      <c r="AI7" s="53">
        <f>'Temporary Relocation Numbers'!AI7*Assumptions!D$45</f>
        <v>1071200.5266469391</v>
      </c>
      <c r="AJ7" s="53">
        <f>'Temporary Relocation Numbers'!AJ7*Assumptions!E$45</f>
        <v>855116.88808242173</v>
      </c>
      <c r="AK7" s="53">
        <f>'Temporary Relocation Numbers'!AK7*Assumptions!F$45</f>
        <v>310082.97558734252</v>
      </c>
      <c r="AL7" s="53">
        <f>'Temporary Relocation Numbers'!AL7*Assumptions!G$45</f>
        <v>247167.04720339354</v>
      </c>
      <c r="AM7" s="53">
        <f>'Temporary Relocation Numbers'!AM7*Assumptions!H$45</f>
        <v>133991.38746109471</v>
      </c>
    </row>
    <row r="8" spans="1:39" x14ac:dyDescent="0.35">
      <c r="A8">
        <v>2027</v>
      </c>
      <c r="B8" s="51">
        <f>'Temporary Relocation Numbers'!B8*Assumptions!C$45</f>
        <v>0</v>
      </c>
      <c r="C8" s="51">
        <f>'Temporary Relocation Numbers'!C8*Assumptions!D$45</f>
        <v>0</v>
      </c>
      <c r="D8" s="51">
        <f>'Temporary Relocation Numbers'!D8*Assumptions!E$45</f>
        <v>0</v>
      </c>
      <c r="E8" s="51">
        <f>'Temporary Relocation Numbers'!E8*Assumptions!F$45</f>
        <v>0</v>
      </c>
      <c r="F8" s="51">
        <f>'Temporary Relocation Numbers'!F8*Assumptions!G$45</f>
        <v>0</v>
      </c>
      <c r="G8" s="51">
        <f>'Temporary Relocation Numbers'!G8*Assumptions!H$45</f>
        <v>0</v>
      </c>
      <c r="H8" s="52">
        <f>'Temporary Relocation Numbers'!H8*Assumptions!C$45</f>
        <v>5746.2143199476159</v>
      </c>
      <c r="I8" s="52">
        <f>'Temporary Relocation Numbers'!I8*Assumptions!D$45</f>
        <v>5940.1319166267112</v>
      </c>
      <c r="J8" s="52">
        <f>'Temporary Relocation Numbers'!J8*Assumptions!E$45</f>
        <v>4132.3301237889082</v>
      </c>
      <c r="K8" s="52">
        <f>'Temporary Relocation Numbers'!K8*Assumptions!F$45</f>
        <v>2996.7703178329093</v>
      </c>
      <c r="L8" s="52">
        <f>'Temporary Relocation Numbers'!L8*Assumptions!G$45</f>
        <v>3118.2844475724601</v>
      </c>
      <c r="M8" s="52">
        <f>'Temporary Relocation Numbers'!M8*Assumptions!H$45</f>
        <v>1357.8530606848853</v>
      </c>
      <c r="N8" s="53">
        <f>'Temporary Relocation Numbers'!N8*Assumptions!C$45</f>
        <v>686249.79631124216</v>
      </c>
      <c r="O8" s="53">
        <f>'Temporary Relocation Numbers'!O8*Assumptions!D$45</f>
        <v>1189324.3870206669</v>
      </c>
      <c r="P8" s="53">
        <f>'Temporary Relocation Numbers'!P8*Assumptions!E$45</f>
        <v>959489.12783626013</v>
      </c>
      <c r="Q8" s="53">
        <f>'Temporary Relocation Numbers'!Q8*Assumptions!F$45</f>
        <v>315201.67391282733</v>
      </c>
      <c r="R8" s="53">
        <f>'Temporary Relocation Numbers'!R8*Assumptions!G$45</f>
        <v>255826.41685103046</v>
      </c>
      <c r="S8" s="53">
        <f>'Temporary Relocation Numbers'!S8*Assumptions!H$45</f>
        <v>148532.39079184289</v>
      </c>
      <c r="U8">
        <v>2027</v>
      </c>
      <c r="V8" s="51">
        <f>'Temporary Relocation Numbers'!V8*Assumptions!C$45</f>
        <v>0</v>
      </c>
      <c r="W8" s="51">
        <f>'Temporary Relocation Numbers'!W8*Assumptions!D$45</f>
        <v>0</v>
      </c>
      <c r="X8" s="51">
        <f>'Temporary Relocation Numbers'!X8*Assumptions!E$45</f>
        <v>0</v>
      </c>
      <c r="Y8" s="51">
        <f>'Temporary Relocation Numbers'!Y8*Assumptions!F$45</f>
        <v>0</v>
      </c>
      <c r="Z8" s="51">
        <f>'Temporary Relocation Numbers'!Z8*Assumptions!G$45</f>
        <v>0</v>
      </c>
      <c r="AA8" s="51">
        <f>'Temporary Relocation Numbers'!AA8*Assumptions!H$45</f>
        <v>0</v>
      </c>
      <c r="AB8" s="52">
        <f>'Temporary Relocation Numbers'!AB8*Assumptions!C$45</f>
        <v>5349.5857341909132</v>
      </c>
      <c r="AC8" s="52">
        <f>'Temporary Relocation Numbers'!AC8*Assumptions!D$45</f>
        <v>5424.4807971369819</v>
      </c>
      <c r="AD8" s="52">
        <f>'Temporary Relocation Numbers'!AD8*Assumptions!E$45</f>
        <v>3733.9806902749101</v>
      </c>
      <c r="AE8" s="52">
        <f>'Temporary Relocation Numbers'!AE8*Assumptions!F$45</f>
        <v>2989.0590804831918</v>
      </c>
      <c r="AF8" s="52">
        <f>'Temporary Relocation Numbers'!AF8*Assumptions!G$45</f>
        <v>3054.5873077844421</v>
      </c>
      <c r="AG8" s="52">
        <f>'Temporary Relocation Numbers'!AG8*Assumptions!H$45</f>
        <v>1241.9385880582749</v>
      </c>
      <c r="AH8" s="53">
        <f>'Temporary Relocation Numbers'!AH8*Assumptions!C$45</f>
        <v>638881.8648294881</v>
      </c>
      <c r="AI8" s="53">
        <f>'Temporary Relocation Numbers'!AI8*Assumptions!D$45</f>
        <v>1086081.4859855818</v>
      </c>
      <c r="AJ8" s="53">
        <f>'Temporary Relocation Numbers'!AJ8*Assumptions!E$45</f>
        <v>866996.04546220088</v>
      </c>
      <c r="AK8" s="53">
        <f>'Temporary Relocation Numbers'!AK8*Assumptions!F$45</f>
        <v>314390.60243827809</v>
      </c>
      <c r="AL8" s="53">
        <f>'Temporary Relocation Numbers'!AL8*Assumptions!G$45</f>
        <v>250600.6552793709</v>
      </c>
      <c r="AM8" s="53">
        <f>'Temporary Relocation Numbers'!AM8*Assumptions!H$45</f>
        <v>135852.77600501021</v>
      </c>
    </row>
    <row r="9" spans="1:39" x14ac:dyDescent="0.35">
      <c r="A9">
        <v>2028</v>
      </c>
      <c r="B9" s="51">
        <f>'Temporary Relocation Numbers'!B9*Assumptions!C$45</f>
        <v>0</v>
      </c>
      <c r="C9" s="51">
        <f>'Temporary Relocation Numbers'!C9*Assumptions!D$45</f>
        <v>0</v>
      </c>
      <c r="D9" s="51">
        <f>'Temporary Relocation Numbers'!D9*Assumptions!E$45</f>
        <v>0</v>
      </c>
      <c r="E9" s="51">
        <f>'Temporary Relocation Numbers'!E9*Assumptions!F$45</f>
        <v>0</v>
      </c>
      <c r="F9" s="51">
        <f>'Temporary Relocation Numbers'!F9*Assumptions!G$45</f>
        <v>0</v>
      </c>
      <c r="G9" s="51">
        <f>'Temporary Relocation Numbers'!G9*Assumptions!H$45</f>
        <v>0</v>
      </c>
      <c r="H9" s="52">
        <f>'Temporary Relocation Numbers'!H9*Assumptions!C$45</f>
        <v>5828.7482980386121</v>
      </c>
      <c r="I9" s="52">
        <f>'Temporary Relocation Numbers'!I9*Assumptions!D$45</f>
        <v>6025.4511703417338</v>
      </c>
      <c r="J9" s="52">
        <f>'Temporary Relocation Numbers'!J9*Assumptions!E$45</f>
        <v>4191.6835737146439</v>
      </c>
      <c r="K9" s="52">
        <f>'Temporary Relocation Numbers'!K9*Assumptions!F$45</f>
        <v>3039.8135045266527</v>
      </c>
      <c r="L9" s="52">
        <f>'Temporary Relocation Numbers'!L9*Assumptions!G$45</f>
        <v>3163.0729650115009</v>
      </c>
      <c r="M9" s="52">
        <f>'Temporary Relocation Numbers'!M9*Assumptions!H$45</f>
        <v>1377.3561645583898</v>
      </c>
      <c r="N9" s="53">
        <f>'Temporary Relocation Numbers'!N9*Assumptions!C$45</f>
        <v>695783.07701922057</v>
      </c>
      <c r="O9" s="53">
        <f>'Temporary Relocation Numbers'!O9*Assumptions!D$45</f>
        <v>1205846.3055629493</v>
      </c>
      <c r="P9" s="53">
        <f>'Temporary Relocation Numbers'!P9*Assumptions!E$45</f>
        <v>972818.20893921156</v>
      </c>
      <c r="Q9" s="53">
        <f>'Temporary Relocation Numbers'!Q9*Assumptions!F$45</f>
        <v>319580.40896409831</v>
      </c>
      <c r="R9" s="53">
        <f>'Temporary Relocation Numbers'!R9*Assumptions!G$45</f>
        <v>259380.31960986054</v>
      </c>
      <c r="S9" s="53">
        <f>'Temporary Relocation Numbers'!S9*Assumptions!H$45</f>
        <v>150595.7808041345</v>
      </c>
      <c r="U9">
        <v>2028</v>
      </c>
      <c r="V9" s="51">
        <f>'Temporary Relocation Numbers'!V9*Assumptions!C$45</f>
        <v>0</v>
      </c>
      <c r="W9" s="51">
        <f>'Temporary Relocation Numbers'!W9*Assumptions!D$45</f>
        <v>0</v>
      </c>
      <c r="X9" s="51">
        <f>'Temporary Relocation Numbers'!X9*Assumptions!E$45</f>
        <v>0</v>
      </c>
      <c r="Y9" s="51">
        <f>'Temporary Relocation Numbers'!Y9*Assumptions!F$45</f>
        <v>0</v>
      </c>
      <c r="Z9" s="51">
        <f>'Temporary Relocation Numbers'!Z9*Assumptions!G$45</f>
        <v>0</v>
      </c>
      <c r="AA9" s="51">
        <f>'Temporary Relocation Numbers'!AA9*Assumptions!H$45</f>
        <v>0</v>
      </c>
      <c r="AB9" s="52">
        <f>'Temporary Relocation Numbers'!AB9*Assumptions!C$45</f>
        <v>5426.4228598527425</v>
      </c>
      <c r="AC9" s="52">
        <f>'Temporary Relocation Numbers'!AC9*Assumptions!D$45</f>
        <v>5502.3936549487353</v>
      </c>
      <c r="AD9" s="52">
        <f>'Temporary Relocation Numbers'!AD9*Assumptions!E$45</f>
        <v>3787.6125709051757</v>
      </c>
      <c r="AE9" s="52">
        <f>'Temporary Relocation Numbers'!AE9*Assumptions!F$45</f>
        <v>3031.9915091962821</v>
      </c>
      <c r="AF9" s="52">
        <f>'Temporary Relocation Numbers'!AF9*Assumptions!G$45</f>
        <v>3098.4609309910361</v>
      </c>
      <c r="AG9" s="52">
        <f>'Temporary Relocation Numbers'!AG9*Assumptions!H$45</f>
        <v>1259.7767901353077</v>
      </c>
      <c r="AH9" s="53">
        <f>'Temporary Relocation Numbers'!AH9*Assumptions!C$45</f>
        <v>647757.11723669432</v>
      </c>
      <c r="AI9" s="53">
        <f>'Temporary Relocation Numbers'!AI9*Assumptions!D$45</f>
        <v>1101169.1694111994</v>
      </c>
      <c r="AJ9" s="53">
        <f>'Temporary Relocation Numbers'!AJ9*Assumptions!E$45</f>
        <v>879040.22633996035</v>
      </c>
      <c r="AK9" s="53">
        <f>'Temporary Relocation Numbers'!AK9*Assumptions!F$45</f>
        <v>318758.0702045419</v>
      </c>
      <c r="AL9" s="53">
        <f>'Temporary Relocation Numbers'!AL9*Assumptions!G$45</f>
        <v>254081.96253107893</v>
      </c>
      <c r="AM9" s="53">
        <f>'Temporary Relocation Numbers'!AM9*Assumptions!H$45</f>
        <v>137740.0226833706</v>
      </c>
    </row>
    <row r="10" spans="1:39" x14ac:dyDescent="0.35">
      <c r="A10">
        <v>2029</v>
      </c>
      <c r="B10" s="51">
        <f>'Temporary Relocation Numbers'!B10*Assumptions!C$45</f>
        <v>0</v>
      </c>
      <c r="C10" s="51">
        <f>'Temporary Relocation Numbers'!C10*Assumptions!D$45</f>
        <v>0</v>
      </c>
      <c r="D10" s="51">
        <f>'Temporary Relocation Numbers'!D10*Assumptions!E$45</f>
        <v>0</v>
      </c>
      <c r="E10" s="51">
        <f>'Temporary Relocation Numbers'!E10*Assumptions!F$45</f>
        <v>0</v>
      </c>
      <c r="F10" s="51">
        <f>'Temporary Relocation Numbers'!F10*Assumptions!G$45</f>
        <v>0</v>
      </c>
      <c r="G10" s="51">
        <f>'Temporary Relocation Numbers'!G10*Assumptions!H$45</f>
        <v>0</v>
      </c>
      <c r="H10" s="52">
        <f>'Temporary Relocation Numbers'!H10*Assumptions!C$45</f>
        <v>5912.467727482489</v>
      </c>
      <c r="I10" s="52">
        <f>'Temporary Relocation Numbers'!I10*Assumptions!D$45</f>
        <v>6111.9958808574884</v>
      </c>
      <c r="J10" s="52">
        <f>'Temporary Relocation Numbers'!J10*Assumptions!E$45</f>
        <v>4251.8895286224506</v>
      </c>
      <c r="K10" s="52">
        <f>'Temporary Relocation Numbers'!K10*Assumptions!F$45</f>
        <v>3083.4749287642376</v>
      </c>
      <c r="L10" s="52">
        <f>'Temporary Relocation Numbers'!L10*Assumptions!G$45</f>
        <v>3208.5047885145377</v>
      </c>
      <c r="M10" s="52">
        <f>'Temporary Relocation Numbers'!M10*Assumptions!H$45</f>
        <v>1397.1393952524718</v>
      </c>
      <c r="N10" s="53">
        <f>'Temporary Relocation Numbers'!N10*Assumptions!C$45</f>
        <v>705448.79265329358</v>
      </c>
      <c r="O10" s="53">
        <f>'Temporary Relocation Numbers'!O10*Assumptions!D$45</f>
        <v>1222597.7441548472</v>
      </c>
      <c r="P10" s="53">
        <f>'Temporary Relocation Numbers'!P10*Assumptions!E$45</f>
        <v>986332.45566613367</v>
      </c>
      <c r="Q10" s="53">
        <f>'Temporary Relocation Numbers'!Q10*Assumptions!F$45</f>
        <v>324019.97275530337</v>
      </c>
      <c r="R10" s="53">
        <f>'Temporary Relocation Numbers'!R10*Assumptions!G$45</f>
        <v>262983.59266037005</v>
      </c>
      <c r="S10" s="53">
        <f>'Temporary Relocation Numbers'!S10*Assumptions!H$45</f>
        <v>152687.83512540362</v>
      </c>
      <c r="U10">
        <v>2029</v>
      </c>
      <c r="V10" s="51">
        <f>'Temporary Relocation Numbers'!V10*Assumptions!C$45</f>
        <v>0</v>
      </c>
      <c r="W10" s="51">
        <f>'Temporary Relocation Numbers'!W10*Assumptions!D$45</f>
        <v>0</v>
      </c>
      <c r="X10" s="51">
        <f>'Temporary Relocation Numbers'!X10*Assumptions!E$45</f>
        <v>0</v>
      </c>
      <c r="Y10" s="51">
        <f>'Temporary Relocation Numbers'!Y10*Assumptions!F$45</f>
        <v>0</v>
      </c>
      <c r="Z10" s="51">
        <f>'Temporary Relocation Numbers'!Z10*Assumptions!G$45</f>
        <v>0</v>
      </c>
      <c r="AA10" s="51">
        <f>'Temporary Relocation Numbers'!AA10*Assumptions!H$45</f>
        <v>0</v>
      </c>
      <c r="AB10" s="52">
        <f>'Temporary Relocation Numbers'!AB10*Assumptions!C$45</f>
        <v>5504.3636118836639</v>
      </c>
      <c r="AC10" s="52">
        <f>'Temporary Relocation Numbers'!AC10*Assumptions!D$45</f>
        <v>5581.4255900767157</v>
      </c>
      <c r="AD10" s="52">
        <f>'Temporary Relocation Numbers'!AD10*Assumptions!E$45</f>
        <v>3842.0147765206329</v>
      </c>
      <c r="AE10" s="52">
        <f>'Temporary Relocation Numbers'!AE10*Assumptions!F$45</f>
        <v>3075.5405846151007</v>
      </c>
      <c r="AF10" s="52">
        <f>'Temporary Relocation Numbers'!AF10*Assumptions!G$45</f>
        <v>3142.9647194603385</v>
      </c>
      <c r="AG10" s="52">
        <f>'Temporary Relocation Numbers'!AG10*Assumptions!H$45</f>
        <v>1277.8712057291766</v>
      </c>
      <c r="AH10" s="53">
        <f>'Temporary Relocation Numbers'!AH10*Assumptions!C$45</f>
        <v>656755.66333813092</v>
      </c>
      <c r="AI10" s="53">
        <f>'Temporary Relocation Numbers'!AI10*Assumptions!D$45</f>
        <v>1116466.4487042443</v>
      </c>
      <c r="AJ10" s="53">
        <f>'Temporary Relocation Numbers'!AJ10*Assumptions!E$45</f>
        <v>891251.72319773573</v>
      </c>
      <c r="AK10" s="53">
        <f>'Temporary Relocation Numbers'!AK10*Assumptions!F$45</f>
        <v>323186.21018728253</v>
      </c>
      <c r="AL10" s="53">
        <f>'Temporary Relocation Numbers'!AL10*Assumptions!G$45</f>
        <v>257611.63158841481</v>
      </c>
      <c r="AM10" s="53">
        <f>'Temporary Relocation Numbers'!AM10*Assumptions!H$45</f>
        <v>139653.48671355637</v>
      </c>
    </row>
    <row r="11" spans="1:39" x14ac:dyDescent="0.35">
      <c r="A11">
        <v>2030</v>
      </c>
      <c r="B11" s="51">
        <f>'Temporary Relocation Numbers'!B11*Assumptions!C$45</f>
        <v>0</v>
      </c>
      <c r="C11" s="51">
        <f>'Temporary Relocation Numbers'!C11*Assumptions!D$45</f>
        <v>0</v>
      </c>
      <c r="D11" s="51">
        <f>'Temporary Relocation Numbers'!D11*Assumptions!E$45</f>
        <v>0</v>
      </c>
      <c r="E11" s="51">
        <f>'Temporary Relocation Numbers'!E11*Assumptions!F$45</f>
        <v>0</v>
      </c>
      <c r="F11" s="51">
        <f>'Temporary Relocation Numbers'!F11*Assumptions!G$45</f>
        <v>0</v>
      </c>
      <c r="G11" s="51">
        <f>'Temporary Relocation Numbers'!G11*Assumptions!H$45</f>
        <v>0</v>
      </c>
      <c r="H11" s="52">
        <f>'Temporary Relocation Numbers'!H11*Assumptions!C$45</f>
        <v>6650.5339378445306</v>
      </c>
      <c r="I11" s="52">
        <f>'Temporary Relocation Numbers'!I11*Assumptions!D$45</f>
        <v>6874.9696247249567</v>
      </c>
      <c r="J11" s="52">
        <f>'Temporary Relocation Numbers'!J11*Assumptions!E$45</f>
        <v>4782.6621494490237</v>
      </c>
      <c r="K11" s="52">
        <f>'Temporary Relocation Numbers'!K11*Assumptions!F$45</f>
        <v>3468.3918129344315</v>
      </c>
      <c r="L11" s="52">
        <f>'Temporary Relocation Numbers'!L11*Assumptions!G$45</f>
        <v>3609.029422108727</v>
      </c>
      <c r="M11" s="52">
        <f>'Temporary Relocation Numbers'!M11*Assumptions!H$45</f>
        <v>1571.5473457615869</v>
      </c>
      <c r="N11" s="53">
        <f>'Temporary Relocation Numbers'!N11*Assumptions!C$45</f>
        <v>793142.78287593299</v>
      </c>
      <c r="O11" s="53">
        <f>'Temporary Relocation Numbers'!O11*Assumptions!D$45</f>
        <v>1374578.2645536235</v>
      </c>
      <c r="P11" s="53">
        <f>'Temporary Relocation Numbers'!P11*Assumptions!E$45</f>
        <v>1108942.9550025009</v>
      </c>
      <c r="Q11" s="53">
        <f>'Temporary Relocation Numbers'!Q11*Assumptions!F$45</f>
        <v>364298.73518095305</v>
      </c>
      <c r="R11" s="53">
        <f>'Temporary Relocation Numbers'!R11*Assumptions!G$45</f>
        <v>295674.95288898883</v>
      </c>
      <c r="S11" s="53">
        <f>'Temporary Relocation Numbers'!S11*Assumptions!H$45</f>
        <v>171668.38433045952</v>
      </c>
      <c r="U11">
        <v>2030</v>
      </c>
      <c r="V11" s="51">
        <f>'Temporary Relocation Numbers'!V11*Assumptions!C$45</f>
        <v>0</v>
      </c>
      <c r="W11" s="51">
        <f>'Temporary Relocation Numbers'!W11*Assumptions!D$45</f>
        <v>0</v>
      </c>
      <c r="X11" s="51">
        <f>'Temporary Relocation Numbers'!X11*Assumptions!E$45</f>
        <v>0</v>
      </c>
      <c r="Y11" s="51">
        <f>'Temporary Relocation Numbers'!Y11*Assumptions!F$45</f>
        <v>0</v>
      </c>
      <c r="Z11" s="51">
        <f>'Temporary Relocation Numbers'!Z11*Assumptions!G$45</f>
        <v>0</v>
      </c>
      <c r="AA11" s="51">
        <f>'Temporary Relocation Numbers'!AA11*Assumptions!H$45</f>
        <v>0</v>
      </c>
      <c r="AB11" s="52">
        <f>'Temporary Relocation Numbers'!AB11*Assumptions!C$45</f>
        <v>6191.4852975706526</v>
      </c>
      <c r="AC11" s="52">
        <f>'Temporary Relocation Numbers'!AC11*Assumptions!D$45</f>
        <v>6278.1670901676944</v>
      </c>
      <c r="AD11" s="52">
        <f>'Temporary Relocation Numbers'!AD11*Assumptions!E$45</f>
        <v>4321.6218402650566</v>
      </c>
      <c r="AE11" s="52">
        <f>'Temporary Relocation Numbers'!AE11*Assumptions!F$45</f>
        <v>3459.4670073421571</v>
      </c>
      <c r="AF11" s="52">
        <f>'Temporary Relocation Numbers'!AF11*Assumptions!G$45</f>
        <v>3535.3078436369201</v>
      </c>
      <c r="AG11" s="52">
        <f>'Temporary Relocation Numbers'!AG11*Assumptions!H$45</f>
        <v>1437.3906486445796</v>
      </c>
      <c r="AH11" s="53">
        <f>'Temporary Relocation Numbers'!AH11*Assumptions!C$45</f>
        <v>738396.63475835195</v>
      </c>
      <c r="AI11" s="53">
        <f>'Temporary Relocation Numbers'!AI11*Assumptions!D$45</f>
        <v>1255253.8402997863</v>
      </c>
      <c r="AJ11" s="53">
        <f>'Temporary Relocation Numbers'!AJ11*Assumptions!E$45</f>
        <v>1002042.7837452369</v>
      </c>
      <c r="AK11" s="53">
        <f>'Temporary Relocation Numbers'!AK11*Assumptions!F$45</f>
        <v>363361.32800080796</v>
      </c>
      <c r="AL11" s="53">
        <f>'Temporary Relocation Numbers'!AL11*Assumptions!G$45</f>
        <v>289635.20599526103</v>
      </c>
      <c r="AM11" s="53">
        <f>'Temporary Relocation Numbers'!AM11*Assumptions!H$45</f>
        <v>157013.74251944447</v>
      </c>
    </row>
    <row r="12" spans="1:39" x14ac:dyDescent="0.35">
      <c r="A12">
        <v>2031</v>
      </c>
      <c r="B12" s="51">
        <f>'Temporary Relocation Numbers'!B12*Assumptions!C$45</f>
        <v>0</v>
      </c>
      <c r="C12" s="51">
        <f>'Temporary Relocation Numbers'!C12*Assumptions!D$45</f>
        <v>0</v>
      </c>
      <c r="D12" s="51">
        <f>'Temporary Relocation Numbers'!D12*Assumptions!E$45</f>
        <v>0</v>
      </c>
      <c r="E12" s="51">
        <f>'Temporary Relocation Numbers'!E12*Assumptions!F$45</f>
        <v>0</v>
      </c>
      <c r="F12" s="51">
        <f>'Temporary Relocation Numbers'!F12*Assumptions!G$45</f>
        <v>0</v>
      </c>
      <c r="G12" s="51">
        <f>'Temporary Relocation Numbers'!G12*Assumptions!H$45</f>
        <v>0</v>
      </c>
      <c r="H12" s="52">
        <f>'Temporary Relocation Numbers'!H12*Assumptions!C$45</f>
        <v>6746.056832007047</v>
      </c>
      <c r="I12" s="52">
        <f>'Temporary Relocation Numbers'!I12*Assumptions!D$45</f>
        <v>6973.7161316927804</v>
      </c>
      <c r="J12" s="52">
        <f>'Temporary Relocation Numbers'!J12*Assumptions!E$45</f>
        <v>4851.3564429578782</v>
      </c>
      <c r="K12" s="52">
        <f>'Temporary Relocation Numbers'!K12*Assumptions!F$45</f>
        <v>3518.208989593852</v>
      </c>
      <c r="L12" s="52">
        <f>'Temporary Relocation Numbers'!L12*Assumptions!G$45</f>
        <v>3660.8666037154157</v>
      </c>
      <c r="M12" s="52">
        <f>'Temporary Relocation Numbers'!M12*Assumptions!H$45</f>
        <v>1594.1197816266717</v>
      </c>
      <c r="N12" s="53">
        <f>'Temporary Relocation Numbers'!N12*Assumptions!C$45</f>
        <v>804161.00514908612</v>
      </c>
      <c r="O12" s="53">
        <f>'Temporary Relocation Numbers'!O12*Assumptions!D$45</f>
        <v>1393673.702572715</v>
      </c>
      <c r="P12" s="53">
        <f>'Temporary Relocation Numbers'!P12*Assumptions!E$45</f>
        <v>1124348.2265756219</v>
      </c>
      <c r="Q12" s="53">
        <f>'Temporary Relocation Numbers'!Q12*Assumptions!F$45</f>
        <v>369359.51934833574</v>
      </c>
      <c r="R12" s="53">
        <f>'Temporary Relocation Numbers'!R12*Assumptions!G$45</f>
        <v>299782.42561883229</v>
      </c>
      <c r="S12" s="53">
        <f>'Temporary Relocation Numbers'!S12*Assumptions!H$45</f>
        <v>174053.1761443213</v>
      </c>
      <c r="U12">
        <v>2031</v>
      </c>
      <c r="V12" s="51">
        <f>'Temporary Relocation Numbers'!V12*Assumptions!C$45</f>
        <v>0</v>
      </c>
      <c r="W12" s="51">
        <f>'Temporary Relocation Numbers'!W12*Assumptions!D$45</f>
        <v>0</v>
      </c>
      <c r="X12" s="51">
        <f>'Temporary Relocation Numbers'!X12*Assumptions!E$45</f>
        <v>0</v>
      </c>
      <c r="Y12" s="51">
        <f>'Temporary Relocation Numbers'!Y12*Assumptions!F$45</f>
        <v>0</v>
      </c>
      <c r="Z12" s="51">
        <f>'Temporary Relocation Numbers'!Z12*Assumptions!G$45</f>
        <v>0</v>
      </c>
      <c r="AA12" s="51">
        <f>'Temporary Relocation Numbers'!AA12*Assumptions!H$45</f>
        <v>0</v>
      </c>
      <c r="AB12" s="52">
        <f>'Temporary Relocation Numbers'!AB12*Assumptions!C$45</f>
        <v>6280.4147880921764</v>
      </c>
      <c r="AC12" s="52">
        <f>'Temporary Relocation Numbers'!AC12*Assumptions!D$45</f>
        <v>6368.341607897175</v>
      </c>
      <c r="AD12" s="52">
        <f>'Temporary Relocation Numbers'!AD12*Assumptions!E$45</f>
        <v>4383.6941234104679</v>
      </c>
      <c r="AE12" s="52">
        <f>'Temporary Relocation Numbers'!AE12*Assumptions!F$45</f>
        <v>3509.1559953075603</v>
      </c>
      <c r="AF12" s="52">
        <f>'Temporary Relocation Numbers'!AF12*Assumptions!G$45</f>
        <v>3586.0861480762005</v>
      </c>
      <c r="AG12" s="52">
        <f>'Temporary Relocation Numbers'!AG12*Assumptions!H$45</f>
        <v>1458.0361661449635</v>
      </c>
      <c r="AH12" s="53">
        <f>'Temporary Relocation Numbers'!AH12*Assumptions!C$45</f>
        <v>748654.33163610112</v>
      </c>
      <c r="AI12" s="53">
        <f>'Temporary Relocation Numbers'!AI12*Assumptions!D$45</f>
        <v>1272691.6410593193</v>
      </c>
      <c r="AJ12" s="53">
        <f>'Temporary Relocation Numbers'!AJ12*Assumptions!E$45</f>
        <v>1015963.0139444959</v>
      </c>
      <c r="AK12" s="53">
        <f>'Temporary Relocation Numbers'!AK12*Assumptions!F$45</f>
        <v>368409.08984624018</v>
      </c>
      <c r="AL12" s="53">
        <f>'Temporary Relocation Numbers'!AL12*Assumptions!G$45</f>
        <v>293658.77545423643</v>
      </c>
      <c r="AM12" s="53">
        <f>'Temporary Relocation Numbers'!AM12*Assumptions!H$45</f>
        <v>159194.95421596381</v>
      </c>
    </row>
    <row r="13" spans="1:39" x14ac:dyDescent="0.35">
      <c r="A13">
        <v>2032</v>
      </c>
      <c r="B13" s="51">
        <f>'Temporary Relocation Numbers'!B13*Assumptions!C$45</f>
        <v>0</v>
      </c>
      <c r="C13" s="51">
        <f>'Temporary Relocation Numbers'!C13*Assumptions!D$45</f>
        <v>0</v>
      </c>
      <c r="D13" s="51">
        <f>'Temporary Relocation Numbers'!D13*Assumptions!E$45</f>
        <v>0</v>
      </c>
      <c r="E13" s="51">
        <f>'Temporary Relocation Numbers'!E13*Assumptions!F$45</f>
        <v>0</v>
      </c>
      <c r="F13" s="51">
        <f>'Temporary Relocation Numbers'!F13*Assumptions!G$45</f>
        <v>0</v>
      </c>
      <c r="G13" s="51">
        <f>'Temporary Relocation Numbers'!G13*Assumptions!H$45</f>
        <v>0</v>
      </c>
      <c r="H13" s="52">
        <f>'Temporary Relocation Numbers'!H13*Assumptions!C$45</f>
        <v>6842.9517398145508</v>
      </c>
      <c r="I13" s="52">
        <f>'Temporary Relocation Numbers'!I13*Assumptions!D$45</f>
        <v>7073.880953674432</v>
      </c>
      <c r="J13" s="52">
        <f>'Temporary Relocation Numbers'!J13*Assumptions!E$45</f>
        <v>4921.0374057762565</v>
      </c>
      <c r="K13" s="52">
        <f>'Temporary Relocation Numbers'!K13*Assumptions!F$45</f>
        <v>3568.7416999138759</v>
      </c>
      <c r="L13" s="52">
        <f>'Temporary Relocation Numbers'!L13*Assumptions!G$45</f>
        <v>3713.4483327010939</v>
      </c>
      <c r="M13" s="52">
        <f>'Temporary Relocation Numbers'!M13*Assumptions!H$45</f>
        <v>1617.016429716261</v>
      </c>
      <c r="N13" s="53">
        <f>'Temporary Relocation Numbers'!N13*Assumptions!C$45</f>
        <v>815332.29093700834</v>
      </c>
      <c r="O13" s="53">
        <f>'Temporary Relocation Numbers'!O13*Assumptions!D$45</f>
        <v>1413034.4115934977</v>
      </c>
      <c r="P13" s="53">
        <f>'Temporary Relocation Numbers'!P13*Assumptions!E$45</f>
        <v>1139967.5059037597</v>
      </c>
      <c r="Q13" s="53">
        <f>'Temporary Relocation Numbers'!Q13*Assumptions!F$45</f>
        <v>374490.60718113219</v>
      </c>
      <c r="R13" s="53">
        <f>'Temporary Relocation Numbers'!R13*Assumptions!G$45</f>
        <v>303946.95875254675</v>
      </c>
      <c r="S13" s="53">
        <f>'Temporary Relocation Numbers'!S13*Assumptions!H$45</f>
        <v>176471.09713346857</v>
      </c>
      <c r="U13">
        <v>2032</v>
      </c>
      <c r="V13" s="51">
        <f>'Temporary Relocation Numbers'!V13*Assumptions!C$45</f>
        <v>0</v>
      </c>
      <c r="W13" s="51">
        <f>'Temporary Relocation Numbers'!W13*Assumptions!D$45</f>
        <v>0</v>
      </c>
      <c r="X13" s="51">
        <f>'Temporary Relocation Numbers'!X13*Assumptions!E$45</f>
        <v>0</v>
      </c>
      <c r="Y13" s="51">
        <f>'Temporary Relocation Numbers'!Y13*Assumptions!F$45</f>
        <v>0</v>
      </c>
      <c r="Z13" s="51">
        <f>'Temporary Relocation Numbers'!Z13*Assumptions!G$45</f>
        <v>0</v>
      </c>
      <c r="AA13" s="51">
        <f>'Temporary Relocation Numbers'!AA13*Assumptions!H$45</f>
        <v>0</v>
      </c>
      <c r="AB13" s="52">
        <f>'Temporary Relocation Numbers'!AB13*Assumptions!C$45</f>
        <v>6370.6215899379349</v>
      </c>
      <c r="AC13" s="52">
        <f>'Temporary Relocation Numbers'!AC13*Assumptions!D$45</f>
        <v>6459.8113195154092</v>
      </c>
      <c r="AD13" s="52">
        <f>'Temporary Relocation Numbers'!AD13*Assumptions!E$45</f>
        <v>4446.6579626608091</v>
      </c>
      <c r="AE13" s="52">
        <f>'Temporary Relocation Numbers'!AE13*Assumptions!F$45</f>
        <v>3559.5586757347746</v>
      </c>
      <c r="AF13" s="52">
        <f>'Temporary Relocation Numbers'!AF13*Assumptions!G$45</f>
        <v>3637.5937910386797</v>
      </c>
      <c r="AG13" s="52">
        <f>'Temporary Relocation Numbers'!AG13*Assumptions!H$45</f>
        <v>1478.9782191719005</v>
      </c>
      <c r="AH13" s="53">
        <f>'Temporary Relocation Numbers'!AH13*Assumptions!C$45</f>
        <v>759054.52692227066</v>
      </c>
      <c r="AI13" s="53">
        <f>'Temporary Relocation Numbers'!AI13*Assumptions!D$45</f>
        <v>1290371.6851688165</v>
      </c>
      <c r="AJ13" s="53">
        <f>'Temporary Relocation Numbers'!AJ13*Assumptions!E$45</f>
        <v>1030076.6219235703</v>
      </c>
      <c r="AK13" s="53">
        <f>'Temporary Relocation Numbers'!AK13*Assumptions!F$45</f>
        <v>373526.97445291496</v>
      </c>
      <c r="AL13" s="53">
        <f>'Temporary Relocation Numbers'!AL13*Assumptions!G$45</f>
        <v>297738.2397452491</v>
      </c>
      <c r="AM13" s="53">
        <f>'Temporary Relocation Numbers'!AM13*Assumptions!H$45</f>
        <v>161406.46698287793</v>
      </c>
    </row>
    <row r="14" spans="1:39" x14ac:dyDescent="0.35">
      <c r="A14">
        <v>2033</v>
      </c>
      <c r="B14" s="51">
        <f>'Temporary Relocation Numbers'!B14*Assumptions!C$45</f>
        <v>0</v>
      </c>
      <c r="C14" s="51">
        <f>'Temporary Relocation Numbers'!C14*Assumptions!D$45</f>
        <v>0</v>
      </c>
      <c r="D14" s="51">
        <f>'Temporary Relocation Numbers'!D14*Assumptions!E$45</f>
        <v>0</v>
      </c>
      <c r="E14" s="51">
        <f>'Temporary Relocation Numbers'!E14*Assumptions!F$45</f>
        <v>0</v>
      </c>
      <c r="F14" s="51">
        <f>'Temporary Relocation Numbers'!F14*Assumptions!G$45</f>
        <v>0</v>
      </c>
      <c r="G14" s="51">
        <f>'Temporary Relocation Numbers'!G14*Assumptions!H$45</f>
        <v>0</v>
      </c>
      <c r="H14" s="52">
        <f>'Temporary Relocation Numbers'!H14*Assumptions!C$45</f>
        <v>6941.2383677621065</v>
      </c>
      <c r="I14" s="52">
        <f>'Temporary Relocation Numbers'!I14*Assumptions!D$45</f>
        <v>7175.4844622004084</v>
      </c>
      <c r="J14" s="52">
        <f>'Temporary Relocation Numbers'!J14*Assumptions!E$45</f>
        <v>4991.7192096246399</v>
      </c>
      <c r="K14" s="52">
        <f>'Temporary Relocation Numbers'!K14*Assumptions!F$45</f>
        <v>3620.0002212416712</v>
      </c>
      <c r="L14" s="52">
        <f>'Temporary Relocation Numbers'!L14*Assumptions!G$45</f>
        <v>3766.7853031425298</v>
      </c>
      <c r="M14" s="52">
        <f>'Temporary Relocation Numbers'!M14*Assumptions!H$45</f>
        <v>1640.241946752702</v>
      </c>
      <c r="N14" s="53">
        <f>'Temporary Relocation Numbers'!N14*Assumptions!C$45</f>
        <v>826658.76657541608</v>
      </c>
      <c r="O14" s="53">
        <f>'Temporary Relocation Numbers'!O14*Assumptions!D$45</f>
        <v>1432664.0767215062</v>
      </c>
      <c r="P14" s="53">
        <f>'Temporary Relocation Numbers'!P14*Assumptions!E$45</f>
        <v>1155803.765951006</v>
      </c>
      <c r="Q14" s="53">
        <f>'Temporary Relocation Numbers'!Q14*Assumptions!F$45</f>
        <v>379692.97532746784</v>
      </c>
      <c r="R14" s="53">
        <f>'Temporary Relocation Numbers'!R14*Assumptions!G$45</f>
        <v>308169.34496482642</v>
      </c>
      <c r="S14" s="53">
        <f>'Temporary Relocation Numbers'!S14*Assumptions!H$45</f>
        <v>178922.6075235063</v>
      </c>
      <c r="U14">
        <v>2033</v>
      </c>
      <c r="V14" s="51">
        <f>'Temporary Relocation Numbers'!V14*Assumptions!C$45</f>
        <v>0</v>
      </c>
      <c r="W14" s="51">
        <f>'Temporary Relocation Numbers'!W14*Assumptions!D$45</f>
        <v>0</v>
      </c>
      <c r="X14" s="51">
        <f>'Temporary Relocation Numbers'!X14*Assumptions!E$45</f>
        <v>0</v>
      </c>
      <c r="Y14" s="51">
        <f>'Temporary Relocation Numbers'!Y14*Assumptions!F$45</f>
        <v>0</v>
      </c>
      <c r="Z14" s="51">
        <f>'Temporary Relocation Numbers'!Z14*Assumptions!G$45</f>
        <v>0</v>
      </c>
      <c r="AA14" s="51">
        <f>'Temporary Relocation Numbers'!AA14*Assumptions!H$45</f>
        <v>0</v>
      </c>
      <c r="AB14" s="52">
        <f>'Temporary Relocation Numbers'!AB14*Assumptions!C$45</f>
        <v>6462.1240493753958</v>
      </c>
      <c r="AC14" s="52">
        <f>'Temporary Relocation Numbers'!AC14*Assumptions!D$45</f>
        <v>6552.5948281405663</v>
      </c>
      <c r="AD14" s="52">
        <f>'Temporary Relocation Numbers'!AD14*Assumptions!E$45</f>
        <v>4510.5261636073665</v>
      </c>
      <c r="AE14" s="52">
        <f>'Temporary Relocation Numbers'!AE14*Assumptions!F$45</f>
        <v>3610.6852995254776</v>
      </c>
      <c r="AF14" s="52">
        <f>'Temporary Relocation Numbers'!AF14*Assumptions!G$45</f>
        <v>3689.8412481534137</v>
      </c>
      <c r="AG14" s="52">
        <f>'Temporary Relocation Numbers'!AG14*Assumptions!H$45</f>
        <v>1500.2210669220187</v>
      </c>
      <c r="AH14" s="53">
        <f>'Temporary Relocation Numbers'!AH14*Assumptions!C$45</f>
        <v>769599.20018368121</v>
      </c>
      <c r="AI14" s="53">
        <f>'Temporary Relocation Numbers'!AI14*Assumptions!D$45</f>
        <v>1308297.3378370793</v>
      </c>
      <c r="AJ14" s="53">
        <f>'Temporary Relocation Numbers'!AJ14*Assumptions!E$45</f>
        <v>1044386.2940579861</v>
      </c>
      <c r="AK14" s="53">
        <f>'Temporary Relocation Numbers'!AK14*Assumptions!F$45</f>
        <v>378715.95595586381</v>
      </c>
      <c r="AL14" s="53">
        <f>'Temporary Relocation Numbers'!AL14*Assumptions!G$45</f>
        <v>301874.37535104161</v>
      </c>
      <c r="AM14" s="53">
        <f>'Temporary Relocation Numbers'!AM14*Assumptions!H$45</f>
        <v>163648.70175817679</v>
      </c>
    </row>
    <row r="15" spans="1:39" x14ac:dyDescent="0.35">
      <c r="A15">
        <v>2034</v>
      </c>
      <c r="B15" s="51">
        <f>'Temporary Relocation Numbers'!B15*Assumptions!C$45</f>
        <v>0</v>
      </c>
      <c r="C15" s="51">
        <f>'Temporary Relocation Numbers'!C15*Assumptions!D$45</f>
        <v>0</v>
      </c>
      <c r="D15" s="51">
        <f>'Temporary Relocation Numbers'!D15*Assumptions!E$45</f>
        <v>0</v>
      </c>
      <c r="E15" s="51">
        <f>'Temporary Relocation Numbers'!E15*Assumptions!F$45</f>
        <v>0</v>
      </c>
      <c r="F15" s="51">
        <f>'Temporary Relocation Numbers'!F15*Assumptions!G$45</f>
        <v>0</v>
      </c>
      <c r="G15" s="51">
        <f>'Temporary Relocation Numbers'!G15*Assumptions!H$45</f>
        <v>0</v>
      </c>
      <c r="H15" s="52">
        <f>'Temporary Relocation Numbers'!H15*Assumptions!C$45</f>
        <v>7040.9367053929409</v>
      </c>
      <c r="I15" s="52">
        <f>'Temporary Relocation Numbers'!I15*Assumptions!D$45</f>
        <v>7278.5473214014091</v>
      </c>
      <c r="J15" s="52">
        <f>'Temporary Relocation Numbers'!J15*Assumptions!E$45</f>
        <v>5063.4162297746516</v>
      </c>
      <c r="K15" s="52">
        <f>'Temporary Relocation Numbers'!K15*Assumptions!F$45</f>
        <v>3671.9949785399149</v>
      </c>
      <c r="L15" s="52">
        <f>'Temporary Relocation Numbers'!L15*Assumptions!G$45</f>
        <v>3820.888362717566</v>
      </c>
      <c r="M15" s="52">
        <f>'Temporary Relocation Numbers'!M15*Assumptions!H$45</f>
        <v>1663.8010563437369</v>
      </c>
      <c r="N15" s="53">
        <f>'Temporary Relocation Numbers'!N15*Assumptions!C$45</f>
        <v>838142.58793876751</v>
      </c>
      <c r="O15" s="53">
        <f>'Temporary Relocation Numbers'!O15*Assumptions!D$45</f>
        <v>1452566.4342552172</v>
      </c>
      <c r="P15" s="53">
        <f>'Temporary Relocation Numbers'!P15*Assumptions!E$45</f>
        <v>1171860.0209814291</v>
      </c>
      <c r="Q15" s="53">
        <f>'Temporary Relocation Numbers'!Q15*Assumptions!F$45</f>
        <v>384967.6140029197</v>
      </c>
      <c r="R15" s="53">
        <f>'Temporary Relocation Numbers'!R15*Assumptions!G$45</f>
        <v>312450.38794208516</v>
      </c>
      <c r="S15" s="53">
        <f>'Temporary Relocation Numbers'!S15*Assumptions!H$45</f>
        <v>181408.17393342528</v>
      </c>
      <c r="U15">
        <v>2034</v>
      </c>
      <c r="V15" s="51">
        <f>'Temporary Relocation Numbers'!V15*Assumptions!C$45</f>
        <v>0</v>
      </c>
      <c r="W15" s="51">
        <f>'Temporary Relocation Numbers'!W15*Assumptions!D$45</f>
        <v>0</v>
      </c>
      <c r="X15" s="51">
        <f>'Temporary Relocation Numbers'!X15*Assumptions!E$45</f>
        <v>0</v>
      </c>
      <c r="Y15" s="51">
        <f>'Temporary Relocation Numbers'!Y15*Assumptions!F$45</f>
        <v>0</v>
      </c>
      <c r="Z15" s="51">
        <f>'Temporary Relocation Numbers'!Z15*Assumptions!G$45</f>
        <v>0</v>
      </c>
      <c r="AA15" s="51">
        <f>'Temporary Relocation Numbers'!AA15*Assumptions!H$45</f>
        <v>0</v>
      </c>
      <c r="AB15" s="52">
        <f>'Temporary Relocation Numbers'!AB15*Assumptions!C$45</f>
        <v>6554.9407761829898</v>
      </c>
      <c r="AC15" s="52">
        <f>'Temporary Relocation Numbers'!AC15*Assumptions!D$45</f>
        <v>6646.711004090972</v>
      </c>
      <c r="AD15" s="52">
        <f>'Temporary Relocation Numbers'!AD15*Assumptions!E$45</f>
        <v>4575.3117157705919</v>
      </c>
      <c r="AE15" s="52">
        <f>'Temporary Relocation Numbers'!AE15*Assumptions!F$45</f>
        <v>3662.5462648170128</v>
      </c>
      <c r="AF15" s="52">
        <f>'Temporary Relocation Numbers'!AF15*Assumptions!G$45</f>
        <v>3742.8391455129267</v>
      </c>
      <c r="AG15" s="52">
        <f>'Temporary Relocation Numbers'!AG15*Assumptions!H$45</f>
        <v>1521.7690297676027</v>
      </c>
      <c r="AH15" s="53">
        <f>'Temporary Relocation Numbers'!AH15*Assumptions!C$45</f>
        <v>780290.3584870043</v>
      </c>
      <c r="AI15" s="53">
        <f>'Temporary Relocation Numbers'!AI15*Assumptions!D$45</f>
        <v>1326472.0110218928</v>
      </c>
      <c r="AJ15" s="53">
        <f>'Temporary Relocation Numbers'!AJ15*Assumptions!E$45</f>
        <v>1058894.7540420012</v>
      </c>
      <c r="AK15" s="53">
        <f>'Temporary Relocation Numbers'!AK15*Assumptions!F$45</f>
        <v>383977.02202265809</v>
      </c>
      <c r="AL15" s="53">
        <f>'Temporary Relocation Numbers'!AL15*Assumptions!G$45</f>
        <v>306067.96954114008</v>
      </c>
      <c r="AM15" s="53">
        <f>'Temporary Relocation Numbers'!AM15*Assumptions!H$45</f>
        <v>165922.08532745851</v>
      </c>
    </row>
    <row r="16" spans="1:39" x14ac:dyDescent="0.35">
      <c r="A16">
        <v>2035</v>
      </c>
      <c r="B16" s="51">
        <f>'Temporary Relocation Numbers'!B16*Assumptions!C$45</f>
        <v>0</v>
      </c>
      <c r="C16" s="51">
        <f>'Temporary Relocation Numbers'!C16*Assumptions!D$45</f>
        <v>0</v>
      </c>
      <c r="D16" s="51">
        <f>'Temporary Relocation Numbers'!D16*Assumptions!E$45</f>
        <v>0</v>
      </c>
      <c r="E16" s="51">
        <f>'Temporary Relocation Numbers'!E16*Assumptions!F$45</f>
        <v>0</v>
      </c>
      <c r="F16" s="51">
        <f>'Temporary Relocation Numbers'!F16*Assumptions!G$45</f>
        <v>0</v>
      </c>
      <c r="G16" s="51">
        <f>'Temporary Relocation Numbers'!G16*Assumptions!H$45</f>
        <v>0</v>
      </c>
      <c r="H16" s="52">
        <f>'Temporary Relocation Numbers'!H16*Assumptions!C$45</f>
        <v>7142.0670293639214</v>
      </c>
      <c r="I16" s="52">
        <f>'Temporary Relocation Numbers'!I16*Assumptions!D$45</f>
        <v>7383.0904922110039</v>
      </c>
      <c r="J16" s="52">
        <f>'Temporary Relocation Numbers'!J16*Assumptions!E$45</f>
        <v>5136.1430479726932</v>
      </c>
      <c r="K16" s="52">
        <f>'Temporary Relocation Numbers'!K16*Assumptions!F$45</f>
        <v>3724.7365465070188</v>
      </c>
      <c r="L16" s="52">
        <f>'Temporary Relocation Numbers'!L16*Assumptions!G$45</f>
        <v>3875.768514911324</v>
      </c>
      <c r="M16" s="52">
        <f>'Temporary Relocation Numbers'!M16*Assumptions!H$45</f>
        <v>1687.6985499431928</v>
      </c>
      <c r="N16" s="53">
        <f>'Temporary Relocation Numbers'!N16*Assumptions!C$45</f>
        <v>849785.9408506098</v>
      </c>
      <c r="O16" s="53">
        <f>'Temporary Relocation Numbers'!O16*Assumptions!D$45</f>
        <v>1472745.2723972129</v>
      </c>
      <c r="P16" s="53">
        <f>'Temporary Relocation Numbers'!P16*Assumptions!E$45</f>
        <v>1188139.3271328099</v>
      </c>
      <c r="Q16" s="53">
        <f>'Temporary Relocation Numbers'!Q16*Assumptions!F$45</f>
        <v>390315.52717899287</v>
      </c>
      <c r="R16" s="53">
        <f>'Temporary Relocation Numbers'!R16*Assumptions!G$45</f>
        <v>316790.90253542969</v>
      </c>
      <c r="S16" s="53">
        <f>'Temporary Relocation Numbers'!S16*Assumptions!H$45</f>
        <v>183928.2694644187</v>
      </c>
      <c r="U16">
        <v>2035</v>
      </c>
      <c r="V16" s="51">
        <f>'Temporary Relocation Numbers'!V16*Assumptions!C$45</f>
        <v>0</v>
      </c>
      <c r="W16" s="51">
        <f>'Temporary Relocation Numbers'!W16*Assumptions!D$45</f>
        <v>0</v>
      </c>
      <c r="X16" s="51">
        <f>'Temporary Relocation Numbers'!X16*Assumptions!E$45</f>
        <v>0</v>
      </c>
      <c r="Y16" s="51">
        <f>'Temporary Relocation Numbers'!Y16*Assumptions!F$45</f>
        <v>0</v>
      </c>
      <c r="Z16" s="51">
        <f>'Temporary Relocation Numbers'!Z16*Assumptions!G$45</f>
        <v>0</v>
      </c>
      <c r="AA16" s="51">
        <f>'Temporary Relocation Numbers'!AA16*Assumptions!H$45</f>
        <v>0</v>
      </c>
      <c r="AB16" s="52">
        <f>'Temporary Relocation Numbers'!AB16*Assumptions!C$45</f>
        <v>6649.090647434954</v>
      </c>
      <c r="AC16" s="52">
        <f>'Temporary Relocation Numbers'!AC16*Assumptions!D$45</f>
        <v>6742.1789887229543</v>
      </c>
      <c r="AD16" s="52">
        <f>'Temporary Relocation Numbers'!AD16*Assumptions!E$45</f>
        <v>4641.0277952419083</v>
      </c>
      <c r="AE16" s="52">
        <f>'Temporary Relocation Numbers'!AE16*Assumptions!F$45</f>
        <v>3715.1521190971621</v>
      </c>
      <c r="AF16" s="52">
        <f>'Temporary Relocation Numbers'!AF16*Assumptions!G$45</f>
        <v>3796.5982618343501</v>
      </c>
      <c r="AG16" s="52">
        <f>'Temporary Relocation Numbers'!AG16*Assumptions!H$45</f>
        <v>1543.6264901352729</v>
      </c>
      <c r="AH16" s="53">
        <f>'Temporary Relocation Numbers'!AH16*Assumptions!C$45</f>
        <v>791130.03678078379</v>
      </c>
      <c r="AI16" s="53">
        <f>'Temporary Relocation Numbers'!AI16*Assumptions!D$45</f>
        <v>1344899.1640794552</v>
      </c>
      <c r="AJ16" s="53">
        <f>'Temporary Relocation Numbers'!AJ16*Assumptions!E$45</f>
        <v>1073604.7634070306</v>
      </c>
      <c r="AK16" s="53">
        <f>'Temporary Relocation Numbers'!AK16*Assumptions!F$45</f>
        <v>389311.17404140113</v>
      </c>
      <c r="AL16" s="53">
        <f>'Temporary Relocation Numbers'!AL16*Assumptions!G$45</f>
        <v>310319.82052170241</v>
      </c>
      <c r="AM16" s="53">
        <f>'Temporary Relocation Numbers'!AM16*Assumptions!H$45</f>
        <v>168227.05040516378</v>
      </c>
    </row>
    <row r="17" spans="1:39" x14ac:dyDescent="0.35">
      <c r="A17">
        <v>2036</v>
      </c>
      <c r="B17" s="51">
        <f>'Temporary Relocation Numbers'!B17*Assumptions!C$45</f>
        <v>0</v>
      </c>
      <c r="C17" s="51">
        <f>'Temporary Relocation Numbers'!C17*Assumptions!D$45</f>
        <v>0</v>
      </c>
      <c r="D17" s="51">
        <f>'Temporary Relocation Numbers'!D17*Assumptions!E$45</f>
        <v>0</v>
      </c>
      <c r="E17" s="51">
        <f>'Temporary Relocation Numbers'!E17*Assumptions!F$45</f>
        <v>0</v>
      </c>
      <c r="F17" s="51">
        <f>'Temporary Relocation Numbers'!F17*Assumptions!G$45</f>
        <v>0</v>
      </c>
      <c r="G17" s="51">
        <f>'Temporary Relocation Numbers'!G17*Assumptions!H$45</f>
        <v>0</v>
      </c>
      <c r="H17" s="52">
        <f>'Temporary Relocation Numbers'!H17*Assumptions!C$45</f>
        <v>7244.6499075694328</v>
      </c>
      <c r="I17" s="52">
        <f>'Temporary Relocation Numbers'!I17*Assumptions!D$45</f>
        <v>7489.1352366286728</v>
      </c>
      <c r="J17" s="52">
        <f>'Temporary Relocation Numbers'!J17*Assumptions!E$45</f>
        <v>5209.9144554055893</v>
      </c>
      <c r="K17" s="52">
        <f>'Temporary Relocation Numbers'!K17*Assumptions!F$45</f>
        <v>3778.2356517278172</v>
      </c>
      <c r="L17" s="52">
        <f>'Temporary Relocation Numbers'!L17*Assumptions!G$45</f>
        <v>3931.4369212540905</v>
      </c>
      <c r="M17" s="52">
        <f>'Temporary Relocation Numbers'!M17*Assumptions!H$45</f>
        <v>1711.9392878254671</v>
      </c>
      <c r="N17" s="53">
        <f>'Temporary Relocation Numbers'!N17*Assumptions!C$45</f>
        <v>861591.04149962764</v>
      </c>
      <c r="O17" s="53">
        <f>'Temporary Relocation Numbers'!O17*Assumptions!D$45</f>
        <v>1493204.4319752259</v>
      </c>
      <c r="P17" s="53">
        <f>'Temporary Relocation Numbers'!P17*Assumptions!E$45</f>
        <v>1204644.7829983416</v>
      </c>
      <c r="Q17" s="53">
        <f>'Temporary Relocation Numbers'!Q17*Assumptions!F$45</f>
        <v>395737.73277421651</v>
      </c>
      <c r="R17" s="53">
        <f>'Temporary Relocation Numbers'!R17*Assumptions!G$45</f>
        <v>321191.71491575765</v>
      </c>
      <c r="S17" s="53">
        <f>'Temporary Relocation Numbers'!S17*Assumptions!H$45</f>
        <v>186483.3737899313</v>
      </c>
      <c r="U17">
        <v>2036</v>
      </c>
      <c r="V17" s="51">
        <f>'Temporary Relocation Numbers'!V17*Assumptions!C$45</f>
        <v>0</v>
      </c>
      <c r="W17" s="51">
        <f>'Temporary Relocation Numbers'!W17*Assumptions!D$45</f>
        <v>0</v>
      </c>
      <c r="X17" s="51">
        <f>'Temporary Relocation Numbers'!X17*Assumptions!E$45</f>
        <v>0</v>
      </c>
      <c r="Y17" s="51">
        <f>'Temporary Relocation Numbers'!Y17*Assumptions!F$45</f>
        <v>0</v>
      </c>
      <c r="Z17" s="51">
        <f>'Temporary Relocation Numbers'!Z17*Assumptions!G$45</f>
        <v>0</v>
      </c>
      <c r="AA17" s="51">
        <f>'Temporary Relocation Numbers'!AA17*Assumptions!H$45</f>
        <v>0</v>
      </c>
      <c r="AB17" s="52">
        <f>'Temporary Relocation Numbers'!AB17*Assumptions!C$45</f>
        <v>6744.5928113405726</v>
      </c>
      <c r="AC17" s="52">
        <f>'Temporary Relocation Numbers'!AC17*Assumptions!D$45</f>
        <v>6839.018198323809</v>
      </c>
      <c r="AD17" s="52">
        <f>'Temporary Relocation Numbers'!AD17*Assumptions!E$45</f>
        <v>4707.6877673634644</v>
      </c>
      <c r="AE17" s="52">
        <f>'Temporary Relocation Numbers'!AE17*Assumptions!F$45</f>
        <v>3768.5135613492976</v>
      </c>
      <c r="AF17" s="52">
        <f>'Temporary Relocation Numbers'!AF17*Assumptions!G$45</f>
        <v>3851.1295306515935</v>
      </c>
      <c r="AG17" s="52">
        <f>'Temporary Relocation Numbers'!AG17*Assumptions!H$45</f>
        <v>1565.797893397285</v>
      </c>
      <c r="AH17" s="53">
        <f>'Temporary Relocation Numbers'!AH17*Assumptions!C$45</f>
        <v>802120.29828276858</v>
      </c>
      <c r="AI17" s="53">
        <f>'Temporary Relocation Numbers'!AI17*Assumptions!D$45</f>
        <v>1363582.3044228291</v>
      </c>
      <c r="AJ17" s="53">
        <f>'Temporary Relocation Numbers'!AJ17*Assumptions!E$45</f>
        <v>1088519.1220472765</v>
      </c>
      <c r="AK17" s="53">
        <f>'Temporary Relocation Numbers'!AK17*Assumptions!F$45</f>
        <v>394719.4273113315</v>
      </c>
      <c r="AL17" s="53">
        <f>'Temporary Relocation Numbers'!AL17*Assumptions!G$45</f>
        <v>314630.73758744844</v>
      </c>
      <c r="AM17" s="53">
        <f>'Temporary Relocation Numbers'!AM17*Assumptions!H$45</f>
        <v>170564.03571693832</v>
      </c>
    </row>
    <row r="18" spans="1:39" x14ac:dyDescent="0.35">
      <c r="A18">
        <v>2037</v>
      </c>
      <c r="B18" s="51">
        <f>'Temporary Relocation Numbers'!B18*Assumptions!C$45</f>
        <v>0</v>
      </c>
      <c r="C18" s="51">
        <f>'Temporary Relocation Numbers'!C18*Assumptions!D$45</f>
        <v>0</v>
      </c>
      <c r="D18" s="51">
        <f>'Temporary Relocation Numbers'!D18*Assumptions!E$45</f>
        <v>0</v>
      </c>
      <c r="E18" s="51">
        <f>'Temporary Relocation Numbers'!E18*Assumptions!F$45</f>
        <v>0</v>
      </c>
      <c r="F18" s="51">
        <f>'Temporary Relocation Numbers'!F18*Assumptions!G$45</f>
        <v>0</v>
      </c>
      <c r="G18" s="51">
        <f>'Temporary Relocation Numbers'!G18*Assumptions!H$45</f>
        <v>0</v>
      </c>
      <c r="H18" s="52">
        <f>'Temporary Relocation Numbers'!H18*Assumptions!C$45</f>
        <v>7348.7062033244656</v>
      </c>
      <c r="I18" s="52">
        <f>'Temporary Relocation Numbers'!I18*Assumptions!D$45</f>
        <v>7596.7031220440649</v>
      </c>
      <c r="J18" s="52">
        <f>'Temporary Relocation Numbers'!J18*Assumptions!E$45</f>
        <v>5284.7454557088158</v>
      </c>
      <c r="K18" s="52">
        <f>'Temporary Relocation Numbers'!K18*Assumptions!F$45</f>
        <v>3832.5031748551423</v>
      </c>
      <c r="L18" s="52">
        <f>'Temporary Relocation Numbers'!L18*Assumptions!G$45</f>
        <v>3987.9049035913522</v>
      </c>
      <c r="M18" s="52">
        <f>'Temporary Relocation Numbers'!M18*Assumptions!H$45</f>
        <v>1736.5282000740083</v>
      </c>
      <c r="N18" s="53">
        <f>'Temporary Relocation Numbers'!N18*Assumptions!C$45</f>
        <v>873560.13686147158</v>
      </c>
      <c r="O18" s="53">
        <f>'Temporary Relocation Numbers'!O18*Assumptions!D$45</f>
        <v>1513947.8071731997</v>
      </c>
      <c r="P18" s="53">
        <f>'Temporary Relocation Numbers'!P18*Assumptions!E$45</f>
        <v>1221379.5302164173</v>
      </c>
      <c r="Q18" s="53">
        <f>'Temporary Relocation Numbers'!Q18*Assumptions!F$45</f>
        <v>401235.262847893</v>
      </c>
      <c r="R18" s="53">
        <f>'Temporary Relocation Numbers'!R18*Assumptions!G$45</f>
        <v>325653.66273101076</v>
      </c>
      <c r="S18" s="53">
        <f>'Temporary Relocation Numbers'!S18*Assumptions!H$45</f>
        <v>189073.97324696046</v>
      </c>
      <c r="U18">
        <v>2037</v>
      </c>
      <c r="V18" s="51">
        <f>'Temporary Relocation Numbers'!V18*Assumptions!C$45</f>
        <v>0</v>
      </c>
      <c r="W18" s="51">
        <f>'Temporary Relocation Numbers'!W18*Assumptions!D$45</f>
        <v>0</v>
      </c>
      <c r="X18" s="51">
        <f>'Temporary Relocation Numbers'!X18*Assumptions!E$45</f>
        <v>0</v>
      </c>
      <c r="Y18" s="51">
        <f>'Temporary Relocation Numbers'!Y18*Assumptions!F$45</f>
        <v>0</v>
      </c>
      <c r="Z18" s="51">
        <f>'Temporary Relocation Numbers'!Z18*Assumptions!G$45</f>
        <v>0</v>
      </c>
      <c r="AA18" s="51">
        <f>'Temporary Relocation Numbers'!AA18*Assumptions!H$45</f>
        <v>0</v>
      </c>
      <c r="AB18" s="52">
        <f>'Temporary Relocation Numbers'!AB18*Assumptions!C$45</f>
        <v>6841.4666911385239</v>
      </c>
      <c r="AC18" s="52">
        <f>'Temporary Relocation Numbers'!AC18*Assumptions!D$45</f>
        <v>6937.2483280606884</v>
      </c>
      <c r="AD18" s="52">
        <f>'Temporary Relocation Numbers'!AD18*Assumptions!E$45</f>
        <v>4775.305189446387</v>
      </c>
      <c r="AE18" s="52">
        <f>'Temporary Relocation Numbers'!AE18*Assumptions!F$45</f>
        <v>3822.641444228344</v>
      </c>
      <c r="AF18" s="52">
        <f>'Temporary Relocation Numbers'!AF18*Assumptions!G$45</f>
        <v>3906.4440425390103</v>
      </c>
      <c r="AG18" s="52">
        <f>'Temporary Relocation Numbers'!AG18*Assumptions!H$45</f>
        <v>1588.2877487756273</v>
      </c>
      <c r="AH18" s="53">
        <f>'Temporary Relocation Numbers'!AH18*Assumptions!C$45</f>
        <v>813263.23487262335</v>
      </c>
      <c r="AI18" s="53">
        <f>'Temporary Relocation Numbers'!AI18*Assumptions!D$45</f>
        <v>1382524.9881895415</v>
      </c>
      <c r="AJ18" s="53">
        <f>'Temporary Relocation Numbers'!AJ18*Assumptions!E$45</f>
        <v>1103640.6687526579</v>
      </c>
      <c r="AK18" s="53">
        <f>'Temporary Relocation Numbers'!AK18*Assumptions!F$45</f>
        <v>400202.8112360746</v>
      </c>
      <c r="AL18" s="53">
        <f>'Temporary Relocation Numbers'!AL18*Assumptions!G$45</f>
        <v>319001.5412757005</v>
      </c>
      <c r="AM18" s="53">
        <f>'Temporary Relocation Numbers'!AM18*Assumptions!H$45</f>
        <v>172933.48608313961</v>
      </c>
    </row>
    <row r="19" spans="1:39" x14ac:dyDescent="0.35">
      <c r="A19">
        <v>2038</v>
      </c>
      <c r="B19" s="51">
        <f>'Temporary Relocation Numbers'!B19*Assumptions!C$45</f>
        <v>0</v>
      </c>
      <c r="C19" s="51">
        <f>'Temporary Relocation Numbers'!C19*Assumptions!D$45</f>
        <v>0</v>
      </c>
      <c r="D19" s="51">
        <f>'Temporary Relocation Numbers'!D19*Assumptions!E$45</f>
        <v>0</v>
      </c>
      <c r="E19" s="51">
        <f>'Temporary Relocation Numbers'!E19*Assumptions!F$45</f>
        <v>0</v>
      </c>
      <c r="F19" s="51">
        <f>'Temporary Relocation Numbers'!F19*Assumptions!G$45</f>
        <v>0</v>
      </c>
      <c r="G19" s="51">
        <f>'Temporary Relocation Numbers'!G19*Assumptions!H$45</f>
        <v>0</v>
      </c>
      <c r="H19" s="52">
        <f>'Temporary Relocation Numbers'!H19*Assumptions!C$45</f>
        <v>7454.2570796078062</v>
      </c>
      <c r="I19" s="52">
        <f>'Temporary Relocation Numbers'!I19*Assumptions!D$45</f>
        <v>7705.8160256233914</v>
      </c>
      <c r="J19" s="52">
        <f>'Temporary Relocation Numbers'!J19*Assumptions!E$45</f>
        <v>5360.6512680179439</v>
      </c>
      <c r="K19" s="52">
        <f>'Temporary Relocation Numbers'!K19*Assumptions!F$45</f>
        <v>3887.5501528227264</v>
      </c>
      <c r="L19" s="52">
        <f>'Temporary Relocation Numbers'!L19*Assumptions!G$45</f>
        <v>4045.183946386433</v>
      </c>
      <c r="M19" s="52">
        <f>'Temporary Relocation Numbers'!M19*Assumptions!H$45</f>
        <v>1761.470287584001</v>
      </c>
      <c r="N19" s="53">
        <f>'Temporary Relocation Numbers'!N19*Assumptions!C$45</f>
        <v>885695.50512644602</v>
      </c>
      <c r="O19" s="53">
        <f>'Temporary Relocation Numbers'!O19*Assumptions!D$45</f>
        <v>1534979.3462725051</v>
      </c>
      <c r="P19" s="53">
        <f>'Temporary Relocation Numbers'!P19*Assumptions!E$45</f>
        <v>1238346.7540686058</v>
      </c>
      <c r="Q19" s="53">
        <f>'Temporary Relocation Numbers'!Q19*Assumptions!F$45</f>
        <v>406809.16379654058</v>
      </c>
      <c r="R19" s="53">
        <f>'Temporary Relocation Numbers'!R19*Assumptions!G$45</f>
        <v>330177.59526561218</v>
      </c>
      <c r="S19" s="53">
        <f>'Temporary Relocation Numbers'!S19*Assumptions!H$45</f>
        <v>191700.5609286252</v>
      </c>
      <c r="U19">
        <v>2038</v>
      </c>
      <c r="V19" s="51">
        <f>'Temporary Relocation Numbers'!V19*Assumptions!C$45</f>
        <v>0</v>
      </c>
      <c r="W19" s="51">
        <f>'Temporary Relocation Numbers'!W19*Assumptions!D$45</f>
        <v>0</v>
      </c>
      <c r="X19" s="51">
        <f>'Temporary Relocation Numbers'!X19*Assumptions!E$45</f>
        <v>0</v>
      </c>
      <c r="Y19" s="51">
        <f>'Temporary Relocation Numbers'!Y19*Assumptions!F$45</f>
        <v>0</v>
      </c>
      <c r="Z19" s="51">
        <f>'Temporary Relocation Numbers'!Z19*Assumptions!G$45</f>
        <v>0</v>
      </c>
      <c r="AA19" s="51">
        <f>'Temporary Relocation Numbers'!AA19*Assumptions!H$45</f>
        <v>0</v>
      </c>
      <c r="AB19" s="52">
        <f>'Temporary Relocation Numbers'!AB19*Assumptions!C$45</f>
        <v>6939.7319890471927</v>
      </c>
      <c r="AC19" s="52">
        <f>'Temporary Relocation Numbers'!AC19*Assumptions!D$45</f>
        <v>7036.8893559862163</v>
      </c>
      <c r="AD19" s="52">
        <f>'Temporary Relocation Numbers'!AD19*Assumptions!E$45</f>
        <v>4843.8938135280559</v>
      </c>
      <c r="AE19" s="52">
        <f>'Temporary Relocation Numbers'!AE19*Assumptions!F$45</f>
        <v>3877.5467762679878</v>
      </c>
      <c r="AF19" s="52">
        <f>'Temporary Relocation Numbers'!AF19*Assumptions!G$45</f>
        <v>3962.5530473670028</v>
      </c>
      <c r="AG19" s="52">
        <f>'Temporary Relocation Numbers'!AG19*Assumptions!H$45</f>
        <v>1611.1006302591084</v>
      </c>
      <c r="AH19" s="53">
        <f>'Temporary Relocation Numbers'!AH19*Assumptions!C$45</f>
        <v>824560.96749009576</v>
      </c>
      <c r="AI19" s="53">
        <f>'Temporary Relocation Numbers'!AI19*Assumptions!D$45</f>
        <v>1401730.8209184562</v>
      </c>
      <c r="AJ19" s="53">
        <f>'Temporary Relocation Numbers'!AJ19*Assumptions!E$45</f>
        <v>1118972.2817491419</v>
      </c>
      <c r="AK19" s="53">
        <f>'Temporary Relocation Numbers'!AK19*Assumptions!F$45</f>
        <v>405762.36951957922</v>
      </c>
      <c r="AL19" s="53">
        <f>'Temporary Relocation Numbers'!AL19*Assumptions!G$45</f>
        <v>323433.06352256425</v>
      </c>
      <c r="AM19" s="53">
        <f>'Temporary Relocation Numbers'!AM19*Assumptions!H$45</f>
        <v>175335.85250350376</v>
      </c>
    </row>
    <row r="20" spans="1:39" x14ac:dyDescent="0.35">
      <c r="A20">
        <v>2039</v>
      </c>
      <c r="B20" s="51">
        <f>'Temporary Relocation Numbers'!B20*Assumptions!C$45</f>
        <v>0</v>
      </c>
      <c r="C20" s="51">
        <f>'Temporary Relocation Numbers'!C20*Assumptions!D$45</f>
        <v>0</v>
      </c>
      <c r="D20" s="51">
        <f>'Temporary Relocation Numbers'!D20*Assumptions!E$45</f>
        <v>0</v>
      </c>
      <c r="E20" s="51">
        <f>'Temporary Relocation Numbers'!E20*Assumptions!F$45</f>
        <v>0</v>
      </c>
      <c r="F20" s="51">
        <f>'Temporary Relocation Numbers'!F20*Assumptions!G$45</f>
        <v>0</v>
      </c>
      <c r="G20" s="51">
        <f>'Temporary Relocation Numbers'!G20*Assumptions!H$45</f>
        <v>0</v>
      </c>
      <c r="H20" s="52">
        <f>'Temporary Relocation Numbers'!H20*Assumptions!C$45</f>
        <v>7561.3240033661623</v>
      </c>
      <c r="I20" s="52">
        <f>'Temporary Relocation Numbers'!I20*Assumptions!D$45</f>
        <v>7816.4961387587937</v>
      </c>
      <c r="J20" s="52">
        <f>'Temporary Relocation Numbers'!J20*Assumptions!E$45</f>
        <v>5437.6473300639045</v>
      </c>
      <c r="K20" s="52">
        <f>'Temporary Relocation Numbers'!K20*Assumptions!F$45</f>
        <v>3943.3877810898962</v>
      </c>
      <c r="L20" s="52">
        <f>'Temporary Relocation Numbers'!L20*Assumptions!G$45</f>
        <v>4103.2856990562068</v>
      </c>
      <c r="M20" s="52">
        <f>'Temporary Relocation Numbers'!M20*Assumptions!H$45</f>
        <v>1786.7706230794452</v>
      </c>
      <c r="N20" s="53">
        <f>'Temporary Relocation Numbers'!N20*Assumptions!C$45</f>
        <v>897999.45613313653</v>
      </c>
      <c r="O20" s="53">
        <f>'Temporary Relocation Numbers'!O20*Assumptions!D$45</f>
        <v>1556303.0524034549</v>
      </c>
      <c r="P20" s="53">
        <f>'Temporary Relocation Numbers'!P20*Assumptions!E$45</f>
        <v>1255549.684085937</v>
      </c>
      <c r="Q20" s="53">
        <f>'Temporary Relocation Numbers'!Q20*Assumptions!F$45</f>
        <v>412460.49655306281</v>
      </c>
      <c r="R20" s="53">
        <f>'Temporary Relocation Numbers'!R20*Assumptions!G$45</f>
        <v>334764.37360211852</v>
      </c>
      <c r="S20" s="53">
        <f>'Temporary Relocation Numbers'!S20*Assumptions!H$45</f>
        <v>194363.63677802135</v>
      </c>
      <c r="U20">
        <v>2039</v>
      </c>
      <c r="V20" s="51">
        <f>'Temporary Relocation Numbers'!V20*Assumptions!C$45</f>
        <v>0</v>
      </c>
      <c r="W20" s="51">
        <f>'Temporary Relocation Numbers'!W20*Assumptions!D$45</f>
        <v>0</v>
      </c>
      <c r="X20" s="51">
        <f>'Temporary Relocation Numbers'!X20*Assumptions!E$45</f>
        <v>0</v>
      </c>
      <c r="Y20" s="51">
        <f>'Temporary Relocation Numbers'!Y20*Assumptions!F$45</f>
        <v>0</v>
      </c>
      <c r="Z20" s="51">
        <f>'Temporary Relocation Numbers'!Z20*Assumptions!G$45</f>
        <v>0</v>
      </c>
      <c r="AA20" s="51">
        <f>'Temporary Relocation Numbers'!AA20*Assumptions!H$45</f>
        <v>0</v>
      </c>
      <c r="AB20" s="52">
        <f>'Temporary Relocation Numbers'!AB20*Assumptions!C$45</f>
        <v>7039.4086902717008</v>
      </c>
      <c r="AC20" s="52">
        <f>'Temporary Relocation Numbers'!AC20*Assumptions!D$45</f>
        <v>7137.9615471016077</v>
      </c>
      <c r="AD20" s="52">
        <f>'Temporary Relocation Numbers'!AD20*Assumptions!E$45</f>
        <v>4913.4675891690049</v>
      </c>
      <c r="AE20" s="52">
        <f>'Temporary Relocation Numbers'!AE20*Assumptions!F$45</f>
        <v>3933.2407241195947</v>
      </c>
      <c r="AF20" s="52">
        <f>'Temporary Relocation Numbers'!AF20*Assumptions!G$45</f>
        <v>4019.4679565900155</v>
      </c>
      <c r="AG20" s="52">
        <f>'Temporary Relocation Numbers'!AG20*Assumptions!H$45</f>
        <v>1634.2411775336154</v>
      </c>
      <c r="AH20" s="53">
        <f>'Temporary Relocation Numbers'!AH20*Assumptions!C$45</f>
        <v>836015.64653871441</v>
      </c>
      <c r="AI20" s="53">
        <f>'Temporary Relocation Numbers'!AI20*Assumptions!D$45</f>
        <v>1421203.4582360487</v>
      </c>
      <c r="AJ20" s="53">
        <f>'Temporary Relocation Numbers'!AJ20*Assumptions!E$45</f>
        <v>1134516.8792465867</v>
      </c>
      <c r="AK20" s="53">
        <f>'Temporary Relocation Numbers'!AK20*Assumptions!F$45</f>
        <v>411399.16036477505</v>
      </c>
      <c r="AL20" s="53">
        <f>'Temporary Relocation Numbers'!AL20*Assumptions!G$45</f>
        <v>327926.1478212786</v>
      </c>
      <c r="AM20" s="53">
        <f>'Temporary Relocation Numbers'!AM20*Assumptions!H$45</f>
        <v>177771.59224298844</v>
      </c>
    </row>
    <row r="21" spans="1:39" x14ac:dyDescent="0.35">
      <c r="A21">
        <v>2040</v>
      </c>
      <c r="B21" s="51">
        <f>'Temporary Relocation Numbers'!B21*Assumptions!C$45</f>
        <v>0</v>
      </c>
      <c r="C21" s="51">
        <f>'Temporary Relocation Numbers'!C21*Assumptions!D$45</f>
        <v>0</v>
      </c>
      <c r="D21" s="51">
        <f>'Temporary Relocation Numbers'!D21*Assumptions!E$45</f>
        <v>0</v>
      </c>
      <c r="E21" s="51">
        <f>'Temporary Relocation Numbers'!E21*Assumptions!F$45</f>
        <v>0</v>
      </c>
      <c r="F21" s="51">
        <f>'Temporary Relocation Numbers'!F21*Assumptions!G$45</f>
        <v>0</v>
      </c>
      <c r="G21" s="51">
        <f>'Temporary Relocation Numbers'!G21*Assumptions!H$45</f>
        <v>0</v>
      </c>
      <c r="H21" s="52">
        <f>'Temporary Relocation Numbers'!H21*Assumptions!C$45</f>
        <v>8233.3620408184888</v>
      </c>
      <c r="I21" s="52">
        <f>'Temporary Relocation Numbers'!I21*Assumptions!D$45</f>
        <v>8511.2134557930331</v>
      </c>
      <c r="J21" s="52">
        <f>'Temporary Relocation Numbers'!J21*Assumptions!E$45</f>
        <v>5920.9364786875058</v>
      </c>
      <c r="K21" s="52">
        <f>'Temporary Relocation Numbers'!K21*Assumptions!F$45</f>
        <v>4293.8695993716374</v>
      </c>
      <c r="L21" s="52">
        <f>'Temporary Relocation Numbers'!L21*Assumptions!G$45</f>
        <v>4467.9789812211175</v>
      </c>
      <c r="M21" s="52">
        <f>'Temporary Relocation Numbers'!M21*Assumptions!H$45</f>
        <v>1945.5758564456146</v>
      </c>
      <c r="N21" s="53">
        <f>'Temporary Relocation Numbers'!N21*Assumptions!C$45</f>
        <v>977357.81479916477</v>
      </c>
      <c r="O21" s="53">
        <f>'Temporary Relocation Numbers'!O21*Assumptions!D$45</f>
        <v>1693837.2735905075</v>
      </c>
      <c r="P21" s="53">
        <f>'Temporary Relocation Numbers'!P21*Assumptions!E$45</f>
        <v>1366505.6111438014</v>
      </c>
      <c r="Q21" s="53">
        <f>'Temporary Relocation Numbers'!Q21*Assumptions!F$45</f>
        <v>448910.61664776038</v>
      </c>
      <c r="R21" s="53">
        <f>'Temporary Relocation Numbers'!R21*Assumptions!G$45</f>
        <v>364348.3015738817</v>
      </c>
      <c r="S21" s="53">
        <f>'Temporary Relocation Numbers'!S21*Assumptions!H$45</f>
        <v>211540.01599932127</v>
      </c>
      <c r="U21">
        <v>2040</v>
      </c>
      <c r="V21" s="51">
        <f>'Temporary Relocation Numbers'!V21*Assumptions!C$45</f>
        <v>0</v>
      </c>
      <c r="W21" s="51">
        <f>'Temporary Relocation Numbers'!W21*Assumptions!D$45</f>
        <v>0</v>
      </c>
      <c r="X21" s="51">
        <f>'Temporary Relocation Numbers'!X21*Assumptions!E$45</f>
        <v>0</v>
      </c>
      <c r="Y21" s="51">
        <f>'Temporary Relocation Numbers'!Y21*Assumptions!F$45</f>
        <v>0</v>
      </c>
      <c r="Z21" s="51">
        <f>'Temporary Relocation Numbers'!Z21*Assumptions!G$45</f>
        <v>0</v>
      </c>
      <c r="AA21" s="51">
        <f>'Temporary Relocation Numbers'!AA21*Assumptions!H$45</f>
        <v>0</v>
      </c>
      <c r="AB21" s="52">
        <f>'Temporary Relocation Numbers'!AB21*Assumptions!C$45</f>
        <v>7665.0597533565515</v>
      </c>
      <c r="AC21" s="52">
        <f>'Temporary Relocation Numbers'!AC21*Assumptions!D$45</f>
        <v>7772.3718259613424</v>
      </c>
      <c r="AD21" s="52">
        <f>'Temporary Relocation Numbers'!AD21*Assumptions!E$45</f>
        <v>5350.168504807687</v>
      </c>
      <c r="AE21" s="52">
        <f>'Temporary Relocation Numbers'!AE21*Assumptions!F$45</f>
        <v>4282.8206886718554</v>
      </c>
      <c r="AF21" s="52">
        <f>'Temporary Relocation Numbers'!AF21*Assumptions!G$45</f>
        <v>4376.711655702331</v>
      </c>
      <c r="AG21" s="52">
        <f>'Temporary Relocation Numbers'!AG21*Assumptions!H$45</f>
        <v>1779.4898447226608</v>
      </c>
      <c r="AH21" s="53">
        <f>'Temporary Relocation Numbers'!AH21*Assumptions!C$45</f>
        <v>909896.34777445602</v>
      </c>
      <c r="AI21" s="53">
        <f>'Temporary Relocation Numbers'!AI21*Assumptions!D$45</f>
        <v>1546798.6053219447</v>
      </c>
      <c r="AJ21" s="53">
        <f>'Temporary Relocation Numbers'!AJ21*Assumptions!E$45</f>
        <v>1234776.8480038119</v>
      </c>
      <c r="AK21" s="53">
        <f>'Temporary Relocation Numbers'!AK21*Assumptions!F$45</f>
        <v>447755.48764331872</v>
      </c>
      <c r="AL21" s="53">
        <f>'Temporary Relocation Numbers'!AL21*Assumptions!G$45</f>
        <v>356905.76543355448</v>
      </c>
      <c r="AM21" s="53">
        <f>'Temporary Relocation Numbers'!AM21*Assumptions!H$45</f>
        <v>193481.69282433935</v>
      </c>
    </row>
    <row r="22" spans="1:39" x14ac:dyDescent="0.35">
      <c r="A22">
        <v>2041</v>
      </c>
      <c r="B22" s="51">
        <f>'Temporary Relocation Numbers'!B22*Assumptions!C$45</f>
        <v>0</v>
      </c>
      <c r="C22" s="51">
        <f>'Temporary Relocation Numbers'!C22*Assumptions!D$45</f>
        <v>0</v>
      </c>
      <c r="D22" s="51">
        <f>'Temporary Relocation Numbers'!D22*Assumptions!E$45</f>
        <v>0</v>
      </c>
      <c r="E22" s="51">
        <f>'Temporary Relocation Numbers'!E22*Assumptions!F$45</f>
        <v>0</v>
      </c>
      <c r="F22" s="51">
        <f>'Temporary Relocation Numbers'!F22*Assumptions!G$45</f>
        <v>0</v>
      </c>
      <c r="G22" s="51">
        <f>'Temporary Relocation Numbers'!G22*Assumptions!H$45</f>
        <v>0</v>
      </c>
      <c r="H22" s="52">
        <f>'Temporary Relocation Numbers'!H22*Assumptions!C$45</f>
        <v>8351.6193985249702</v>
      </c>
      <c r="I22" s="52">
        <f>'Temporary Relocation Numbers'!I22*Assumptions!D$45</f>
        <v>8633.46164664969</v>
      </c>
      <c r="J22" s="52">
        <f>'Temporary Relocation Numbers'!J22*Assumptions!E$45</f>
        <v>6005.9800246467576</v>
      </c>
      <c r="K22" s="52">
        <f>'Temporary Relocation Numbers'!K22*Assumptions!F$45</f>
        <v>4355.5432717597159</v>
      </c>
      <c r="L22" s="52">
        <f>'Temporary Relocation Numbers'!L22*Assumptions!G$45</f>
        <v>4532.1534200454771</v>
      </c>
      <c r="M22" s="52">
        <f>'Temporary Relocation Numbers'!M22*Assumptions!H$45</f>
        <v>1973.5205355281234</v>
      </c>
      <c r="N22" s="53">
        <f>'Temporary Relocation Numbers'!N22*Assumptions!C$45</f>
        <v>990935.12505951046</v>
      </c>
      <c r="O22" s="53">
        <f>'Temporary Relocation Numbers'!O22*Assumptions!D$45</f>
        <v>1717367.8105605342</v>
      </c>
      <c r="P22" s="53">
        <f>'Temporary Relocation Numbers'!P22*Assumptions!E$45</f>
        <v>1385488.9050552696</v>
      </c>
      <c r="Q22" s="53">
        <f>'Temporary Relocation Numbers'!Q22*Assumptions!F$45</f>
        <v>455146.81656257081</v>
      </c>
      <c r="R22" s="53">
        <f>'Temporary Relocation Numbers'!R22*Assumptions!G$45</f>
        <v>369409.77431026642</v>
      </c>
      <c r="S22" s="53">
        <f>'Temporary Relocation Numbers'!S22*Assumptions!H$45</f>
        <v>214478.69862528608</v>
      </c>
      <c r="U22">
        <v>2041</v>
      </c>
      <c r="V22" s="51">
        <f>'Temporary Relocation Numbers'!V22*Assumptions!C$45</f>
        <v>0</v>
      </c>
      <c r="W22" s="51">
        <f>'Temporary Relocation Numbers'!W22*Assumptions!D$45</f>
        <v>0</v>
      </c>
      <c r="X22" s="51">
        <f>'Temporary Relocation Numbers'!X22*Assumptions!E$45</f>
        <v>0</v>
      </c>
      <c r="Y22" s="51">
        <f>'Temporary Relocation Numbers'!Y22*Assumptions!F$45</f>
        <v>0</v>
      </c>
      <c r="Z22" s="51">
        <f>'Temporary Relocation Numbers'!Z22*Assumptions!G$45</f>
        <v>0</v>
      </c>
      <c r="AA22" s="51">
        <f>'Temporary Relocation Numbers'!AA22*Assumptions!H$45</f>
        <v>0</v>
      </c>
      <c r="AB22" s="52">
        <f>'Temporary Relocation Numbers'!AB22*Assumptions!C$45</f>
        <v>7775.15447633853</v>
      </c>
      <c r="AC22" s="52">
        <f>'Temporary Relocation Numbers'!AC22*Assumptions!D$45</f>
        <v>7884.0078928188022</v>
      </c>
      <c r="AD22" s="52">
        <f>'Temporary Relocation Numbers'!AD22*Assumptions!E$45</f>
        <v>5427.0140009156285</v>
      </c>
      <c r="AE22" s="52">
        <f>'Temporary Relocation Numbers'!AE22*Assumptions!F$45</f>
        <v>4344.3356634369684</v>
      </c>
      <c r="AF22" s="52">
        <f>'Temporary Relocation Numbers'!AF22*Assumptions!G$45</f>
        <v>4439.5752044301198</v>
      </c>
      <c r="AG22" s="52">
        <f>'Temporary Relocation Numbers'!AG22*Assumptions!H$45</f>
        <v>1805.0489985724648</v>
      </c>
      <c r="AH22" s="53">
        <f>'Temporary Relocation Numbers'!AH22*Assumptions!C$45</f>
        <v>922536.4933091061</v>
      </c>
      <c r="AI22" s="53">
        <f>'Temporary Relocation Numbers'!AI22*Assumptions!D$45</f>
        <v>1568286.5028521256</v>
      </c>
      <c r="AJ22" s="53">
        <f>'Temporary Relocation Numbers'!AJ22*Assumptions!E$45</f>
        <v>1251930.1854139031</v>
      </c>
      <c r="AK22" s="53">
        <f>'Temporary Relocation Numbers'!AK22*Assumptions!F$45</f>
        <v>453975.64067678567</v>
      </c>
      <c r="AL22" s="53">
        <f>'Temporary Relocation Numbers'!AL22*Assumptions!G$45</f>
        <v>361863.84755826055</v>
      </c>
      <c r="AM22" s="53">
        <f>'Temporary Relocation Numbers'!AM22*Assumptions!H$45</f>
        <v>196169.51189468947</v>
      </c>
    </row>
    <row r="23" spans="1:39" x14ac:dyDescent="0.35">
      <c r="A23">
        <v>2042</v>
      </c>
      <c r="B23" s="51">
        <f>'Temporary Relocation Numbers'!B23*Assumptions!C$45</f>
        <v>0</v>
      </c>
      <c r="C23" s="51">
        <f>'Temporary Relocation Numbers'!C23*Assumptions!D$45</f>
        <v>0</v>
      </c>
      <c r="D23" s="51">
        <f>'Temporary Relocation Numbers'!D23*Assumptions!E$45</f>
        <v>0</v>
      </c>
      <c r="E23" s="51">
        <f>'Temporary Relocation Numbers'!E23*Assumptions!F$45</f>
        <v>0</v>
      </c>
      <c r="F23" s="51">
        <f>'Temporary Relocation Numbers'!F23*Assumptions!G$45</f>
        <v>0</v>
      </c>
      <c r="G23" s="51">
        <f>'Temporary Relocation Numbers'!G23*Assumptions!H$45</f>
        <v>0</v>
      </c>
      <c r="H23" s="52">
        <f>'Temporary Relocation Numbers'!H23*Assumptions!C$45</f>
        <v>8471.5753093355652</v>
      </c>
      <c r="I23" s="52">
        <f>'Temporary Relocation Numbers'!I23*Assumptions!D$45</f>
        <v>8757.4657117122242</v>
      </c>
      <c r="J23" s="52">
        <f>'Temporary Relocation Numbers'!J23*Assumptions!E$45</f>
        <v>6092.2450673633812</v>
      </c>
      <c r="K23" s="52">
        <f>'Temporary Relocation Numbers'!K23*Assumptions!F$45</f>
        <v>4418.1027749299847</v>
      </c>
      <c r="L23" s="52">
        <f>'Temporary Relocation Numbers'!L23*Assumptions!G$45</f>
        <v>4597.2496086398623</v>
      </c>
      <c r="M23" s="52">
        <f>'Temporary Relocation Numbers'!M23*Assumptions!H$45</f>
        <v>2001.8665893945752</v>
      </c>
      <c r="N23" s="53">
        <f>'Temporary Relocation Numbers'!N23*Assumptions!C$45</f>
        <v>1004701.0493065804</v>
      </c>
      <c r="O23" s="53">
        <f>'Temporary Relocation Numbers'!O23*Assumptions!D$45</f>
        <v>1741225.2302711469</v>
      </c>
      <c r="P23" s="53">
        <f>'Temporary Relocation Numbers'!P23*Assumptions!E$45</f>
        <v>1404735.912079066</v>
      </c>
      <c r="Q23" s="53">
        <f>'Temporary Relocation Numbers'!Q23*Assumptions!F$45</f>
        <v>461469.64884457242</v>
      </c>
      <c r="R23" s="53">
        <f>'Temporary Relocation Numbers'!R23*Assumptions!G$45</f>
        <v>374541.56027756369</v>
      </c>
      <c r="S23" s="53">
        <f>'Temporary Relocation Numbers'!S23*Assumptions!H$45</f>
        <v>217458.20499580511</v>
      </c>
      <c r="U23">
        <v>2042</v>
      </c>
      <c r="V23" s="51">
        <f>'Temporary Relocation Numbers'!V23*Assumptions!C$45</f>
        <v>0</v>
      </c>
      <c r="W23" s="51">
        <f>'Temporary Relocation Numbers'!W23*Assumptions!D$45</f>
        <v>0</v>
      </c>
      <c r="X23" s="51">
        <f>'Temporary Relocation Numbers'!X23*Assumptions!E$45</f>
        <v>0</v>
      </c>
      <c r="Y23" s="51">
        <f>'Temporary Relocation Numbers'!Y23*Assumptions!F$45</f>
        <v>0</v>
      </c>
      <c r="Z23" s="51">
        <f>'Temporary Relocation Numbers'!Z23*Assumptions!G$45</f>
        <v>0</v>
      </c>
      <c r="AA23" s="51">
        <f>'Temporary Relocation Numbers'!AA23*Assumptions!H$45</f>
        <v>0</v>
      </c>
      <c r="AB23" s="52">
        <f>'Temporary Relocation Numbers'!AB23*Assumptions!C$45</f>
        <v>7886.8305109369212</v>
      </c>
      <c r="AC23" s="52">
        <f>'Temporary Relocation Numbers'!AC23*Assumptions!D$45</f>
        <v>7997.2474099103065</v>
      </c>
      <c r="AD23" s="52">
        <f>'Temporary Relocation Numbers'!AD23*Assumptions!E$45</f>
        <v>5504.9632436189868</v>
      </c>
      <c r="AE23" s="52">
        <f>'Temporary Relocation Numbers'!AE23*Assumptions!F$45</f>
        <v>4406.7341895798836</v>
      </c>
      <c r="AF23" s="52">
        <f>'Temporary Relocation Numbers'!AF23*Assumptions!G$45</f>
        <v>4503.3416743621201</v>
      </c>
      <c r="AG23" s="52">
        <f>'Temporary Relocation Numbers'!AG23*Assumptions!H$45</f>
        <v>1830.97526344988</v>
      </c>
      <c r="AH23" s="53">
        <f>'Temporary Relocation Numbers'!AH23*Assumptions!C$45</f>
        <v>935352.23387667199</v>
      </c>
      <c r="AI23" s="53">
        <f>'Temporary Relocation Numbers'!AI23*Assumptions!D$45</f>
        <v>1590072.9070777993</v>
      </c>
      <c r="AJ23" s="53">
        <f>'Temporary Relocation Numbers'!AJ23*Assumptions!E$45</f>
        <v>1269321.8144511657</v>
      </c>
      <c r="AK23" s="53">
        <f>'Temporary Relocation Numbers'!AK23*Assumptions!F$45</f>
        <v>460282.20315654081</v>
      </c>
      <c r="AL23" s="53">
        <f>'Temporary Relocation Numbers'!AL23*Assumptions!G$45</f>
        <v>366890.80662678799</v>
      </c>
      <c r="AM23" s="53">
        <f>'Temporary Relocation Numbers'!AM23*Assumptions!H$45</f>
        <v>198894.66975016956</v>
      </c>
    </row>
    <row r="24" spans="1:39" x14ac:dyDescent="0.35">
      <c r="A24">
        <v>2043</v>
      </c>
      <c r="B24" s="51">
        <f>'Temporary Relocation Numbers'!B24*Assumptions!C$45</f>
        <v>0</v>
      </c>
      <c r="C24" s="51">
        <f>'Temporary Relocation Numbers'!C24*Assumptions!D$45</f>
        <v>0</v>
      </c>
      <c r="D24" s="51">
        <f>'Temporary Relocation Numbers'!D24*Assumptions!E$45</f>
        <v>0</v>
      </c>
      <c r="E24" s="51">
        <f>'Temporary Relocation Numbers'!E24*Assumptions!F$45</f>
        <v>0</v>
      </c>
      <c r="F24" s="51">
        <f>'Temporary Relocation Numbers'!F24*Assumptions!G$45</f>
        <v>0</v>
      </c>
      <c r="G24" s="51">
        <f>'Temporary Relocation Numbers'!G24*Assumptions!H$45</f>
        <v>0</v>
      </c>
      <c r="H24" s="52">
        <f>'Temporary Relocation Numbers'!H24*Assumptions!C$45</f>
        <v>8593.2541698941986</v>
      </c>
      <c r="I24" s="52">
        <f>'Temporary Relocation Numbers'!I24*Assumptions!D$45</f>
        <v>8883.2508709385347</v>
      </c>
      <c r="J24" s="52">
        <f>'Temporary Relocation Numbers'!J24*Assumptions!E$45</f>
        <v>6179.7491514295216</v>
      </c>
      <c r="K24" s="52">
        <f>'Temporary Relocation Numbers'!K24*Assumptions!F$45</f>
        <v>4481.560832239822</v>
      </c>
      <c r="L24" s="52">
        <f>'Temporary Relocation Numbers'!L24*Assumptions!G$45</f>
        <v>4663.2807862729624</v>
      </c>
      <c r="M24" s="52">
        <f>'Temporary Relocation Numbers'!M24*Assumptions!H$45</f>
        <v>2030.6197830679528</v>
      </c>
      <c r="N24" s="53">
        <f>'Temporary Relocation Numbers'!N24*Assumptions!C$45</f>
        <v>1018658.2077379923</v>
      </c>
      <c r="O24" s="53">
        <f>'Temporary Relocation Numbers'!O24*Assumptions!D$45</f>
        <v>1765414.0737290476</v>
      </c>
      <c r="P24" s="53">
        <f>'Temporary Relocation Numbers'!P24*Assumptions!E$45</f>
        <v>1424250.2956787574</v>
      </c>
      <c r="Q24" s="53">
        <f>'Temporary Relocation Numbers'!Q24*Assumptions!F$45</f>
        <v>467880.31697780156</v>
      </c>
      <c r="R24" s="53">
        <f>'Temporary Relocation Numbers'!R24*Assumptions!G$45</f>
        <v>379744.63625678158</v>
      </c>
      <c r="S24" s="53">
        <f>'Temporary Relocation Numbers'!S24*Assumptions!H$45</f>
        <v>220479.1022283019</v>
      </c>
      <c r="U24">
        <v>2043</v>
      </c>
      <c r="V24" s="51">
        <f>'Temporary Relocation Numbers'!V24*Assumptions!C$45</f>
        <v>0</v>
      </c>
      <c r="W24" s="51">
        <f>'Temporary Relocation Numbers'!W24*Assumptions!D$45</f>
        <v>0</v>
      </c>
      <c r="X24" s="51">
        <f>'Temporary Relocation Numbers'!X24*Assumptions!E$45</f>
        <v>0</v>
      </c>
      <c r="Y24" s="51">
        <f>'Temporary Relocation Numbers'!Y24*Assumptions!F$45</f>
        <v>0</v>
      </c>
      <c r="Z24" s="51">
        <f>'Temporary Relocation Numbers'!Z24*Assumptions!G$45</f>
        <v>0</v>
      </c>
      <c r="AA24" s="51">
        <f>'Temporary Relocation Numbers'!AA24*Assumptions!H$45</f>
        <v>0</v>
      </c>
      <c r="AB24" s="52">
        <f>'Temporary Relocation Numbers'!AB24*Assumptions!C$45</f>
        <v>8000.1105698336796</v>
      </c>
      <c r="AC24" s="52">
        <f>'Temporary Relocation Numbers'!AC24*Assumptions!D$45</f>
        <v>8112.113407899019</v>
      </c>
      <c r="AD24" s="52">
        <f>'Temporary Relocation Numbers'!AD24*Assumptions!E$45</f>
        <v>5584.0320862417475</v>
      </c>
      <c r="AE24" s="52">
        <f>'Temporary Relocation Numbers'!AE24*Assumptions!F$45</f>
        <v>4470.0289577184567</v>
      </c>
      <c r="AF24" s="52">
        <f>'Temporary Relocation Numbers'!AF24*Assumptions!G$45</f>
        <v>4568.0240343287187</v>
      </c>
      <c r="AG24" s="52">
        <f>'Temporary Relocation Numbers'!AG24*Assumptions!H$45</f>
        <v>1857.2739122409864</v>
      </c>
      <c r="AH24" s="53">
        <f>'Temporary Relocation Numbers'!AH24*Assumptions!C$45</f>
        <v>948346.00881738856</v>
      </c>
      <c r="AI24" s="53">
        <f>'Temporary Relocation Numbers'!AI24*Assumptions!D$45</f>
        <v>1612161.964809845</v>
      </c>
      <c r="AJ24" s="53">
        <f>'Temporary Relocation Numbers'!AJ24*Assumptions!E$45</f>
        <v>1286955.0454276528</v>
      </c>
      <c r="AK24" s="53">
        <f>'Temporary Relocation Numbers'!AK24*Assumptions!F$45</f>
        <v>466676.37546983629</v>
      </c>
      <c r="AL24" s="53">
        <f>'Temporary Relocation Numbers'!AL24*Assumptions!G$45</f>
        <v>371987.59946745716</v>
      </c>
      <c r="AM24" s="53">
        <f>'Temporary Relocation Numbers'!AM24*Assumptions!H$45</f>
        <v>201657.68509566196</v>
      </c>
    </row>
    <row r="25" spans="1:39" x14ac:dyDescent="0.35">
      <c r="A25">
        <v>2044</v>
      </c>
      <c r="B25" s="51">
        <f>'Temporary Relocation Numbers'!B25*Assumptions!C$45</f>
        <v>0</v>
      </c>
      <c r="C25" s="51">
        <f>'Temporary Relocation Numbers'!C25*Assumptions!D$45</f>
        <v>0</v>
      </c>
      <c r="D25" s="51">
        <f>'Temporary Relocation Numbers'!D25*Assumptions!E$45</f>
        <v>0</v>
      </c>
      <c r="E25" s="51">
        <f>'Temporary Relocation Numbers'!E25*Assumptions!F$45</f>
        <v>0</v>
      </c>
      <c r="F25" s="51">
        <f>'Temporary Relocation Numbers'!F25*Assumptions!G$45</f>
        <v>0</v>
      </c>
      <c r="G25" s="51">
        <f>'Temporary Relocation Numbers'!G25*Assumptions!H$45</f>
        <v>0</v>
      </c>
      <c r="H25" s="52">
        <f>'Temporary Relocation Numbers'!H25*Assumptions!C$45</f>
        <v>8716.6807272584701</v>
      </c>
      <c r="I25" s="52">
        <f>'Temporary Relocation Numbers'!I25*Assumptions!D$45</f>
        <v>9010.842706525611</v>
      </c>
      <c r="J25" s="52">
        <f>'Temporary Relocation Numbers'!J25*Assumptions!E$45</f>
        <v>6268.5100734336602</v>
      </c>
      <c r="K25" s="52">
        <f>'Temporary Relocation Numbers'!K25*Assumptions!F$45</f>
        <v>4545.9303497946285</v>
      </c>
      <c r="L25" s="52">
        <f>'Temporary Relocation Numbers'!L25*Assumptions!G$45</f>
        <v>4730.2603823716199</v>
      </c>
      <c r="M25" s="52">
        <f>'Temporary Relocation Numbers'!M25*Assumptions!H$45</f>
        <v>2059.7859643753713</v>
      </c>
      <c r="N25" s="53">
        <f>'Temporary Relocation Numbers'!N25*Assumptions!C$45</f>
        <v>1032809.2569507603</v>
      </c>
      <c r="O25" s="53">
        <f>'Temporary Relocation Numbers'!O25*Assumptions!D$45</f>
        <v>1789938.945023933</v>
      </c>
      <c r="P25" s="53">
        <f>'Temporary Relocation Numbers'!P25*Assumptions!E$45</f>
        <v>1444035.7702102044</v>
      </c>
      <c r="Q25" s="53">
        <f>'Temporary Relocation Numbers'!Q25*Assumptions!F$45</f>
        <v>474380.041164917</v>
      </c>
      <c r="R25" s="53">
        <f>'Temporary Relocation Numbers'!R25*Assumptions!G$45</f>
        <v>385019.99259822536</v>
      </c>
      <c r="S25" s="53">
        <f>'Temporary Relocation Numbers'!S25*Assumptions!H$45</f>
        <v>223541.96531851133</v>
      </c>
      <c r="U25">
        <v>2044</v>
      </c>
      <c r="V25" s="51">
        <f>'Temporary Relocation Numbers'!V25*Assumptions!C$45</f>
        <v>0</v>
      </c>
      <c r="W25" s="51">
        <f>'Temporary Relocation Numbers'!W25*Assumptions!D$45</f>
        <v>0</v>
      </c>
      <c r="X25" s="51">
        <f>'Temporary Relocation Numbers'!X25*Assumptions!E$45</f>
        <v>0</v>
      </c>
      <c r="Y25" s="51">
        <f>'Temporary Relocation Numbers'!Y25*Assumptions!F$45</f>
        <v>0</v>
      </c>
      <c r="Z25" s="51">
        <f>'Temporary Relocation Numbers'!Z25*Assumptions!G$45</f>
        <v>0</v>
      </c>
      <c r="AA25" s="51">
        <f>'Temporary Relocation Numbers'!AA25*Assumptions!H$45</f>
        <v>0</v>
      </c>
      <c r="AB25" s="52">
        <f>'Temporary Relocation Numbers'!AB25*Assumptions!C$45</f>
        <v>8115.0176919373707</v>
      </c>
      <c r="AC25" s="52">
        <f>'Temporary Relocation Numbers'!AC25*Assumptions!D$45</f>
        <v>8228.6292482419376</v>
      </c>
      <c r="AD25" s="52">
        <f>'Temporary Relocation Numbers'!AD25*Assumptions!E$45</f>
        <v>5664.236609812232</v>
      </c>
      <c r="AE25" s="52">
        <f>'Temporary Relocation Numbers'!AE25*Assumptions!F$45</f>
        <v>4534.2328407483228</v>
      </c>
      <c r="AF25" s="52">
        <f>'Temporary Relocation Numbers'!AF25*Assumptions!G$45</f>
        <v>4633.6354394341006</v>
      </c>
      <c r="AG25" s="52">
        <f>'Temporary Relocation Numbers'!AG25*Assumptions!H$45</f>
        <v>1883.9502935673404</v>
      </c>
      <c r="AH25" s="53">
        <f>'Temporary Relocation Numbers'!AH25*Assumptions!C$45</f>
        <v>961520.29135844531</v>
      </c>
      <c r="AI25" s="53">
        <f>'Temporary Relocation Numbers'!AI25*Assumptions!D$45</f>
        <v>1634557.8804660263</v>
      </c>
      <c r="AJ25" s="53">
        <f>'Temporary Relocation Numbers'!AJ25*Assumptions!E$45</f>
        <v>1304833.2346417834</v>
      </c>
      <c r="AK25" s="53">
        <f>'Temporary Relocation Numbers'!AK25*Assumptions!F$45</f>
        <v>473159.37467952655</v>
      </c>
      <c r="AL25" s="53">
        <f>'Temporary Relocation Numbers'!AL25*Assumptions!G$45</f>
        <v>377155.19620070548</v>
      </c>
      <c r="AM25" s="53">
        <f>'Temporary Relocation Numbers'!AM25*Assumptions!H$45</f>
        <v>204459.08384182074</v>
      </c>
    </row>
    <row r="26" spans="1:39" x14ac:dyDescent="0.35">
      <c r="A26">
        <v>2045</v>
      </c>
      <c r="B26" s="51">
        <f>'Temporary Relocation Numbers'!B26*Assumptions!C$45</f>
        <v>0</v>
      </c>
      <c r="C26" s="51">
        <f>'Temporary Relocation Numbers'!C26*Assumptions!D$45</f>
        <v>0</v>
      </c>
      <c r="D26" s="51">
        <f>'Temporary Relocation Numbers'!D26*Assumptions!E$45</f>
        <v>0</v>
      </c>
      <c r="E26" s="51">
        <f>'Temporary Relocation Numbers'!E26*Assumptions!F$45</f>
        <v>0</v>
      </c>
      <c r="F26" s="51">
        <f>'Temporary Relocation Numbers'!F26*Assumptions!G$45</f>
        <v>0</v>
      </c>
      <c r="G26" s="51">
        <f>'Temporary Relocation Numbers'!G26*Assumptions!H$45</f>
        <v>0</v>
      </c>
      <c r="H26" s="52">
        <f>'Temporary Relocation Numbers'!H26*Assumptions!C$45</f>
        <v>8841.8800839327141</v>
      </c>
      <c r="I26" s="52">
        <f>'Temporary Relocation Numbers'!I26*Assumptions!D$45</f>
        <v>9140.2671681124502</v>
      </c>
      <c r="J26" s="52">
        <f>'Temporary Relocation Numbers'!J26*Assumptions!E$45</f>
        <v>6358.5458855800962</v>
      </c>
      <c r="K26" s="52">
        <f>'Temporary Relocation Numbers'!K26*Assumptions!F$45</f>
        <v>4611.2244190726724</v>
      </c>
      <c r="L26" s="52">
        <f>'Temporary Relocation Numbers'!L26*Assumptions!G$45</f>
        <v>4798.2020192521131</v>
      </c>
      <c r="M26" s="52">
        <f>'Temporary Relocation Numbers'!M26*Assumptions!H$45</f>
        <v>2089.3710651374063</v>
      </c>
      <c r="N26" s="53">
        <f>'Temporary Relocation Numbers'!N26*Assumptions!C$45</f>
        <v>1047156.8904469523</v>
      </c>
      <c r="O26" s="53">
        <f>'Temporary Relocation Numbers'!O26*Assumptions!D$45</f>
        <v>1814804.5122048319</v>
      </c>
      <c r="P26" s="53">
        <f>'Temporary Relocation Numbers'!P26*Assumptions!E$45</f>
        <v>1464096.1016285499</v>
      </c>
      <c r="Q26" s="53">
        <f>'Temporary Relocation Numbers'!Q26*Assumptions!F$45</f>
        <v>480970.05855945242</v>
      </c>
      <c r="R26" s="53">
        <f>'Temporary Relocation Numbers'!R26*Assumptions!G$45</f>
        <v>390368.63341000048</v>
      </c>
      <c r="S26" s="53">
        <f>'Temporary Relocation Numbers'!S26*Assumptions!H$45</f>
        <v>226647.37724992415</v>
      </c>
      <c r="U26">
        <v>2045</v>
      </c>
      <c r="V26" s="51">
        <f>'Temporary Relocation Numbers'!V26*Assumptions!C$45</f>
        <v>0</v>
      </c>
      <c r="W26" s="51">
        <f>'Temporary Relocation Numbers'!W26*Assumptions!D$45</f>
        <v>0</v>
      </c>
      <c r="X26" s="51">
        <f>'Temporary Relocation Numbers'!X26*Assumptions!E$45</f>
        <v>0</v>
      </c>
      <c r="Y26" s="51">
        <f>'Temporary Relocation Numbers'!Y26*Assumptions!F$45</f>
        <v>0</v>
      </c>
      <c r="Z26" s="51">
        <f>'Temporary Relocation Numbers'!Z26*Assumptions!G$45</f>
        <v>0</v>
      </c>
      <c r="AA26" s="51">
        <f>'Temporary Relocation Numbers'!AA26*Assumptions!H$45</f>
        <v>0</v>
      </c>
      <c r="AB26" s="52">
        <f>'Temporary Relocation Numbers'!AB26*Assumptions!C$45</f>
        <v>8231.5752470688221</v>
      </c>
      <c r="AC26" s="52">
        <f>'Temporary Relocation Numbers'!AC26*Assumptions!D$45</f>
        <v>8346.8186279411511</v>
      </c>
      <c r="AD26" s="52">
        <f>'Temporary Relocation Numbers'!AD26*Assumptions!E$45</f>
        <v>5745.5931263336561</v>
      </c>
      <c r="AE26" s="52">
        <f>'Temporary Relocation Numbers'!AE26*Assumptions!F$45</f>
        <v>4599.3588964609835</v>
      </c>
      <c r="AF26" s="52">
        <f>'Temporary Relocation Numbers'!AF26*Assumptions!G$45</f>
        <v>4700.1892337317358</v>
      </c>
      <c r="AG26" s="52">
        <f>'Temporary Relocation Numbers'!AG26*Assumptions!H$45</f>
        <v>1911.0098328737738</v>
      </c>
      <c r="AH26" s="53">
        <f>'Temporary Relocation Numbers'!AH26*Assumptions!C$45</f>
        <v>974877.58908473852</v>
      </c>
      <c r="AI26" s="53">
        <f>'Temporary Relocation Numbers'!AI26*Assumptions!D$45</f>
        <v>1657264.9168712557</v>
      </c>
      <c r="AJ26" s="53">
        <f>'Temporary Relocation Numbers'!AJ26*Assumptions!E$45</f>
        <v>1322959.7850171768</v>
      </c>
      <c r="AK26" s="53">
        <f>'Temporary Relocation Numbers'!AK26*Assumptions!F$45</f>
        <v>479732.43475572299</v>
      </c>
      <c r="AL26" s="53">
        <f>'Temporary Relocation Numbers'!AL26*Assumptions!G$45</f>
        <v>382394.5804237402</v>
      </c>
      <c r="AM26" s="53">
        <f>'Temporary Relocation Numbers'!AM26*Assumptions!H$45</f>
        <v>207299.39920517302</v>
      </c>
    </row>
    <row r="27" spans="1:39" x14ac:dyDescent="0.35">
      <c r="A27">
        <v>2046</v>
      </c>
      <c r="B27" s="51">
        <f>'Temporary Relocation Numbers'!B27*Assumptions!C$45</f>
        <v>0</v>
      </c>
      <c r="C27" s="51">
        <f>'Temporary Relocation Numbers'!C27*Assumptions!D$45</f>
        <v>0</v>
      </c>
      <c r="D27" s="51">
        <f>'Temporary Relocation Numbers'!D27*Assumptions!E$45</f>
        <v>0</v>
      </c>
      <c r="E27" s="51">
        <f>'Temporary Relocation Numbers'!E27*Assumptions!F$45</f>
        <v>0</v>
      </c>
      <c r="F27" s="51">
        <f>'Temporary Relocation Numbers'!F27*Assumptions!G$45</f>
        <v>0</v>
      </c>
      <c r="G27" s="51">
        <f>'Temporary Relocation Numbers'!G27*Assumptions!H$45</f>
        <v>0</v>
      </c>
      <c r="H27" s="52">
        <f>'Temporary Relocation Numbers'!H27*Assumptions!C$45</f>
        <v>8968.8777029733446</v>
      </c>
      <c r="I27" s="52">
        <f>'Temporary Relocation Numbers'!I27*Assumptions!D$45</f>
        <v>9271.5505780576805</v>
      </c>
      <c r="J27" s="52">
        <f>'Temporary Relocation Numbers'!J27*Assumptions!E$45</f>
        <v>6449.8748993603986</v>
      </c>
      <c r="K27" s="52">
        <f>'Temporary Relocation Numbers'!K27*Assumptions!F$45</f>
        <v>4677.4563195876335</v>
      </c>
      <c r="L27" s="52">
        <f>'Temporary Relocation Numbers'!L27*Assumptions!G$45</f>
        <v>4867.1195148906572</v>
      </c>
      <c r="M27" s="52">
        <f>'Temporary Relocation Numbers'!M27*Assumptions!H$45</f>
        <v>2119.3811023745111</v>
      </c>
      <c r="N27" s="53">
        <f>'Temporary Relocation Numbers'!N27*Assumptions!C$45</f>
        <v>1061703.8391463687</v>
      </c>
      <c r="O27" s="53">
        <f>'Temporary Relocation Numbers'!O27*Assumptions!D$45</f>
        <v>1840015.5081686217</v>
      </c>
      <c r="P27" s="53">
        <f>'Temporary Relocation Numbers'!P27*Assumptions!E$45</f>
        <v>1484435.108205029</v>
      </c>
      <c r="Q27" s="53">
        <f>'Temporary Relocation Numbers'!Q27*Assumptions!F$45</f>
        <v>487651.62350129546</v>
      </c>
      <c r="R27" s="53">
        <f>'Temporary Relocation Numbers'!R27*Assumptions!G$45</f>
        <v>395791.57674913347</v>
      </c>
      <c r="S27" s="53">
        <f>'Temporary Relocation Numbers'!S27*Assumptions!H$45</f>
        <v>229795.92910475144</v>
      </c>
      <c r="U27">
        <v>2046</v>
      </c>
      <c r="V27" s="51">
        <f>'Temporary Relocation Numbers'!V27*Assumptions!C$45</f>
        <v>0</v>
      </c>
      <c r="W27" s="51">
        <f>'Temporary Relocation Numbers'!W27*Assumptions!D$45</f>
        <v>0</v>
      </c>
      <c r="X27" s="51">
        <f>'Temporary Relocation Numbers'!X27*Assumptions!E$45</f>
        <v>0</v>
      </c>
      <c r="Y27" s="51">
        <f>'Temporary Relocation Numbers'!Y27*Assumptions!F$45</f>
        <v>0</v>
      </c>
      <c r="Z27" s="51">
        <f>'Temporary Relocation Numbers'!Z27*Assumptions!G$45</f>
        <v>0</v>
      </c>
      <c r="AA27" s="51">
        <f>'Temporary Relocation Numbers'!AA27*Assumptions!H$45</f>
        <v>0</v>
      </c>
      <c r="AB27" s="52">
        <f>'Temporary Relocation Numbers'!AB27*Assumptions!C$45</f>
        <v>8349.8069407140665</v>
      </c>
      <c r="AC27" s="52">
        <f>'Temporary Relocation Numbers'!AC27*Assumptions!D$45</f>
        <v>8466.7055843633225</v>
      </c>
      <c r="AD27" s="52">
        <f>'Temporary Relocation Numbers'!AD27*Assumptions!E$45</f>
        <v>5828.1181821016635</v>
      </c>
      <c r="AE27" s="52">
        <f>'Temporary Relocation Numbers'!AE27*Assumptions!F$45</f>
        <v>4665.4203701995057</v>
      </c>
      <c r="AF27" s="52">
        <f>'Temporary Relocation Numbers'!AF27*Assumptions!G$45</f>
        <v>4767.6989529382918</v>
      </c>
      <c r="AG27" s="52">
        <f>'Temporary Relocation Numbers'!AG27*Assumptions!H$45</f>
        <v>1938.4580335318237</v>
      </c>
      <c r="AH27" s="53">
        <f>'Temporary Relocation Numbers'!AH27*Assumptions!C$45</f>
        <v>988420.44441616198</v>
      </c>
      <c r="AI27" s="53">
        <f>'Temporary Relocation Numbers'!AI27*Assumptions!D$45</f>
        <v>1680287.3960689795</v>
      </c>
      <c r="AJ27" s="53">
        <f>'Temporary Relocation Numbers'!AJ27*Assumptions!E$45</f>
        <v>1341338.1467503661</v>
      </c>
      <c r="AK27" s="53">
        <f>'Temporary Relocation Numbers'!AK27*Assumptions!F$45</f>
        <v>486396.80681066785</v>
      </c>
      <c r="AL27" s="53">
        <f>'Temporary Relocation Numbers'!AL27*Assumptions!G$45</f>
        <v>387706.74939775589</v>
      </c>
      <c r="AM27" s="53">
        <f>'Temporary Relocation Numbers'!AM27*Assumptions!H$45</f>
        <v>210179.17180961088</v>
      </c>
    </row>
    <row r="28" spans="1:39" x14ac:dyDescent="0.35">
      <c r="A28">
        <v>2047</v>
      </c>
      <c r="B28" s="51">
        <f>'Temporary Relocation Numbers'!B28*Assumptions!C$45</f>
        <v>0</v>
      </c>
      <c r="C28" s="51">
        <f>'Temporary Relocation Numbers'!C28*Assumptions!D$45</f>
        <v>0</v>
      </c>
      <c r="D28" s="51">
        <f>'Temporary Relocation Numbers'!D28*Assumptions!E$45</f>
        <v>0</v>
      </c>
      <c r="E28" s="51">
        <f>'Temporary Relocation Numbers'!E28*Assumptions!F$45</f>
        <v>0</v>
      </c>
      <c r="F28" s="51">
        <f>'Temporary Relocation Numbers'!F28*Assumptions!G$45</f>
        <v>0</v>
      </c>
      <c r="G28" s="51">
        <f>'Temporary Relocation Numbers'!G28*Assumptions!H$45</f>
        <v>0</v>
      </c>
      <c r="H28" s="52">
        <f>'Temporary Relocation Numbers'!H28*Assumptions!C$45</f>
        <v>9097.6994131675401</v>
      </c>
      <c r="I28" s="52">
        <f>'Temporary Relocation Numbers'!I28*Assumptions!D$45</f>
        <v>9404.7196367930246</v>
      </c>
      <c r="J28" s="52">
        <f>'Temporary Relocation Numbers'!J28*Assumptions!E$45</f>
        <v>6542.5156892776013</v>
      </c>
      <c r="K28" s="52">
        <f>'Temporary Relocation Numbers'!K28*Assumptions!F$45</f>
        <v>4744.6395215893926</v>
      </c>
      <c r="L28" s="52">
        <f>'Temporary Relocation Numbers'!L28*Assumptions!G$45</f>
        <v>4937.0268857337123</v>
      </c>
      <c r="M28" s="52">
        <f>'Temporary Relocation Numbers'!M28*Assumptions!H$45</f>
        <v>2149.8221795307568</v>
      </c>
      <c r="N28" s="53">
        <f>'Temporary Relocation Numbers'!N28*Assumptions!C$45</f>
        <v>1076452.8719063436</v>
      </c>
      <c r="O28" s="53">
        <f>'Temporary Relocation Numbers'!O28*Assumptions!D$45</f>
        <v>1865576.7315608822</v>
      </c>
      <c r="P28" s="53">
        <f>'Temporary Relocation Numbers'!P28*Assumptions!E$45</f>
        <v>1505056.6612537361</v>
      </c>
      <c r="Q28" s="53">
        <f>'Temporary Relocation Numbers'!Q28*Assumptions!F$45</f>
        <v>494426.00775543763</v>
      </c>
      <c r="R28" s="53">
        <f>'Temporary Relocation Numbers'!R28*Assumptions!G$45</f>
        <v>401289.85481534881</v>
      </c>
      <c r="S28" s="53">
        <f>'Temporary Relocation Numbers'!S28*Assumptions!H$45</f>
        <v>232988.22017643091</v>
      </c>
      <c r="U28">
        <v>2047</v>
      </c>
      <c r="V28" s="51">
        <f>'Temporary Relocation Numbers'!V28*Assumptions!C$45</f>
        <v>0</v>
      </c>
      <c r="W28" s="51">
        <f>'Temporary Relocation Numbers'!W28*Assumptions!D$45</f>
        <v>0</v>
      </c>
      <c r="X28" s="51">
        <f>'Temporary Relocation Numbers'!X28*Assumptions!E$45</f>
        <v>0</v>
      </c>
      <c r="Y28" s="51">
        <f>'Temporary Relocation Numbers'!Y28*Assumptions!F$45</f>
        <v>0</v>
      </c>
      <c r="Z28" s="51">
        <f>'Temporary Relocation Numbers'!Z28*Assumptions!G$45</f>
        <v>0</v>
      </c>
      <c r="AA28" s="51">
        <f>'Temporary Relocation Numbers'!AA28*Assumptions!H$45</f>
        <v>0</v>
      </c>
      <c r="AB28" s="52">
        <f>'Temporary Relocation Numbers'!AB28*Assumptions!C$45</f>
        <v>8469.736818845593</v>
      </c>
      <c r="AC28" s="52">
        <f>'Temporary Relocation Numbers'!AC28*Assumptions!D$45</f>
        <v>8588.3145001284265</v>
      </c>
      <c r="AD28" s="52">
        <f>'Temporary Relocation Numbers'!AD28*Assumptions!E$45</f>
        <v>5911.8285610695175</v>
      </c>
      <c r="AE28" s="52">
        <f>'Temporary Relocation Numbers'!AE28*Assumptions!F$45</f>
        <v>4732.4306975523577</v>
      </c>
      <c r="AF28" s="52">
        <f>'Temporary Relocation Numbers'!AF28*Assumptions!G$45</f>
        <v>4836.1783271865297</v>
      </c>
      <c r="AG28" s="52">
        <f>'Temporary Relocation Numbers'!AG28*Assumptions!H$45</f>
        <v>1966.300477959008</v>
      </c>
      <c r="AH28" s="53">
        <f>'Temporary Relocation Numbers'!AH28*Assumptions!C$45</f>
        <v>1002151.4350915316</v>
      </c>
      <c r="AI28" s="53">
        <f>'Temporary Relocation Numbers'!AI28*Assumptions!D$45</f>
        <v>1703629.7001438334</v>
      </c>
      <c r="AJ28" s="53">
        <f>'Temporary Relocation Numbers'!AJ28*Assumptions!E$45</f>
        <v>1359971.8179675026</v>
      </c>
      <c r="AK28" s="53">
        <f>'Temporary Relocation Numbers'!AK28*Assumptions!F$45</f>
        <v>493153.75933686923</v>
      </c>
      <c r="AL28" s="53">
        <f>'Temporary Relocation Numbers'!AL28*Assumptions!G$45</f>
        <v>393092.71423775167</v>
      </c>
      <c r="AM28" s="53">
        <f>'Temporary Relocation Numbers'!AM28*Assumptions!H$45</f>
        <v>213098.94978929372</v>
      </c>
    </row>
    <row r="29" spans="1:39" x14ac:dyDescent="0.35">
      <c r="A29">
        <v>2048</v>
      </c>
      <c r="B29" s="51">
        <f>'Temporary Relocation Numbers'!B29*Assumptions!C$45</f>
        <v>0</v>
      </c>
      <c r="C29" s="51">
        <f>'Temporary Relocation Numbers'!C29*Assumptions!D$45</f>
        <v>0</v>
      </c>
      <c r="D29" s="51">
        <f>'Temporary Relocation Numbers'!D29*Assumptions!E$45</f>
        <v>0</v>
      </c>
      <c r="E29" s="51">
        <f>'Temporary Relocation Numbers'!E29*Assumptions!F$45</f>
        <v>0</v>
      </c>
      <c r="F29" s="51">
        <f>'Temporary Relocation Numbers'!F29*Assumptions!G$45</f>
        <v>0</v>
      </c>
      <c r="G29" s="51">
        <f>'Temporary Relocation Numbers'!G29*Assumptions!H$45</f>
        <v>0</v>
      </c>
      <c r="H29" s="52">
        <f>'Temporary Relocation Numbers'!H29*Assumptions!C$45</f>
        <v>9228.3714142863046</v>
      </c>
      <c r="I29" s="52">
        <f>'Temporary Relocation Numbers'!I29*Assumptions!D$45</f>
        <v>9539.8014282536187</v>
      </c>
      <c r="J29" s="52">
        <f>'Temporary Relocation Numbers'!J29*Assumptions!E$45</f>
        <v>6636.4870966238832</v>
      </c>
      <c r="K29" s="52">
        <f>'Temporary Relocation Numbers'!K29*Assumptions!F$45</f>
        <v>4812.7876888036135</v>
      </c>
      <c r="L29" s="52">
        <f>'Temporary Relocation Numbers'!L29*Assumptions!G$45</f>
        <v>5007.9383495486436</v>
      </c>
      <c r="M29" s="52">
        <f>'Temporary Relocation Numbers'!M29*Assumptions!H$45</f>
        <v>2180.7004877151521</v>
      </c>
      <c r="N29" s="53">
        <f>'Temporary Relocation Numbers'!N29*Assumptions!C$45</f>
        <v>1091406.7960487681</v>
      </c>
      <c r="O29" s="53">
        <f>'Temporary Relocation Numbers'!O29*Assumptions!D$45</f>
        <v>1891493.0476892679</v>
      </c>
      <c r="P29" s="53">
        <f>'Temporary Relocation Numbers'!P29*Assumptions!E$45</f>
        <v>1525964.6858684889</v>
      </c>
      <c r="Q29" s="53">
        <f>'Temporary Relocation Numbers'!Q29*Assumptions!F$45</f>
        <v>501294.50075404241</v>
      </c>
      <c r="R29" s="53">
        <f>'Temporary Relocation Numbers'!R29*Assumptions!G$45</f>
        <v>406864.51414753677</v>
      </c>
      <c r="S29" s="53">
        <f>'Temporary Relocation Numbers'!S29*Assumptions!H$45</f>
        <v>236224.8580836964</v>
      </c>
      <c r="U29">
        <v>2048</v>
      </c>
      <c r="V29" s="51">
        <f>'Temporary Relocation Numbers'!V29*Assumptions!C$45</f>
        <v>0</v>
      </c>
      <c r="W29" s="51">
        <f>'Temporary Relocation Numbers'!W29*Assumptions!D$45</f>
        <v>0</v>
      </c>
      <c r="X29" s="51">
        <f>'Temporary Relocation Numbers'!X29*Assumptions!E$45</f>
        <v>0</v>
      </c>
      <c r="Y29" s="51">
        <f>'Temporary Relocation Numbers'!Y29*Assumptions!F$45</f>
        <v>0</v>
      </c>
      <c r="Z29" s="51">
        <f>'Temporary Relocation Numbers'!Z29*Assumptions!G$45</f>
        <v>0</v>
      </c>
      <c r="AA29" s="51">
        <f>'Temporary Relocation Numbers'!AA29*Assumptions!H$45</f>
        <v>0</v>
      </c>
      <c r="AB29" s="52">
        <f>'Temporary Relocation Numbers'!AB29*Assumptions!C$45</f>
        <v>8591.3892728127958</v>
      </c>
      <c r="AC29" s="52">
        <f>'Temporary Relocation Numbers'!AC29*Assumptions!D$45</f>
        <v>8711.6701080686908</v>
      </c>
      <c r="AD29" s="52">
        <f>'Temporary Relocation Numbers'!AD29*Assumptions!E$45</f>
        <v>5996.7412882616154</v>
      </c>
      <c r="AE29" s="52">
        <f>'Temporary Relocation Numbers'!AE29*Assumptions!F$45</f>
        <v>4800.4035070859409</v>
      </c>
      <c r="AF29" s="52">
        <f>'Temporary Relocation Numbers'!AF29*Assumptions!G$45</f>
        <v>4905.6412838177412</v>
      </c>
      <c r="AG29" s="52">
        <f>'Temporary Relocation Numbers'!AG29*Assumptions!H$45</f>
        <v>1994.542828754177</v>
      </c>
      <c r="AH29" s="53">
        <f>'Temporary Relocation Numbers'!AH29*Assumptions!C$45</f>
        <v>1016073.1746592297</v>
      </c>
      <c r="AI29" s="53">
        <f>'Temporary Relocation Numbers'!AI29*Assumptions!D$45</f>
        <v>1727296.2720557237</v>
      </c>
      <c r="AJ29" s="53">
        <f>'Temporary Relocation Numbers'!AJ29*Assumptions!E$45</f>
        <v>1378864.3453901897</v>
      </c>
      <c r="AK29" s="53">
        <f>'Temporary Relocation Numbers'!AK29*Assumptions!F$45</f>
        <v>500004.5784485456</v>
      </c>
      <c r="AL29" s="53">
        <f>'Temporary Relocation Numbers'!AL29*Assumptions!G$45</f>
        <v>398553.50010498695</v>
      </c>
      <c r="AM29" s="53">
        <f>'Temporary Relocation Numbers'!AM29*Assumptions!H$45</f>
        <v>216059.2888929797</v>
      </c>
    </row>
    <row r="30" spans="1:39" x14ac:dyDescent="0.35">
      <c r="A30">
        <v>2049</v>
      </c>
      <c r="B30" s="51">
        <f>'Temporary Relocation Numbers'!B30*Assumptions!C$45</f>
        <v>0</v>
      </c>
      <c r="C30" s="51">
        <f>'Temporary Relocation Numbers'!C30*Assumptions!D$45</f>
        <v>0</v>
      </c>
      <c r="D30" s="51">
        <f>'Temporary Relocation Numbers'!D30*Assumptions!E$45</f>
        <v>0</v>
      </c>
      <c r="E30" s="51">
        <f>'Temporary Relocation Numbers'!E30*Assumptions!F$45</f>
        <v>0</v>
      </c>
      <c r="F30" s="51">
        <f>'Temporary Relocation Numbers'!F30*Assumptions!G$45</f>
        <v>0</v>
      </c>
      <c r="G30" s="51">
        <f>'Temporary Relocation Numbers'!G30*Assumptions!H$45</f>
        <v>0</v>
      </c>
      <c r="H30" s="52">
        <f>'Temporary Relocation Numbers'!H30*Assumptions!C$45</f>
        <v>9360.9202824129661</v>
      </c>
      <c r="I30" s="52">
        <f>'Temporary Relocation Numbers'!I30*Assumptions!D$45</f>
        <v>9676.8234253863538</v>
      </c>
      <c r="J30" s="52">
        <f>'Temporary Relocation Numbers'!J30*Assumptions!E$45</f>
        <v>6731.8082333125212</v>
      </c>
      <c r="K30" s="52">
        <f>'Temporary Relocation Numbers'!K30*Assumptions!F$45</f>
        <v>4881.9146812106683</v>
      </c>
      <c r="L30" s="52">
        <f>'Temporary Relocation Numbers'!L30*Assumptions!G$45</f>
        <v>5079.8683283153396</v>
      </c>
      <c r="M30" s="52">
        <f>'Temporary Relocation Numbers'!M30*Assumptions!H$45</f>
        <v>2212.0223069607923</v>
      </c>
      <c r="N30" s="53">
        <f>'Temporary Relocation Numbers'!N30*Assumptions!C$45</f>
        <v>1106568.4578944338</v>
      </c>
      <c r="O30" s="53">
        <f>'Temporary Relocation Numbers'!O30*Assumptions!D$45</f>
        <v>1917769.3894495692</v>
      </c>
      <c r="P30" s="53">
        <f>'Temporary Relocation Numbers'!P30*Assumptions!E$45</f>
        <v>1547163.1616699276</v>
      </c>
      <c r="Q30" s="53">
        <f>'Temporary Relocation Numbers'!Q30*Assumptions!F$45</f>
        <v>508258.40984187357</v>
      </c>
      <c r="R30" s="53">
        <f>'Temporary Relocation Numbers'!R30*Assumptions!G$45</f>
        <v>412516.61582295137</v>
      </c>
      <c r="S30" s="53">
        <f>'Temporary Relocation Numbers'!S30*Assumptions!H$45</f>
        <v>239506.45888623109</v>
      </c>
      <c r="U30">
        <v>2049</v>
      </c>
      <c r="V30" s="51">
        <f>'Temporary Relocation Numbers'!V30*Assumptions!C$45</f>
        <v>0</v>
      </c>
      <c r="W30" s="51">
        <f>'Temporary Relocation Numbers'!W30*Assumptions!D$45</f>
        <v>0</v>
      </c>
      <c r="X30" s="51">
        <f>'Temporary Relocation Numbers'!X30*Assumptions!E$45</f>
        <v>0</v>
      </c>
      <c r="Y30" s="51">
        <f>'Temporary Relocation Numbers'!Y30*Assumptions!F$45</f>
        <v>0</v>
      </c>
      <c r="Z30" s="51">
        <f>'Temporary Relocation Numbers'!Z30*Assumptions!G$45</f>
        <v>0</v>
      </c>
      <c r="AA30" s="51">
        <f>'Temporary Relocation Numbers'!AA30*Assumptions!H$45</f>
        <v>0</v>
      </c>
      <c r="AB30" s="52">
        <f>'Temporary Relocation Numbers'!AB30*Assumptions!C$45</f>
        <v>8714.789044302699</v>
      </c>
      <c r="AC30" s="52">
        <f>'Temporary Relocation Numbers'!AC30*Assumptions!D$45</f>
        <v>8836.797496258745</v>
      </c>
      <c r="AD30" s="52">
        <f>'Temporary Relocation Numbers'!AD30*Assumptions!E$45</f>
        <v>6082.8736332360495</v>
      </c>
      <c r="AE30" s="52">
        <f>'Temporary Relocation Numbers'!AE30*Assumptions!F$45</f>
        <v>4869.3526231163678</v>
      </c>
      <c r="AF30" s="52">
        <f>'Temporary Relocation Numbers'!AF30*Assumptions!G$45</f>
        <v>4976.1019502142908</v>
      </c>
      <c r="AG30" s="52">
        <f>'Temporary Relocation Numbers'!AG30*Assumptions!H$45</f>
        <v>2023.1908298491749</v>
      </c>
      <c r="AH30" s="53">
        <f>'Temporary Relocation Numbers'!AH30*Assumptions!C$45</f>
        <v>1030188.3129746658</v>
      </c>
      <c r="AI30" s="53">
        <f>'Temporary Relocation Numbers'!AI30*Assumptions!D$45</f>
        <v>1751291.6164854995</v>
      </c>
      <c r="AJ30" s="53">
        <f>'Temporary Relocation Numbers'!AJ30*Assumptions!E$45</f>
        <v>1398019.3250105637</v>
      </c>
      <c r="AK30" s="53">
        <f>'Temporary Relocation Numbers'!AK30*Assumptions!F$45</f>
        <v>506950.56812642451</v>
      </c>
      <c r="AL30" s="53">
        <f>'Temporary Relocation Numbers'!AL30*Assumptions!G$45</f>
        <v>404090.14640211005</v>
      </c>
      <c r="AM30" s="53">
        <f>'Temporary Relocation Numbers'!AM30*Assumptions!H$45</f>
        <v>219060.75258980648</v>
      </c>
    </row>
    <row r="31" spans="1:39" x14ac:dyDescent="0.35">
      <c r="A31">
        <v>2050</v>
      </c>
      <c r="B31" s="51">
        <f>'Temporary Relocation Numbers'!B31*Assumptions!C$45</f>
        <v>0</v>
      </c>
      <c r="C31" s="51">
        <f>'Temporary Relocation Numbers'!C31*Assumptions!D$45</f>
        <v>0</v>
      </c>
      <c r="D31" s="51">
        <f>'Temporary Relocation Numbers'!D31*Assumptions!E$45</f>
        <v>0</v>
      </c>
      <c r="E31" s="51">
        <f>'Temporary Relocation Numbers'!E31*Assumptions!F$45</f>
        <v>0</v>
      </c>
      <c r="F31" s="51">
        <f>'Temporary Relocation Numbers'!F31*Assumptions!G$45</f>
        <v>0</v>
      </c>
      <c r="G31" s="51">
        <f>'Temporary Relocation Numbers'!G31*Assumptions!H$45</f>
        <v>0</v>
      </c>
      <c r="H31" s="52">
        <f>'Temporary Relocation Numbers'!H31*Assumptions!C$45</f>
        <v>9851.3472443204228</v>
      </c>
      <c r="I31" s="52">
        <f>'Temporary Relocation Numbers'!I31*Assumptions!D$45</f>
        <v>10183.800834684811</v>
      </c>
      <c r="J31" s="52">
        <f>'Temporary Relocation Numbers'!J31*Assumptions!E$45</f>
        <v>7084.493670257194</v>
      </c>
      <c r="K31" s="52">
        <f>'Temporary Relocation Numbers'!K31*Assumptions!F$45</f>
        <v>5137.6825451776058</v>
      </c>
      <c r="L31" s="52">
        <f>'Temporary Relocation Numbers'!L31*Assumptions!G$45</f>
        <v>5346.0071603942943</v>
      </c>
      <c r="M31" s="52">
        <f>'Temporary Relocation Numbers'!M31*Assumptions!H$45</f>
        <v>2327.9121283614149</v>
      </c>
      <c r="N31" s="53">
        <f>'Temporary Relocation Numbers'!N31*Assumptions!C$45</f>
        <v>1164001.4434968722</v>
      </c>
      <c r="O31" s="53">
        <f>'Temporary Relocation Numbers'!O31*Assumptions!D$45</f>
        <v>2017305.2301354979</v>
      </c>
      <c r="P31" s="53">
        <f>'Temporary Relocation Numbers'!P31*Assumptions!E$45</f>
        <v>1627463.8416277594</v>
      </c>
      <c r="Q31" s="53">
        <f>'Temporary Relocation Numbers'!Q31*Assumptions!F$45</f>
        <v>534637.97788984643</v>
      </c>
      <c r="R31" s="53">
        <f>'Temporary Relocation Numbers'!R31*Assumptions!G$45</f>
        <v>433927.00456872053</v>
      </c>
      <c r="S31" s="53">
        <f>'Temporary Relocation Numbers'!S31*Assumptions!H$45</f>
        <v>251937.29487000551</v>
      </c>
      <c r="U31">
        <v>2050</v>
      </c>
      <c r="V31" s="51">
        <f>'Temporary Relocation Numbers'!V31*Assumptions!C$45</f>
        <v>0</v>
      </c>
      <c r="W31" s="51">
        <f>'Temporary Relocation Numbers'!W31*Assumptions!D$45</f>
        <v>0</v>
      </c>
      <c r="X31" s="51">
        <f>'Temporary Relocation Numbers'!X31*Assumptions!E$45</f>
        <v>0</v>
      </c>
      <c r="Y31" s="51">
        <f>'Temporary Relocation Numbers'!Y31*Assumptions!F$45</f>
        <v>0</v>
      </c>
      <c r="Z31" s="51">
        <f>'Temporary Relocation Numbers'!Z31*Assumptions!G$45</f>
        <v>0</v>
      </c>
      <c r="AA31" s="51">
        <f>'Temporary Relocation Numbers'!AA31*Assumptions!H$45</f>
        <v>0</v>
      </c>
      <c r="AB31" s="52">
        <f>'Temporary Relocation Numbers'!AB31*Assumptions!C$45</f>
        <v>9171.364614408938</v>
      </c>
      <c r="AC31" s="52">
        <f>'Temporary Relocation Numbers'!AC31*Assumptions!D$45</f>
        <v>9299.7651979732691</v>
      </c>
      <c r="AD31" s="52">
        <f>'Temporary Relocation Numbers'!AD31*Assumptions!E$45</f>
        <v>6401.5608077459847</v>
      </c>
      <c r="AE31" s="52">
        <f>'Temporary Relocation Numbers'!AE31*Assumptions!F$45</f>
        <v>5124.4623496565755</v>
      </c>
      <c r="AF31" s="52">
        <f>'Temporary Relocation Numbers'!AF31*Assumptions!G$45</f>
        <v>5236.8043692029805</v>
      </c>
      <c r="AG31" s="52">
        <f>'Temporary Relocation Numbers'!AG31*Assumptions!H$45</f>
        <v>2129.1876017591039</v>
      </c>
      <c r="AH31" s="53">
        <f>'Temporary Relocation Numbers'!AH31*Assumptions!C$45</f>
        <v>1083657.0253030977</v>
      </c>
      <c r="AI31" s="53">
        <f>'Temporary Relocation Numbers'!AI31*Assumptions!D$45</f>
        <v>1842186.9474320088</v>
      </c>
      <c r="AJ31" s="53">
        <f>'Temporary Relocation Numbers'!AJ31*Assumptions!E$45</f>
        <v>1470579.1591468465</v>
      </c>
      <c r="AK31" s="53">
        <f>'Temporary Relocation Numbers'!AK31*Assumptions!F$45</f>
        <v>533262.25672791793</v>
      </c>
      <c r="AL31" s="53">
        <f>'Temporary Relocation Numbers'!AL31*Assumptions!G$45</f>
        <v>425063.18552574434</v>
      </c>
      <c r="AM31" s="53">
        <f>'Temporary Relocation Numbers'!AM31*Assumptions!H$45</f>
        <v>230430.41793657522</v>
      </c>
    </row>
    <row r="32" spans="1:39" x14ac:dyDescent="0.35">
      <c r="A32">
        <v>2051</v>
      </c>
      <c r="B32" s="51">
        <f>'Temporary Relocation Numbers'!B32*Assumptions!C$45</f>
        <v>0</v>
      </c>
      <c r="C32" s="51">
        <f>'Temporary Relocation Numbers'!C32*Assumptions!D$45</f>
        <v>0</v>
      </c>
      <c r="D32" s="51">
        <f>'Temporary Relocation Numbers'!D32*Assumptions!E$45</f>
        <v>0</v>
      </c>
      <c r="E32" s="51">
        <f>'Temporary Relocation Numbers'!E32*Assumptions!F$45</f>
        <v>0</v>
      </c>
      <c r="F32" s="51">
        <f>'Temporary Relocation Numbers'!F32*Assumptions!G$45</f>
        <v>0</v>
      </c>
      <c r="G32" s="51">
        <f>'Temporary Relocation Numbers'!G32*Assumptions!H$45</f>
        <v>0</v>
      </c>
      <c r="H32" s="52">
        <f>'Temporary Relocation Numbers'!H32*Assumptions!C$45</f>
        <v>9992.8440337469874</v>
      </c>
      <c r="I32" s="52">
        <f>'Temporary Relocation Numbers'!I32*Assumptions!D$45</f>
        <v>10330.072718776424</v>
      </c>
      <c r="J32" s="52">
        <f>'Temporary Relocation Numbers'!J32*Assumptions!E$45</f>
        <v>7186.2496112663921</v>
      </c>
      <c r="K32" s="52">
        <f>'Temporary Relocation Numbers'!K32*Assumptions!F$45</f>
        <v>5211.4760647040503</v>
      </c>
      <c r="L32" s="52">
        <f>'Temporary Relocation Numbers'!L32*Assumptions!G$45</f>
        <v>5422.7928863145062</v>
      </c>
      <c r="M32" s="52">
        <f>'Temporary Relocation Numbers'!M32*Assumptions!H$45</f>
        <v>2361.3483766288996</v>
      </c>
      <c r="N32" s="53">
        <f>'Temporary Relocation Numbers'!N32*Assumptions!C$45</f>
        <v>1180171.5794517319</v>
      </c>
      <c r="O32" s="53">
        <f>'Temporary Relocation Numbers'!O32*Assumptions!D$45</f>
        <v>2045329.3361329469</v>
      </c>
      <c r="P32" s="53">
        <f>'Temporary Relocation Numbers'!P32*Assumptions!E$45</f>
        <v>1650072.3286943047</v>
      </c>
      <c r="Q32" s="53">
        <f>'Temporary Relocation Numbers'!Q32*Assumptions!F$45</f>
        <v>542065.08963219821</v>
      </c>
      <c r="R32" s="53">
        <f>'Temporary Relocation Numbers'!R32*Assumptions!G$45</f>
        <v>439955.05435986334</v>
      </c>
      <c r="S32" s="53">
        <f>'Temporary Relocation Numbers'!S32*Assumptions!H$45</f>
        <v>255437.17052128384</v>
      </c>
      <c r="U32">
        <v>2051</v>
      </c>
      <c r="V32" s="51">
        <f>'Temporary Relocation Numbers'!V32*Assumptions!C$45</f>
        <v>0</v>
      </c>
      <c r="W32" s="51">
        <f>'Temporary Relocation Numbers'!W32*Assumptions!D$45</f>
        <v>0</v>
      </c>
      <c r="X32" s="51">
        <f>'Temporary Relocation Numbers'!X32*Assumptions!E$45</f>
        <v>0</v>
      </c>
      <c r="Y32" s="51">
        <f>'Temporary Relocation Numbers'!Y32*Assumptions!F$45</f>
        <v>0</v>
      </c>
      <c r="Z32" s="51">
        <f>'Temporary Relocation Numbers'!Z32*Assumptions!G$45</f>
        <v>0</v>
      </c>
      <c r="AA32" s="51">
        <f>'Temporary Relocation Numbers'!AA32*Assumptions!H$45</f>
        <v>0</v>
      </c>
      <c r="AB32" s="52">
        <f>'Temporary Relocation Numbers'!AB32*Assumptions!C$45</f>
        <v>9303.0946829381392</v>
      </c>
      <c r="AC32" s="52">
        <f>'Temporary Relocation Numbers'!AC32*Assumptions!D$45</f>
        <v>9433.3395087044992</v>
      </c>
      <c r="AD32" s="52">
        <f>'Temporary Relocation Numbers'!AD32*Assumptions!E$45</f>
        <v>6493.5076531012919</v>
      </c>
      <c r="AE32" s="52">
        <f>'Temporary Relocation Numbers'!AE32*Assumptions!F$45</f>
        <v>5198.0659849798321</v>
      </c>
      <c r="AF32" s="52">
        <f>'Temporary Relocation Numbers'!AF32*Assumptions!G$45</f>
        <v>5312.0215944941137</v>
      </c>
      <c r="AG32" s="52">
        <f>'Temporary Relocation Numbers'!AG32*Assumptions!H$45</f>
        <v>2159.7695315463675</v>
      </c>
      <c r="AH32" s="53">
        <f>'Temporary Relocation Numbers'!AH32*Assumptions!C$45</f>
        <v>1098711.0284793722</v>
      </c>
      <c r="AI32" s="53">
        <f>'Temporary Relocation Numbers'!AI32*Assumptions!D$45</f>
        <v>1867778.3361374675</v>
      </c>
      <c r="AJ32" s="53">
        <f>'Temporary Relocation Numbers'!AJ32*Assumptions!E$45</f>
        <v>1491008.2273998463</v>
      </c>
      <c r="AK32" s="53">
        <f>'Temporary Relocation Numbers'!AK32*Assumptions!F$45</f>
        <v>540670.25715528917</v>
      </c>
      <c r="AL32" s="53">
        <f>'Temporary Relocation Numbers'!AL32*Assumptions!G$45</f>
        <v>430968.10045326222</v>
      </c>
      <c r="AM32" s="53">
        <f>'Temporary Relocation Numbers'!AM32*Assumptions!H$45</f>
        <v>233631.52323329699</v>
      </c>
    </row>
    <row r="33" spans="1:39" x14ac:dyDescent="0.35">
      <c r="A33">
        <v>2052</v>
      </c>
      <c r="B33" s="51">
        <f>'Temporary Relocation Numbers'!B33*Assumptions!C$45</f>
        <v>0</v>
      </c>
      <c r="C33" s="51">
        <f>'Temporary Relocation Numbers'!C33*Assumptions!D$45</f>
        <v>0</v>
      </c>
      <c r="D33" s="51">
        <f>'Temporary Relocation Numbers'!D33*Assumptions!E$45</f>
        <v>0</v>
      </c>
      <c r="E33" s="51">
        <f>'Temporary Relocation Numbers'!E33*Assumptions!F$45</f>
        <v>0</v>
      </c>
      <c r="F33" s="51">
        <f>'Temporary Relocation Numbers'!F33*Assumptions!G$45</f>
        <v>0</v>
      </c>
      <c r="G33" s="51">
        <f>'Temporary Relocation Numbers'!G33*Assumptions!H$45</f>
        <v>0</v>
      </c>
      <c r="H33" s="52">
        <f>'Temporary Relocation Numbers'!H33*Assumptions!C$45</f>
        <v>10136.373168691529</v>
      </c>
      <c r="I33" s="52">
        <f>'Temporary Relocation Numbers'!I33*Assumptions!D$45</f>
        <v>10478.445533986294</v>
      </c>
      <c r="J33" s="52">
        <f>'Temporary Relocation Numbers'!J33*Assumptions!E$45</f>
        <v>7289.4670923676031</v>
      </c>
      <c r="K33" s="52">
        <f>'Temporary Relocation Numbers'!K33*Assumptions!F$45</f>
        <v>5286.3294947010636</v>
      </c>
      <c r="L33" s="52">
        <f>'Temporary Relocation Numbers'!L33*Assumptions!G$45</f>
        <v>5500.6815003394668</v>
      </c>
      <c r="M33" s="52">
        <f>'Temporary Relocation Numbers'!M33*Assumptions!H$45</f>
        <v>2395.2648761415171</v>
      </c>
      <c r="N33" s="53">
        <f>'Temporary Relocation Numbers'!N33*Assumptions!C$45</f>
        <v>1196566.3485445138</v>
      </c>
      <c r="O33" s="53">
        <f>'Temporary Relocation Numbers'!O33*Assumptions!D$45</f>
        <v>2073742.748867535</v>
      </c>
      <c r="P33" s="53">
        <f>'Temporary Relocation Numbers'!P33*Assumptions!E$45</f>
        <v>1672994.8895205024</v>
      </c>
      <c r="Q33" s="53">
        <f>'Temporary Relocation Numbers'!Q33*Assumptions!F$45</f>
        <v>549595.37771277258</v>
      </c>
      <c r="R33" s="53">
        <f>'Temporary Relocation Numbers'!R33*Assumptions!G$45</f>
        <v>446066.84492745454</v>
      </c>
      <c r="S33" s="53">
        <f>'Temporary Relocation Numbers'!S33*Assumptions!H$45</f>
        <v>258985.66592765143</v>
      </c>
      <c r="U33">
        <v>2052</v>
      </c>
      <c r="V33" s="51">
        <f>'Temporary Relocation Numbers'!V33*Assumptions!C$45</f>
        <v>0</v>
      </c>
      <c r="W33" s="51">
        <f>'Temporary Relocation Numbers'!W33*Assumptions!D$45</f>
        <v>0</v>
      </c>
      <c r="X33" s="51">
        <f>'Temporary Relocation Numbers'!X33*Assumptions!E$45</f>
        <v>0</v>
      </c>
      <c r="Y33" s="51">
        <f>'Temporary Relocation Numbers'!Y33*Assumptions!F$45</f>
        <v>0</v>
      </c>
      <c r="Z33" s="51">
        <f>'Temporary Relocation Numbers'!Z33*Assumptions!G$45</f>
        <v>0</v>
      </c>
      <c r="AA33" s="51">
        <f>'Temporary Relocation Numbers'!AA33*Assumptions!H$45</f>
        <v>0</v>
      </c>
      <c r="AB33" s="52">
        <f>'Temporary Relocation Numbers'!AB33*Assumptions!C$45</f>
        <v>9436.7168157003362</v>
      </c>
      <c r="AC33" s="52">
        <f>'Temporary Relocation Numbers'!AC33*Assumptions!D$45</f>
        <v>9568.8323728731029</v>
      </c>
      <c r="AD33" s="52">
        <f>'Temporary Relocation Numbers'!AD33*Assumptions!E$45</f>
        <v>6586.7751486268808</v>
      </c>
      <c r="AE33" s="52">
        <f>'Temporary Relocation Numbers'!AE33*Assumptions!F$45</f>
        <v>5272.726803430437</v>
      </c>
      <c r="AF33" s="52">
        <f>'Temporary Relocation Numbers'!AF33*Assumptions!G$45</f>
        <v>5388.3191792147054</v>
      </c>
      <c r="AG33" s="52">
        <f>'Temporary Relocation Numbers'!AG33*Assumptions!H$45</f>
        <v>2190.7907154551285</v>
      </c>
      <c r="AH33" s="53">
        <f>'Temporary Relocation Numbers'!AH33*Assumptions!C$45</f>
        <v>1113974.1596420296</v>
      </c>
      <c r="AI33" s="53">
        <f>'Temporary Relocation Numbers'!AI33*Assumptions!D$45</f>
        <v>1893725.2366311229</v>
      </c>
      <c r="AJ33" s="53">
        <f>'Temporary Relocation Numbers'!AJ33*Assumptions!E$45</f>
        <v>1511721.0932485689</v>
      </c>
      <c r="AK33" s="53">
        <f>'Temporary Relocation Numbers'!AK33*Assumptions!F$45</f>
        <v>548181.16842932103</v>
      </c>
      <c r="AL33" s="53">
        <f>'Temporary Relocation Numbers'!AL33*Assumptions!G$45</f>
        <v>436955.04558590852</v>
      </c>
      <c r="AM33" s="53">
        <f>'Temporary Relocation Numbers'!AM33*Assumptions!H$45</f>
        <v>236877.09781151576</v>
      </c>
    </row>
    <row r="34" spans="1:39" x14ac:dyDescent="0.35">
      <c r="A34">
        <v>2053</v>
      </c>
      <c r="B34" s="51">
        <f>'Temporary Relocation Numbers'!B34*Assumptions!C$45</f>
        <v>0</v>
      </c>
      <c r="C34" s="51">
        <f>'Temporary Relocation Numbers'!C34*Assumptions!D$45</f>
        <v>0</v>
      </c>
      <c r="D34" s="51">
        <f>'Temporary Relocation Numbers'!D34*Assumptions!E$45</f>
        <v>0</v>
      </c>
      <c r="E34" s="51">
        <f>'Temporary Relocation Numbers'!E34*Assumptions!F$45</f>
        <v>0</v>
      </c>
      <c r="F34" s="51">
        <f>'Temporary Relocation Numbers'!F34*Assumptions!G$45</f>
        <v>0</v>
      </c>
      <c r="G34" s="51">
        <f>'Temporary Relocation Numbers'!G34*Assumptions!H$45</f>
        <v>0</v>
      </c>
      <c r="H34" s="52">
        <f>'Temporary Relocation Numbers'!H34*Assumptions!C$45</f>
        <v>10281.963840122413</v>
      </c>
      <c r="I34" s="52">
        <f>'Temporary Relocation Numbers'!I34*Assumptions!D$45</f>
        <v>10628.949456390919</v>
      </c>
      <c r="J34" s="52">
        <f>'Temporary Relocation Numbers'!J34*Assumptions!E$45</f>
        <v>7394.1671059414075</v>
      </c>
      <c r="K34" s="52">
        <f>'Temporary Relocation Numbers'!K34*Assumptions!F$45</f>
        <v>5362.2580588659703</v>
      </c>
      <c r="L34" s="52">
        <f>'Temporary Relocation Numbers'!L34*Assumptions!G$45</f>
        <v>5579.6888434624962</v>
      </c>
      <c r="M34" s="52">
        <f>'Temporary Relocation Numbers'!M34*Assumptions!H$45</f>
        <v>2429.6685248399876</v>
      </c>
      <c r="N34" s="53">
        <f>'Temporary Relocation Numbers'!N34*Assumptions!C$45</f>
        <v>1213188.8713455577</v>
      </c>
      <c r="O34" s="53">
        <f>'Temporary Relocation Numbers'!O34*Assumptions!D$45</f>
        <v>2102550.876530895</v>
      </c>
      <c r="P34" s="53">
        <f>'Temporary Relocation Numbers'!P34*Assumptions!E$45</f>
        <v>1696235.8871725856</v>
      </c>
      <c r="Q34" s="53">
        <f>'Temporary Relocation Numbers'!Q34*Assumptions!F$45</f>
        <v>557230.2754420056</v>
      </c>
      <c r="R34" s="53">
        <f>'Temporary Relocation Numbers'!R34*Assumptions!G$45</f>
        <v>452263.53958597942</v>
      </c>
      <c r="S34" s="53">
        <f>'Temporary Relocation Numbers'!S34*Assumptions!H$45</f>
        <v>262583.45650755742</v>
      </c>
      <c r="U34">
        <v>2053</v>
      </c>
      <c r="V34" s="51">
        <f>'Temporary Relocation Numbers'!V34*Assumptions!C$45</f>
        <v>0</v>
      </c>
      <c r="W34" s="51">
        <f>'Temporary Relocation Numbers'!W34*Assumptions!D$45</f>
        <v>0</v>
      </c>
      <c r="X34" s="51">
        <f>'Temporary Relocation Numbers'!X34*Assumptions!E$45</f>
        <v>0</v>
      </c>
      <c r="Y34" s="51">
        <f>'Temporary Relocation Numbers'!Y34*Assumptions!F$45</f>
        <v>0</v>
      </c>
      <c r="Z34" s="51">
        <f>'Temporary Relocation Numbers'!Z34*Assumptions!G$45</f>
        <v>0</v>
      </c>
      <c r="AA34" s="51">
        <f>'Temporary Relocation Numbers'!AA34*Assumptions!H$45</f>
        <v>0</v>
      </c>
      <c r="AB34" s="52">
        <f>'Temporary Relocation Numbers'!AB34*Assumptions!C$45</f>
        <v>9572.2581887769047</v>
      </c>
      <c r="AC34" s="52">
        <f>'Temporary Relocation Numbers'!AC34*Assumptions!D$45</f>
        <v>9706.271347029975</v>
      </c>
      <c r="AD34" s="52">
        <f>'Temporary Relocation Numbers'!AD34*Assumptions!E$45</f>
        <v>6681.3822630743716</v>
      </c>
      <c r="AE34" s="52">
        <f>'Temporary Relocation Numbers'!AE34*Assumptions!F$45</f>
        <v>5348.4599895323618</v>
      </c>
      <c r="AF34" s="52">
        <f>'Temporary Relocation Numbers'!AF34*Assumptions!G$45</f>
        <v>5465.7126407743954</v>
      </c>
      <c r="AG34" s="52">
        <f>'Temporary Relocation Numbers'!AG34*Assumptions!H$45</f>
        <v>2222.2574625765578</v>
      </c>
      <c r="AH34" s="53">
        <f>'Temporary Relocation Numbers'!AH34*Assumptions!C$45</f>
        <v>1129449.3239661369</v>
      </c>
      <c r="AI34" s="53">
        <f>'Temporary Relocation Numbers'!AI34*Assumptions!D$45</f>
        <v>1920032.5876301737</v>
      </c>
      <c r="AJ34" s="53">
        <f>'Temporary Relocation Numbers'!AJ34*Assumptions!E$45</f>
        <v>1532721.6991672541</v>
      </c>
      <c r="AK34" s="53">
        <f>'Temporary Relocation Numbers'!AK34*Assumptions!F$45</f>
        <v>555796.42017227982</v>
      </c>
      <c r="AL34" s="53">
        <f>'Temporary Relocation Numbers'!AL34*Assumptions!G$45</f>
        <v>443025.16047516477</v>
      </c>
      <c r="AM34" s="53">
        <f>'Temporary Relocation Numbers'!AM34*Assumptions!H$45</f>
        <v>240167.7594319153</v>
      </c>
    </row>
    <row r="35" spans="1:39" x14ac:dyDescent="0.35">
      <c r="A35">
        <v>2054</v>
      </c>
      <c r="B35" s="51">
        <f>'Temporary Relocation Numbers'!B35*Assumptions!C$45</f>
        <v>0</v>
      </c>
      <c r="C35" s="51">
        <f>'Temporary Relocation Numbers'!C35*Assumptions!D$45</f>
        <v>0</v>
      </c>
      <c r="D35" s="51">
        <f>'Temporary Relocation Numbers'!D35*Assumptions!E$45</f>
        <v>0</v>
      </c>
      <c r="E35" s="51">
        <f>'Temporary Relocation Numbers'!E35*Assumptions!F$45</f>
        <v>0</v>
      </c>
      <c r="F35" s="51">
        <f>'Temporary Relocation Numbers'!F35*Assumptions!G$45</f>
        <v>0</v>
      </c>
      <c r="G35" s="51">
        <f>'Temporary Relocation Numbers'!G35*Assumptions!H$45</f>
        <v>0</v>
      </c>
      <c r="H35" s="52">
        <f>'Temporary Relocation Numbers'!H35*Assumptions!C$45</f>
        <v>10429.645658283493</v>
      </c>
      <c r="I35" s="52">
        <f>'Temporary Relocation Numbers'!I35*Assumptions!D$45</f>
        <v>10781.615095491563</v>
      </c>
      <c r="J35" s="52">
        <f>'Temporary Relocation Numbers'!J35*Assumptions!E$45</f>
        <v>7500.3709458859821</v>
      </c>
      <c r="K35" s="52">
        <f>'Temporary Relocation Numbers'!K35*Assumptions!F$45</f>
        <v>5439.2771995569756</v>
      </c>
      <c r="L35" s="52">
        <f>'Temporary Relocation Numbers'!L35*Assumptions!G$45</f>
        <v>5659.8309842041444</v>
      </c>
      <c r="M35" s="52">
        <f>'Temporary Relocation Numbers'!M35*Assumptions!H$45</f>
        <v>2464.5663197414765</v>
      </c>
      <c r="N35" s="53">
        <f>'Temporary Relocation Numbers'!N35*Assumptions!C$45</f>
        <v>1230042.3117757053</v>
      </c>
      <c r="O35" s="53">
        <f>'Temporary Relocation Numbers'!O35*Assumptions!D$45</f>
        <v>2131759.2024444584</v>
      </c>
      <c r="P35" s="53">
        <f>'Temporary Relocation Numbers'!P35*Assumptions!E$45</f>
        <v>1719799.7453278583</v>
      </c>
      <c r="Q35" s="53">
        <f>'Temporary Relocation Numbers'!Q35*Assumptions!F$45</f>
        <v>564971.2360416695</v>
      </c>
      <c r="R35" s="53">
        <f>'Temporary Relocation Numbers'!R35*Assumptions!G$45</f>
        <v>458546.31781051622</v>
      </c>
      <c r="S35" s="53">
        <f>'Temporary Relocation Numbers'!S35*Assumptions!H$45</f>
        <v>266231.22706226434</v>
      </c>
      <c r="U35">
        <v>2054</v>
      </c>
      <c r="V35" s="51">
        <f>'Temporary Relocation Numbers'!V35*Assumptions!C$45</f>
        <v>0</v>
      </c>
      <c r="W35" s="51">
        <f>'Temporary Relocation Numbers'!W35*Assumptions!D$45</f>
        <v>0</v>
      </c>
      <c r="X35" s="51">
        <f>'Temporary Relocation Numbers'!X35*Assumptions!E$45</f>
        <v>0</v>
      </c>
      <c r="Y35" s="51">
        <f>'Temporary Relocation Numbers'!Y35*Assumptions!F$45</f>
        <v>0</v>
      </c>
      <c r="Z35" s="51">
        <f>'Temporary Relocation Numbers'!Z35*Assumptions!G$45</f>
        <v>0</v>
      </c>
      <c r="AA35" s="51">
        <f>'Temporary Relocation Numbers'!AA35*Assumptions!H$45</f>
        <v>0</v>
      </c>
      <c r="AB35" s="52">
        <f>'Temporary Relocation Numbers'!AB35*Assumptions!C$45</f>
        <v>9709.7463685844905</v>
      </c>
      <c r="AC35" s="52">
        <f>'Temporary Relocation Numbers'!AC35*Assumptions!D$45</f>
        <v>9845.6843835260352</v>
      </c>
      <c r="AD35" s="52">
        <f>'Temporary Relocation Numbers'!AD35*Assumptions!E$45</f>
        <v>6777.3482376472057</v>
      </c>
      <c r="AE35" s="52">
        <f>'Temporary Relocation Numbers'!AE35*Assumptions!F$45</f>
        <v>5425.2809459078026</v>
      </c>
      <c r="AF35" s="52">
        <f>'Temporary Relocation Numbers'!AF35*Assumptions!G$45</f>
        <v>5544.2177194623537</v>
      </c>
      <c r="AG35" s="52">
        <f>'Temporary Relocation Numbers'!AG35*Assumptions!H$45</f>
        <v>2254.1761726205168</v>
      </c>
      <c r="AH35" s="53">
        <f>'Temporary Relocation Numbers'!AH35*Assumptions!C$45</f>
        <v>1145139.4669850236</v>
      </c>
      <c r="AI35" s="53">
        <f>'Temporary Relocation Numbers'!AI35*Assumptions!D$45</f>
        <v>1946705.396459749</v>
      </c>
      <c r="AJ35" s="53">
        <f>'Temporary Relocation Numbers'!AJ35*Assumptions!E$45</f>
        <v>1554014.0423984118</v>
      </c>
      <c r="AK35" s="53">
        <f>'Temporary Relocation Numbers'!AK35*Assumptions!F$45</f>
        <v>563517.4618665328</v>
      </c>
      <c r="AL35" s="53">
        <f>'Temporary Relocation Numbers'!AL35*Assumptions!G$45</f>
        <v>449179.6005029931</v>
      </c>
      <c r="AM35" s="53">
        <f>'Temporary Relocation Numbers'!AM35*Assumptions!H$45</f>
        <v>243504.13443701947</v>
      </c>
    </row>
    <row r="36" spans="1:39" x14ac:dyDescent="0.35">
      <c r="A36">
        <v>2055</v>
      </c>
      <c r="B36" s="51">
        <f>'Temporary Relocation Numbers'!B36*Assumptions!C$45</f>
        <v>0</v>
      </c>
      <c r="C36" s="51">
        <f>'Temporary Relocation Numbers'!C36*Assumptions!D$45</f>
        <v>0</v>
      </c>
      <c r="D36" s="51">
        <f>'Temporary Relocation Numbers'!D36*Assumptions!E$45</f>
        <v>0</v>
      </c>
      <c r="E36" s="51">
        <f>'Temporary Relocation Numbers'!E36*Assumptions!F$45</f>
        <v>0</v>
      </c>
      <c r="F36" s="51">
        <f>'Temporary Relocation Numbers'!F36*Assumptions!G$45</f>
        <v>0</v>
      </c>
      <c r="G36" s="51">
        <f>'Temporary Relocation Numbers'!G36*Assumptions!H$45</f>
        <v>0</v>
      </c>
      <c r="H36" s="52">
        <f>'Temporary Relocation Numbers'!H36*Assumptions!C$45</f>
        <v>10579.448658716214</v>
      </c>
      <c r="I36" s="52">
        <f>'Temporary Relocation Numbers'!I36*Assumptions!D$45</f>
        <v>10936.473500439637</v>
      </c>
      <c r="J36" s="52">
        <f>'Temporary Relocation Numbers'!J36*Assumptions!E$45</f>
        <v>7608.1002119478408</v>
      </c>
      <c r="K36" s="52">
        <f>'Temporary Relocation Numbers'!K36*Assumptions!F$45</f>
        <v>5517.4025809338373</v>
      </c>
      <c r="L36" s="52">
        <f>'Temporary Relocation Numbers'!L36*Assumptions!G$45</f>
        <v>5741.124221880199</v>
      </c>
      <c r="M36" s="52">
        <f>'Temporary Relocation Numbers'!M36*Assumptions!H$45</f>
        <v>2499.9653583626477</v>
      </c>
      <c r="N36" s="53">
        <f>'Temporary Relocation Numbers'!N36*Assumptions!C$45</f>
        <v>1247129.8777085191</v>
      </c>
      <c r="O36" s="53">
        <f>'Temporary Relocation Numbers'!O36*Assumptions!D$45</f>
        <v>2161373.2861031462</v>
      </c>
      <c r="P36" s="53">
        <f>'Temporary Relocation Numbers'!P36*Assumptions!E$45</f>
        <v>1743690.9491166954</v>
      </c>
      <c r="Q36" s="53">
        <f>'Temporary Relocation Numbers'!Q36*Assumptions!F$45</f>
        <v>572819.73292147892</v>
      </c>
      <c r="R36" s="53">
        <f>'Temporary Relocation Numbers'!R36*Assumptions!G$45</f>
        <v>464916.37546123622</v>
      </c>
      <c r="S36" s="53">
        <f>'Temporary Relocation Numbers'!S36*Assumptions!H$45</f>
        <v>269929.67190619255</v>
      </c>
      <c r="U36">
        <v>2055</v>
      </c>
      <c r="V36" s="51">
        <f>'Temporary Relocation Numbers'!V36*Assumptions!C$45</f>
        <v>0</v>
      </c>
      <c r="W36" s="51">
        <f>'Temporary Relocation Numbers'!W36*Assumptions!D$45</f>
        <v>0</v>
      </c>
      <c r="X36" s="51">
        <f>'Temporary Relocation Numbers'!X36*Assumptions!E$45</f>
        <v>0</v>
      </c>
      <c r="Y36" s="51">
        <f>'Temporary Relocation Numbers'!Y36*Assumptions!F$45</f>
        <v>0</v>
      </c>
      <c r="Z36" s="51">
        <f>'Temporary Relocation Numbers'!Z36*Assumptions!G$45</f>
        <v>0</v>
      </c>
      <c r="AA36" s="51">
        <f>'Temporary Relocation Numbers'!AA36*Assumptions!H$45</f>
        <v>0</v>
      </c>
      <c r="AB36" s="52">
        <f>'Temporary Relocation Numbers'!AB36*Assumptions!C$45</f>
        <v>9849.2093174814581</v>
      </c>
      <c r="AC36" s="52">
        <f>'Temporary Relocation Numbers'!AC36*Assumptions!D$45</f>
        <v>9987.0998361971815</v>
      </c>
      <c r="AD36" s="52">
        <f>'Temporary Relocation Numbers'!AD36*Assumptions!E$45</f>
        <v>6874.6925899139223</v>
      </c>
      <c r="AE36" s="52">
        <f>'Temporary Relocation Numbers'!AE36*Assumptions!F$45</f>
        <v>5503.2052964097766</v>
      </c>
      <c r="AF36" s="52">
        <f>'Temporary Relocation Numbers'!AF36*Assumptions!G$45</f>
        <v>5623.8503816485418</v>
      </c>
      <c r="AG36" s="52">
        <f>'Temporary Relocation Numbers'!AG36*Assumptions!H$45</f>
        <v>2286.5533372171212</v>
      </c>
      <c r="AH36" s="53">
        <f>'Temporary Relocation Numbers'!AH36*Assumptions!C$45</f>
        <v>1161047.5751509338</v>
      </c>
      <c r="AI36" s="53">
        <f>'Temporary Relocation Numbers'!AI36*Assumptions!D$45</f>
        <v>1973748.7400059961</v>
      </c>
      <c r="AJ36" s="53">
        <f>'Temporary Relocation Numbers'!AJ36*Assumptions!E$45</f>
        <v>1575602.175713653</v>
      </c>
      <c r="AK36" s="53">
        <f>'Temporary Relocation Numbers'!AK36*Assumptions!F$45</f>
        <v>571345.76313044259</v>
      </c>
      <c r="AL36" s="53">
        <f>'Temporary Relocation Numbers'!AL36*Assumptions!G$45</f>
        <v>455419.53710175102</v>
      </c>
      <c r="AM36" s="53">
        <f>'Temporary Relocation Numbers'!AM36*Assumptions!H$45</f>
        <v>246886.85787040982</v>
      </c>
    </row>
    <row r="37" spans="1:39" x14ac:dyDescent="0.35">
      <c r="A37">
        <v>2056</v>
      </c>
      <c r="B37" s="51">
        <f>'Temporary Relocation Numbers'!B37*Assumptions!C$45</f>
        <v>0</v>
      </c>
      <c r="C37" s="51">
        <f>'Temporary Relocation Numbers'!C37*Assumptions!D$45</f>
        <v>0</v>
      </c>
      <c r="D37" s="51">
        <f>'Temporary Relocation Numbers'!D37*Assumptions!E$45</f>
        <v>0</v>
      </c>
      <c r="E37" s="51">
        <f>'Temporary Relocation Numbers'!E37*Assumptions!F$45</f>
        <v>0</v>
      </c>
      <c r="F37" s="51">
        <f>'Temporary Relocation Numbers'!F37*Assumptions!G$45</f>
        <v>0</v>
      </c>
      <c r="G37" s="51">
        <f>'Temporary Relocation Numbers'!G37*Assumptions!H$45</f>
        <v>0</v>
      </c>
      <c r="H37" s="52">
        <f>'Temporary Relocation Numbers'!H37*Assumptions!C$45</f>
        <v>10731.403308368277</v>
      </c>
      <c r="I37" s="52">
        <f>'Temporary Relocation Numbers'!I37*Assumptions!D$45</f>
        <v>11093.556166351458</v>
      </c>
      <c r="J37" s="52">
        <f>'Temporary Relocation Numbers'!J37*Assumptions!E$45</f>
        <v>7717.3768141148021</v>
      </c>
      <c r="K37" s="52">
        <f>'Temporary Relocation Numbers'!K37*Assumptions!F$45</f>
        <v>5596.6500921436436</v>
      </c>
      <c r="L37" s="52">
        <f>'Temporary Relocation Numbers'!L37*Assumptions!G$45</f>
        <v>5823.5850899166471</v>
      </c>
      <c r="M37" s="52">
        <f>'Temporary Relocation Numbers'!M37*Assumptions!H$45</f>
        <v>2535.8728401631579</v>
      </c>
      <c r="N37" s="53">
        <f>'Temporary Relocation Numbers'!N37*Assumptions!C$45</f>
        <v>1264454.8215808666</v>
      </c>
      <c r="O37" s="53">
        <f>'Temporary Relocation Numbers'!O37*Assumptions!D$45</f>
        <v>2191398.764233564</v>
      </c>
      <c r="P37" s="53">
        <f>'Temporary Relocation Numbers'!P37*Assumptions!E$45</f>
        <v>1767914.0459762409</v>
      </c>
      <c r="Q37" s="53">
        <f>'Temporary Relocation Numbers'!Q37*Assumptions!F$45</f>
        <v>580777.25995953858</v>
      </c>
      <c r="R37" s="53">
        <f>'Temporary Relocation Numbers'!R37*Assumptions!G$45</f>
        <v>471374.92501102376</v>
      </c>
      <c r="S37" s="53">
        <f>'Temporary Relocation Numbers'!S37*Assumptions!H$45</f>
        <v>273679.49499907572</v>
      </c>
      <c r="U37">
        <v>2056</v>
      </c>
      <c r="V37" s="51">
        <f>'Temporary Relocation Numbers'!V37*Assumptions!C$45</f>
        <v>0</v>
      </c>
      <c r="W37" s="51">
        <f>'Temporary Relocation Numbers'!W37*Assumptions!D$45</f>
        <v>0</v>
      </c>
      <c r="X37" s="51">
        <f>'Temporary Relocation Numbers'!X37*Assumptions!E$45</f>
        <v>0</v>
      </c>
      <c r="Y37" s="51">
        <f>'Temporary Relocation Numbers'!Y37*Assumptions!F$45</f>
        <v>0</v>
      </c>
      <c r="Z37" s="51">
        <f>'Temporary Relocation Numbers'!Z37*Assumptions!G$45</f>
        <v>0</v>
      </c>
      <c r="AA37" s="51">
        <f>'Temporary Relocation Numbers'!AA37*Assumptions!H$45</f>
        <v>0</v>
      </c>
      <c r="AB37" s="52">
        <f>'Temporary Relocation Numbers'!AB37*Assumptions!C$45</f>
        <v>9990.6753994548981</v>
      </c>
      <c r="AC37" s="52">
        <f>'Temporary Relocation Numbers'!AC37*Assumptions!D$45</f>
        <v>10130.546466130887</v>
      </c>
      <c r="AD37" s="52">
        <f>'Temporary Relocation Numbers'!AD37*Assumptions!E$45</f>
        <v>6973.4351177776362</v>
      </c>
      <c r="AE37" s="52">
        <f>'Temporary Relocation Numbers'!AE37*Assumptions!F$45</f>
        <v>5582.2488892996917</v>
      </c>
      <c r="AF37" s="52">
        <f>'Temporary Relocation Numbers'!AF37*Assumptions!G$45</f>
        <v>5704.6268230309543</v>
      </c>
      <c r="AG37" s="52">
        <f>'Temporary Relocation Numbers'!AG37*Assumptions!H$45</f>
        <v>2319.3955412370174</v>
      </c>
      <c r="AH37" s="53">
        <f>'Temporary Relocation Numbers'!AH37*Assumptions!C$45</f>
        <v>1177176.6764034629</v>
      </c>
      <c r="AI37" s="53">
        <f>'Temporary Relocation Numbers'!AI37*Assumptions!D$45</f>
        <v>2001167.7656824153</v>
      </c>
      <c r="AJ37" s="53">
        <f>'Temporary Relocation Numbers'!AJ37*Assumptions!E$45</f>
        <v>1597490.2081850932</v>
      </c>
      <c r="AK37" s="53">
        <f>'Temporary Relocation Numbers'!AK37*Assumptions!F$45</f>
        <v>579282.81399809232</v>
      </c>
      <c r="AL37" s="53">
        <f>'Temporary Relocation Numbers'!AL37*Assumptions!G$45</f>
        <v>461746.15797716088</v>
      </c>
      <c r="AM37" s="53">
        <f>'Temporary Relocation Numbers'!AM37*Assumptions!H$45</f>
        <v>250316.57359759949</v>
      </c>
    </row>
    <row r="38" spans="1:39" x14ac:dyDescent="0.35">
      <c r="A38">
        <v>2057</v>
      </c>
      <c r="B38" s="51">
        <f>'Temporary Relocation Numbers'!B38*Assumptions!C$45</f>
        <v>0</v>
      </c>
      <c r="C38" s="51">
        <f>'Temporary Relocation Numbers'!C38*Assumptions!D$45</f>
        <v>0</v>
      </c>
      <c r="D38" s="51">
        <f>'Temporary Relocation Numbers'!D38*Assumptions!E$45</f>
        <v>0</v>
      </c>
      <c r="E38" s="51">
        <f>'Temporary Relocation Numbers'!E38*Assumptions!F$45</f>
        <v>0</v>
      </c>
      <c r="F38" s="51">
        <f>'Temporary Relocation Numbers'!F38*Assumptions!G$45</f>
        <v>0</v>
      </c>
      <c r="G38" s="51">
        <f>'Temporary Relocation Numbers'!G38*Assumptions!H$45</f>
        <v>0</v>
      </c>
      <c r="H38" s="52">
        <f>'Temporary Relocation Numbers'!H38*Assumptions!C$45</f>
        <v>10885.54051178999</v>
      </c>
      <c r="I38" s="52">
        <f>'Temporary Relocation Numbers'!I38*Assumptions!D$45</f>
        <v>11252.89504071374</v>
      </c>
      <c r="J38" s="52">
        <f>'Temporary Relocation Numbers'!J38*Assumptions!E$45</f>
        <v>7828.2229770720369</v>
      </c>
      <c r="K38" s="52">
        <f>'Temporary Relocation Numbers'!K38*Assumptions!F$45</f>
        <v>5677.0358505523509</v>
      </c>
      <c r="L38" s="52">
        <f>'Temporary Relocation Numbers'!L38*Assumptions!G$45</f>
        <v>5907.2303592122453</v>
      </c>
      <c r="M38" s="52">
        <f>'Temporary Relocation Numbers'!M38*Assumptions!H$45</f>
        <v>2572.2960680098854</v>
      </c>
      <c r="N38" s="53">
        <f>'Temporary Relocation Numbers'!N38*Assumptions!C$45</f>
        <v>1282020.4410119867</v>
      </c>
      <c r="O38" s="53">
        <f>'Temporary Relocation Numbers'!O38*Assumptions!D$45</f>
        <v>2221841.3518668879</v>
      </c>
      <c r="P38" s="53">
        <f>'Temporary Relocation Numbers'!P38*Assumptions!E$45</f>
        <v>1792473.6465159622</v>
      </c>
      <c r="Q38" s="53">
        <f>'Temporary Relocation Numbers'!Q38*Assumptions!F$45</f>
        <v>588845.33178668655</v>
      </c>
      <c r="R38" s="53">
        <f>'Temporary Relocation Numbers'!R38*Assumptions!G$45</f>
        <v>477923.19577625731</v>
      </c>
      <c r="S38" s="53">
        <f>'Temporary Relocation Numbers'!S38*Assumptions!H$45</f>
        <v>277481.41007995186</v>
      </c>
      <c r="U38">
        <v>2057</v>
      </c>
      <c r="V38" s="51">
        <f>'Temporary Relocation Numbers'!V38*Assumptions!C$45</f>
        <v>0</v>
      </c>
      <c r="W38" s="51">
        <f>'Temporary Relocation Numbers'!W38*Assumptions!D$45</f>
        <v>0</v>
      </c>
      <c r="X38" s="51">
        <f>'Temporary Relocation Numbers'!X38*Assumptions!E$45</f>
        <v>0</v>
      </c>
      <c r="Y38" s="51">
        <f>'Temporary Relocation Numbers'!Y38*Assumptions!F$45</f>
        <v>0</v>
      </c>
      <c r="Z38" s="51">
        <f>'Temporary Relocation Numbers'!Z38*Assumptions!G$45</f>
        <v>0</v>
      </c>
      <c r="AA38" s="51">
        <f>'Temporary Relocation Numbers'!AA38*Assumptions!H$45</f>
        <v>0</v>
      </c>
      <c r="AB38" s="52">
        <f>'Temporary Relocation Numbers'!AB38*Assumptions!C$45</f>
        <v>10134.173385889275</v>
      </c>
      <c r="AC38" s="52">
        <f>'Temporary Relocation Numbers'!AC38*Assumptions!D$45</f>
        <v>10276.053447515647</v>
      </c>
      <c r="AD38" s="52">
        <f>'Temporary Relocation Numbers'!AD38*Assumptions!E$45</f>
        <v>7073.5959035025398</v>
      </c>
      <c r="AE38" s="52">
        <f>'Temporary Relocation Numbers'!AE38*Assumptions!F$45</f>
        <v>5662.4278004705784</v>
      </c>
      <c r="AF38" s="52">
        <f>'Temporary Relocation Numbers'!AF38*Assumptions!G$45</f>
        <v>5786.5634719295012</v>
      </c>
      <c r="AG38" s="52">
        <f>'Temporary Relocation Numbers'!AG38*Assumptions!H$45</f>
        <v>2352.7094641306135</v>
      </c>
      <c r="AH38" s="53">
        <f>'Temporary Relocation Numbers'!AH38*Assumptions!C$45</f>
        <v>1193529.8407458961</v>
      </c>
      <c r="AI38" s="53">
        <f>'Temporary Relocation Numbers'!AI38*Assumptions!D$45</f>
        <v>2028967.6924096148</v>
      </c>
      <c r="AJ38" s="53">
        <f>'Temporary Relocation Numbers'!AJ38*Assumptions!E$45</f>
        <v>1619682.3059674702</v>
      </c>
      <c r="AK38" s="53">
        <f>'Temporary Relocation Numbers'!AK38*Assumptions!F$45</f>
        <v>587330.12520289852</v>
      </c>
      <c r="AL38" s="53">
        <f>'Temporary Relocation Numbers'!AL38*Assumptions!G$45</f>
        <v>468160.66733437794</v>
      </c>
      <c r="AM38" s="53">
        <f>'Temporary Relocation Numbers'!AM38*Assumptions!H$45</f>
        <v>253793.93442858604</v>
      </c>
    </row>
    <row r="39" spans="1:39" x14ac:dyDescent="0.35">
      <c r="A39">
        <v>2058</v>
      </c>
      <c r="B39" s="51">
        <f>'Temporary Relocation Numbers'!B39*Assumptions!C$45</f>
        <v>0</v>
      </c>
      <c r="C39" s="51">
        <f>'Temporary Relocation Numbers'!C39*Assumptions!D$45</f>
        <v>0</v>
      </c>
      <c r="D39" s="51">
        <f>'Temporary Relocation Numbers'!D39*Assumptions!E$45</f>
        <v>0</v>
      </c>
      <c r="E39" s="51">
        <f>'Temporary Relocation Numbers'!E39*Assumptions!F$45</f>
        <v>0</v>
      </c>
      <c r="F39" s="51">
        <f>'Temporary Relocation Numbers'!F39*Assumptions!G$45</f>
        <v>0</v>
      </c>
      <c r="G39" s="51">
        <f>'Temporary Relocation Numbers'!G39*Assumptions!H$45</f>
        <v>0</v>
      </c>
      <c r="H39" s="52">
        <f>'Temporary Relocation Numbers'!H39*Assumptions!C$45</f>
        <v>11041.89161741964</v>
      </c>
      <c r="I39" s="52">
        <f>'Temporary Relocation Numbers'!I39*Assumptions!D$45</f>
        <v>11414.522529881082</v>
      </c>
      <c r="J39" s="52">
        <f>'Temporary Relocation Numbers'!J39*Assumptions!E$45</f>
        <v>7940.6612447221351</v>
      </c>
      <c r="K39" s="52">
        <f>'Temporary Relocation Numbers'!K39*Assumptions!F$45</f>
        <v>5758.5762050227286</v>
      </c>
      <c r="L39" s="52">
        <f>'Temporary Relocation Numbers'!L39*Assumptions!G$45</f>
        <v>5992.0770415493789</v>
      </c>
      <c r="M39" s="52">
        <f>'Temporary Relocation Numbers'!M39*Assumptions!H$45</f>
        <v>2609.2424496621838</v>
      </c>
      <c r="N39" s="53">
        <f>'Temporary Relocation Numbers'!N39*Assumptions!C$45</f>
        <v>1299830.0794311585</v>
      </c>
      <c r="O39" s="53">
        <f>'Temporary Relocation Numbers'!O39*Assumptions!D$45</f>
        <v>2252706.8434266611</v>
      </c>
      <c r="P39" s="53">
        <f>'Temporary Relocation Numbers'!P39*Assumptions!E$45</f>
        <v>1817374.4253952317</v>
      </c>
      <c r="Q39" s="53">
        <f>'Temporary Relocation Numbers'!Q39*Assumptions!F$45</f>
        <v>597025.48407478875</v>
      </c>
      <c r="R39" s="53">
        <f>'Temporary Relocation Numbers'!R39*Assumptions!G$45</f>
        <v>484562.43415079615</v>
      </c>
      <c r="S39" s="53">
        <f>'Temporary Relocation Numbers'!S39*Assumptions!H$45</f>
        <v>281336.14080301649</v>
      </c>
      <c r="U39">
        <v>2058</v>
      </c>
      <c r="V39" s="51">
        <f>'Temporary Relocation Numbers'!V39*Assumptions!C$45</f>
        <v>0</v>
      </c>
      <c r="W39" s="51">
        <f>'Temporary Relocation Numbers'!W39*Assumptions!D$45</f>
        <v>0</v>
      </c>
      <c r="X39" s="51">
        <f>'Temporary Relocation Numbers'!X39*Assumptions!E$45</f>
        <v>0</v>
      </c>
      <c r="Y39" s="51">
        <f>'Temporary Relocation Numbers'!Y39*Assumptions!F$45</f>
        <v>0</v>
      </c>
      <c r="Z39" s="51">
        <f>'Temporary Relocation Numbers'!Z39*Assumptions!G$45</f>
        <v>0</v>
      </c>
      <c r="AA39" s="51">
        <f>'Temporary Relocation Numbers'!AA39*Assumptions!H$45</f>
        <v>0</v>
      </c>
      <c r="AB39" s="52">
        <f>'Temporary Relocation Numbers'!AB39*Assumptions!C$45</f>
        <v>10279.732461417976</v>
      </c>
      <c r="AC39" s="52">
        <f>'Temporary Relocation Numbers'!AC39*Assumptions!D$45</f>
        <v>10423.650373574419</v>
      </c>
      <c r="AD39" s="52">
        <f>'Temporary Relocation Numbers'!AD39*Assumptions!E$45</f>
        <v>7175.1953177982386</v>
      </c>
      <c r="AE39" s="52">
        <f>'Temporary Relocation Numbers'!AE39*Assumptions!F$45</f>
        <v>5743.7583367165953</v>
      </c>
      <c r="AF39" s="52">
        <f>'Temporary Relocation Numbers'!AF39*Assumptions!G$45</f>
        <v>5869.6769926272009</v>
      </c>
      <c r="AG39" s="52">
        <f>'Temporary Relocation Numbers'!AG39*Assumptions!H$45</f>
        <v>2386.5018812865419</v>
      </c>
      <c r="AH39" s="53">
        <f>'Temporary Relocation Numbers'!AH39*Assumptions!C$45</f>
        <v>1210110.1808295511</v>
      </c>
      <c r="AI39" s="53">
        <f>'Temporary Relocation Numbers'!AI39*Assumptions!D$45</f>
        <v>2057153.8116086756</v>
      </c>
      <c r="AJ39" s="53">
        <f>'Temporary Relocation Numbers'!AJ39*Assumptions!E$45</f>
        <v>1642182.6930911262</v>
      </c>
      <c r="AK39" s="53">
        <f>'Temporary Relocation Numbers'!AK39*Assumptions!F$45</f>
        <v>595489.2284651628</v>
      </c>
      <c r="AL39" s="53">
        <f>'Temporary Relocation Numbers'!AL39*Assumptions!G$45</f>
        <v>474664.28610719694</v>
      </c>
      <c r="AM39" s="53">
        <f>'Temporary Relocation Numbers'!AM39*Assumptions!H$45</f>
        <v>257319.60224210715</v>
      </c>
    </row>
    <row r="40" spans="1:39" x14ac:dyDescent="0.35">
      <c r="A40">
        <v>2059</v>
      </c>
      <c r="B40" s="51">
        <f>'Temporary Relocation Numbers'!B40*Assumptions!C$45</f>
        <v>0</v>
      </c>
      <c r="C40" s="51">
        <f>'Temporary Relocation Numbers'!C40*Assumptions!D$45</f>
        <v>0</v>
      </c>
      <c r="D40" s="51">
        <f>'Temporary Relocation Numbers'!D40*Assumptions!E$45</f>
        <v>0</v>
      </c>
      <c r="E40" s="51">
        <f>'Temporary Relocation Numbers'!E40*Assumptions!F$45</f>
        <v>0</v>
      </c>
      <c r="F40" s="51">
        <f>'Temporary Relocation Numbers'!F40*Assumptions!G$45</f>
        <v>0</v>
      </c>
      <c r="G40" s="51">
        <f>'Temporary Relocation Numbers'!G40*Assumptions!H$45</f>
        <v>0</v>
      </c>
      <c r="H40" s="52">
        <f>'Temporary Relocation Numbers'!H40*Assumptions!C$45</f>
        <v>11200.488423959145</v>
      </c>
      <c r="I40" s="52">
        <f>'Temporary Relocation Numbers'!I40*Assumptions!D$45</f>
        <v>11578.471505666759</v>
      </c>
      <c r="J40" s="52">
        <f>'Temporary Relocation Numbers'!J40*Assumptions!E$45</f>
        <v>8054.714484770082</v>
      </c>
      <c r="K40" s="52">
        <f>'Temporary Relocation Numbers'!K40*Assumptions!F$45</f>
        <v>5841.2877392394012</v>
      </c>
      <c r="L40" s="52">
        <f>'Temporary Relocation Numbers'!L40*Assumptions!G$45</f>
        <v>6078.1423930539349</v>
      </c>
      <c r="M40" s="52">
        <f>'Temporary Relocation Numbers'!M40*Assumptions!H$45</f>
        <v>2646.7194992784748</v>
      </c>
      <c r="N40" s="53">
        <f>'Temporary Relocation Numbers'!N40*Assumptions!C$45</f>
        <v>1317887.126714085</v>
      </c>
      <c r="O40" s="53">
        <f>'Temporary Relocation Numbers'!O40*Assumptions!D$45</f>
        <v>2284001.1138317049</v>
      </c>
      <c r="P40" s="53">
        <f>'Temporary Relocation Numbers'!P40*Assumptions!E$45</f>
        <v>1842621.1222131001</v>
      </c>
      <c r="Q40" s="53">
        <f>'Temporary Relocation Numbers'!Q40*Assumptions!F$45</f>
        <v>605319.27382903756</v>
      </c>
      <c r="R40" s="53">
        <f>'Temporary Relocation Numbers'!R40*Assumptions!G$45</f>
        <v>491293.90384321951</v>
      </c>
      <c r="S40" s="53">
        <f>'Temporary Relocation Numbers'!S40*Assumptions!H$45</f>
        <v>285244.42087536224</v>
      </c>
      <c r="U40">
        <v>2059</v>
      </c>
      <c r="V40" s="51">
        <f>'Temporary Relocation Numbers'!V40*Assumptions!C$45</f>
        <v>0</v>
      </c>
      <c r="W40" s="51">
        <f>'Temporary Relocation Numbers'!W40*Assumptions!D$45</f>
        <v>0</v>
      </c>
      <c r="X40" s="51">
        <f>'Temporary Relocation Numbers'!X40*Assumptions!E$45</f>
        <v>0</v>
      </c>
      <c r="Y40" s="51">
        <f>'Temporary Relocation Numbers'!Y40*Assumptions!F$45</f>
        <v>0</v>
      </c>
      <c r="Z40" s="51">
        <f>'Temporary Relocation Numbers'!Z40*Assumptions!G$45</f>
        <v>0</v>
      </c>
      <c r="AA40" s="51">
        <f>'Temporary Relocation Numbers'!AA40*Assumptions!H$45</f>
        <v>0</v>
      </c>
      <c r="AB40" s="52">
        <f>'Temporary Relocation Numbers'!AB40*Assumptions!C$45</f>
        <v>10427.382229858862</v>
      </c>
      <c r="AC40" s="52">
        <f>'Temporary Relocation Numbers'!AC40*Assumptions!D$45</f>
        <v>10573.367262583295</v>
      </c>
      <c r="AD40" s="52">
        <f>'Temporary Relocation Numbers'!AD40*Assumptions!E$45</f>
        <v>7278.2540239627515</v>
      </c>
      <c r="AE40" s="52">
        <f>'Temporary Relocation Numbers'!AE40*Assumptions!F$45</f>
        <v>5826.2570390495193</v>
      </c>
      <c r="AF40" s="52">
        <f>'Temporary Relocation Numbers'!AF40*Assumptions!G$45</f>
        <v>5953.9842887593677</v>
      </c>
      <c r="AG40" s="52">
        <f>'Temporary Relocation Numbers'!AG40*Assumptions!H$45</f>
        <v>2420.779665409641</v>
      </c>
      <c r="AH40" s="53">
        <f>'Temporary Relocation Numbers'!AH40*Assumptions!C$45</f>
        <v>1226920.8525462362</v>
      </c>
      <c r="AI40" s="53">
        <f>'Temporary Relocation Numbers'!AI40*Assumptions!D$45</f>
        <v>2085731.4882083177</v>
      </c>
      <c r="AJ40" s="53">
        <f>'Temporary Relocation Numbers'!AJ40*Assumptions!E$45</f>
        <v>1664995.6522660116</v>
      </c>
      <c r="AK40" s="53">
        <f>'Temporary Relocation Numbers'!AK40*Assumptions!F$45</f>
        <v>603761.67678361863</v>
      </c>
      <c r="AL40" s="53">
        <f>'Temporary Relocation Numbers'!AL40*Assumptions!G$45</f>
        <v>481258.25219044485</v>
      </c>
      <c r="AM40" s="53">
        <f>'Temporary Relocation Numbers'!AM40*Assumptions!H$45</f>
        <v>260894.24811162194</v>
      </c>
    </row>
    <row r="41" spans="1:39" x14ac:dyDescent="0.35">
      <c r="A41">
        <v>2060</v>
      </c>
      <c r="B41" s="51">
        <f>'Temporary Relocation Numbers'!B41*Assumptions!C$45</f>
        <v>0</v>
      </c>
      <c r="C41" s="51">
        <f>'Temporary Relocation Numbers'!C41*Assumptions!D$45</f>
        <v>0</v>
      </c>
      <c r="D41" s="51">
        <f>'Temporary Relocation Numbers'!D41*Assumptions!E$45</f>
        <v>0</v>
      </c>
      <c r="E41" s="51">
        <f>'Temporary Relocation Numbers'!E41*Assumptions!F$45</f>
        <v>0</v>
      </c>
      <c r="F41" s="51">
        <f>'Temporary Relocation Numbers'!F41*Assumptions!G$45</f>
        <v>0</v>
      </c>
      <c r="G41" s="51">
        <f>'Temporary Relocation Numbers'!G41*Assumptions!H$45</f>
        <v>0</v>
      </c>
      <c r="H41" s="52">
        <f>'Temporary Relocation Numbers'!H41*Assumptions!C$45</f>
        <v>11470.629016617599</v>
      </c>
      <c r="I41" s="52">
        <f>'Temporary Relocation Numbers'!I41*Assumptions!D$45</f>
        <v>11857.728537701998</v>
      </c>
      <c r="J41" s="52">
        <f>'Temporary Relocation Numbers'!J41*Assumptions!E$45</f>
        <v>8248.9832757592267</v>
      </c>
      <c r="K41" s="52">
        <f>'Temporary Relocation Numbers'!K41*Assumptions!F$45</f>
        <v>5982.1716785854078</v>
      </c>
      <c r="L41" s="52">
        <f>'Temporary Relocation Numbers'!L41*Assumptions!G$45</f>
        <v>6224.7389454694294</v>
      </c>
      <c r="M41" s="52">
        <f>'Temporary Relocation Numbers'!M41*Assumptions!H$45</f>
        <v>2710.5547845867782</v>
      </c>
      <c r="N41" s="53">
        <f>'Temporary Relocation Numbers'!N41*Assumptions!C$45</f>
        <v>1349045.6307260829</v>
      </c>
      <c r="O41" s="53">
        <f>'Temporary Relocation Numbers'!O41*Assumptions!D$45</f>
        <v>2338001.2299464839</v>
      </c>
      <c r="P41" s="53">
        <f>'Temporary Relocation Numbers'!P41*Assumptions!E$45</f>
        <v>1886185.79210423</v>
      </c>
      <c r="Q41" s="53">
        <f>'Temporary Relocation Numbers'!Q41*Assumptions!F$45</f>
        <v>619630.69901851332</v>
      </c>
      <c r="R41" s="53">
        <f>'Temporary Relocation Numbers'!R41*Assumptions!G$45</f>
        <v>502909.45328115724</v>
      </c>
      <c r="S41" s="53">
        <f>'Temporary Relocation Numbers'!S41*Assumptions!H$45</f>
        <v>291988.38949914346</v>
      </c>
      <c r="U41">
        <v>2060</v>
      </c>
      <c r="V41" s="51">
        <f>'Temporary Relocation Numbers'!V41*Assumptions!C$45</f>
        <v>0</v>
      </c>
      <c r="W41" s="51">
        <f>'Temporary Relocation Numbers'!W41*Assumptions!D$45</f>
        <v>0</v>
      </c>
      <c r="X41" s="51">
        <f>'Temporary Relocation Numbers'!X41*Assumptions!E$45</f>
        <v>0</v>
      </c>
      <c r="Y41" s="51">
        <f>'Temporary Relocation Numbers'!Y41*Assumptions!F$45</f>
        <v>0</v>
      </c>
      <c r="Z41" s="51">
        <f>'Temporary Relocation Numbers'!Z41*Assumptions!G$45</f>
        <v>0</v>
      </c>
      <c r="AA41" s="51">
        <f>'Temporary Relocation Numbers'!AA41*Assumptions!H$45</f>
        <v>0</v>
      </c>
      <c r="AB41" s="52">
        <f>'Temporary Relocation Numbers'!AB41*Assumptions!C$45</f>
        <v>10678.87654946592</v>
      </c>
      <c r="AC41" s="52">
        <f>'Temporary Relocation Numbers'!AC41*Assumptions!D$45</f>
        <v>10828.382543220507</v>
      </c>
      <c r="AD41" s="52">
        <f>'Temporary Relocation Numbers'!AD41*Assumptions!E$45</f>
        <v>7453.7956415359859</v>
      </c>
      <c r="AE41" s="52">
        <f>'Temporary Relocation Numbers'!AE41*Assumptions!F$45</f>
        <v>5966.7784582889317</v>
      </c>
      <c r="AF41" s="52">
        <f>'Temporary Relocation Numbers'!AF41*Assumptions!G$45</f>
        <v>6097.5863160606059</v>
      </c>
      <c r="AG41" s="52">
        <f>'Temporary Relocation Numbers'!AG41*Assumptions!H$45</f>
        <v>2479.1655883047915</v>
      </c>
      <c r="AH41" s="53">
        <f>'Temporary Relocation Numbers'!AH41*Assumptions!C$45</f>
        <v>1255928.6617368334</v>
      </c>
      <c r="AI41" s="53">
        <f>'Temporary Relocation Numbers'!AI41*Assumptions!D$45</f>
        <v>2135043.9608973302</v>
      </c>
      <c r="AJ41" s="53">
        <f>'Temporary Relocation Numbers'!AJ41*Assumptions!E$45</f>
        <v>1704360.7637838998</v>
      </c>
      <c r="AK41" s="53">
        <f>'Temporary Relocation Numbers'!AK41*Assumptions!F$45</f>
        <v>618036.27606228238</v>
      </c>
      <c r="AL41" s="53">
        <f>'Temporary Relocation Numbers'!AL41*Assumptions!G$45</f>
        <v>492636.53101093171</v>
      </c>
      <c r="AM41" s="53">
        <f>'Temporary Relocation Numbers'!AM41*Assumptions!H$45</f>
        <v>267062.51116823254</v>
      </c>
    </row>
    <row r="42" spans="1:39" x14ac:dyDescent="0.35">
      <c r="A42">
        <v>2061</v>
      </c>
      <c r="B42" s="51">
        <f>'Temporary Relocation Numbers'!B42*Assumptions!C$45</f>
        <v>0</v>
      </c>
      <c r="C42" s="51">
        <f>'Temporary Relocation Numbers'!C42*Assumptions!D$45</f>
        <v>0</v>
      </c>
      <c r="D42" s="51">
        <f>'Temporary Relocation Numbers'!D42*Assumptions!E$45</f>
        <v>0</v>
      </c>
      <c r="E42" s="51">
        <f>'Temporary Relocation Numbers'!E42*Assumptions!F$45</f>
        <v>0</v>
      </c>
      <c r="F42" s="51">
        <f>'Temporary Relocation Numbers'!F42*Assumptions!G$45</f>
        <v>0</v>
      </c>
      <c r="G42" s="51">
        <f>'Temporary Relocation Numbers'!G42*Assumptions!H$45</f>
        <v>0</v>
      </c>
      <c r="H42" s="52">
        <f>'Temporary Relocation Numbers'!H42*Assumptions!C$45</f>
        <v>11635.383860630465</v>
      </c>
      <c r="I42" s="52">
        <f>'Temporary Relocation Numbers'!I42*Assumptions!D$45</f>
        <v>12028.043366360984</v>
      </c>
      <c r="J42" s="52">
        <f>'Temporary Relocation Numbers'!J42*Assumptions!E$45</f>
        <v>8367.4650042584726</v>
      </c>
      <c r="K42" s="52">
        <f>'Temporary Relocation Numbers'!K42*Assumptions!F$45</f>
        <v>6068.094757462397</v>
      </c>
      <c r="L42" s="52">
        <f>'Temporary Relocation Numbers'!L42*Assumptions!G$45</f>
        <v>6314.1460645119769</v>
      </c>
      <c r="M42" s="52">
        <f>'Temporary Relocation Numbers'!M42*Assumptions!H$45</f>
        <v>2749.4870026958247</v>
      </c>
      <c r="N42" s="53">
        <f>'Temporary Relocation Numbers'!N42*Assumptions!C$45</f>
        <v>1367786.373171055</v>
      </c>
      <c r="O42" s="53">
        <f>'Temporary Relocation Numbers'!O42*Assumptions!D$45</f>
        <v>2370480.3973582434</v>
      </c>
      <c r="P42" s="53">
        <f>'Temporary Relocation Numbers'!P42*Assumptions!E$45</f>
        <v>1912388.4062546242</v>
      </c>
      <c r="Q42" s="53">
        <f>'Temporary Relocation Numbers'!Q42*Assumptions!F$45</f>
        <v>628238.51707656821</v>
      </c>
      <c r="R42" s="53">
        <f>'Temporary Relocation Numbers'!R42*Assumptions!G$45</f>
        <v>509895.7970507234</v>
      </c>
      <c r="S42" s="53">
        <f>'Temporary Relocation Numbers'!S42*Assumptions!H$45</f>
        <v>296044.64903543534</v>
      </c>
      <c r="U42">
        <v>2061</v>
      </c>
      <c r="V42" s="51">
        <f>'Temporary Relocation Numbers'!V42*Assumptions!C$45</f>
        <v>0</v>
      </c>
      <c r="W42" s="51">
        <f>'Temporary Relocation Numbers'!W42*Assumptions!D$45</f>
        <v>0</v>
      </c>
      <c r="X42" s="51">
        <f>'Temporary Relocation Numbers'!X42*Assumptions!E$45</f>
        <v>0</v>
      </c>
      <c r="Y42" s="51">
        <f>'Temporary Relocation Numbers'!Y42*Assumptions!F$45</f>
        <v>0</v>
      </c>
      <c r="Z42" s="51">
        <f>'Temporary Relocation Numbers'!Z42*Assumptions!G$45</f>
        <v>0</v>
      </c>
      <c r="AA42" s="51">
        <f>'Temporary Relocation Numbers'!AA42*Assumptions!H$45</f>
        <v>0</v>
      </c>
      <c r="AB42" s="52">
        <f>'Temporary Relocation Numbers'!AB42*Assumptions!C$45</f>
        <v>10832.259300977717</v>
      </c>
      <c r="AC42" s="52">
        <f>'Temporary Relocation Numbers'!AC42*Assumptions!D$45</f>
        <v>10983.912677987782</v>
      </c>
      <c r="AD42" s="52">
        <f>'Temporary Relocation Numbers'!AD42*Assumptions!E$45</f>
        <v>7560.8559375708401</v>
      </c>
      <c r="AE42" s="52">
        <f>'Temporary Relocation Numbers'!AE42*Assumptions!F$45</f>
        <v>6052.4804413912134</v>
      </c>
      <c r="AF42" s="52">
        <f>'Temporary Relocation Numbers'!AF42*Assumptions!G$45</f>
        <v>6185.1671175059473</v>
      </c>
      <c r="AG42" s="52">
        <f>'Temporary Relocation Numbers'!AG42*Assumptions!H$45</f>
        <v>2514.7743190196884</v>
      </c>
      <c r="AH42" s="53">
        <f>'Temporary Relocation Numbers'!AH42*Assumptions!C$45</f>
        <v>1273375.8370159967</v>
      </c>
      <c r="AI42" s="53">
        <f>'Temporary Relocation Numbers'!AI42*Assumptions!D$45</f>
        <v>2164703.6759347934</v>
      </c>
      <c r="AJ42" s="53">
        <f>'Temporary Relocation Numbers'!AJ42*Assumptions!E$45</f>
        <v>1728037.4915237899</v>
      </c>
      <c r="AK42" s="53">
        <f>'Temporary Relocation Numbers'!AK42*Assumptions!F$45</f>
        <v>626621.94463236537</v>
      </c>
      <c r="AL42" s="53">
        <f>'Temporary Relocation Numbers'!AL42*Assumptions!G$45</f>
        <v>499480.16486317682</v>
      </c>
      <c r="AM42" s="53">
        <f>'Temporary Relocation Numbers'!AM42*Assumptions!H$45</f>
        <v>270772.50408805505</v>
      </c>
    </row>
    <row r="43" spans="1:39" x14ac:dyDescent="0.35">
      <c r="A43">
        <v>2062</v>
      </c>
      <c r="B43" s="51">
        <f>'Temporary Relocation Numbers'!B43*Assumptions!C$45</f>
        <v>0</v>
      </c>
      <c r="C43" s="51">
        <f>'Temporary Relocation Numbers'!C43*Assumptions!D$45</f>
        <v>0</v>
      </c>
      <c r="D43" s="51">
        <f>'Temporary Relocation Numbers'!D43*Assumptions!E$45</f>
        <v>0</v>
      </c>
      <c r="E43" s="51">
        <f>'Temporary Relocation Numbers'!E43*Assumptions!F$45</f>
        <v>0</v>
      </c>
      <c r="F43" s="51">
        <f>'Temporary Relocation Numbers'!F43*Assumptions!G$45</f>
        <v>0</v>
      </c>
      <c r="G43" s="51">
        <f>'Temporary Relocation Numbers'!G43*Assumptions!H$45</f>
        <v>0</v>
      </c>
      <c r="H43" s="52">
        <f>'Temporary Relocation Numbers'!H43*Assumptions!C$45</f>
        <v>11802.505110058972</v>
      </c>
      <c r="I43" s="52">
        <f>'Temporary Relocation Numbers'!I43*Assumptions!D$45</f>
        <v>12200.804459561185</v>
      </c>
      <c r="J43" s="52">
        <f>'Temporary Relocation Numbers'!J43*Assumptions!E$45</f>
        <v>8487.6485085425466</v>
      </c>
      <c r="K43" s="52">
        <f>'Temporary Relocation Numbers'!K43*Assumptions!F$45</f>
        <v>6155.2519659967047</v>
      </c>
      <c r="L43" s="52">
        <f>'Temporary Relocation Numbers'!L43*Assumptions!G$45</f>
        <v>6404.8373551487884</v>
      </c>
      <c r="M43" s="52">
        <f>'Temporary Relocation Numbers'!M43*Assumptions!H$45</f>
        <v>2788.9784117186696</v>
      </c>
      <c r="N43" s="53">
        <f>'Temporary Relocation Numbers'!N43*Assumptions!C$45</f>
        <v>1386787.4592392445</v>
      </c>
      <c r="O43" s="53">
        <f>'Temporary Relocation Numbers'!O43*Assumptions!D$45</f>
        <v>2403410.760561625</v>
      </c>
      <c r="P43" s="53">
        <f>'Temporary Relocation Numbers'!P43*Assumptions!E$45</f>
        <v>1938955.0232467256</v>
      </c>
      <c r="Q43" s="53">
        <f>'Temporary Relocation Numbers'!Q43*Assumptions!F$45</f>
        <v>636965.91367041529</v>
      </c>
      <c r="R43" s="53">
        <f>'Temporary Relocation Numbers'!R43*Assumptions!G$45</f>
        <v>516979.19407500216</v>
      </c>
      <c r="S43" s="53">
        <f>'Temporary Relocation Numbers'!S43*Assumptions!H$45</f>
        <v>300157.25752948539</v>
      </c>
      <c r="U43">
        <v>2062</v>
      </c>
      <c r="V43" s="51">
        <f>'Temporary Relocation Numbers'!V43*Assumptions!C$45</f>
        <v>0</v>
      </c>
      <c r="W43" s="51">
        <f>'Temporary Relocation Numbers'!W43*Assumptions!D$45</f>
        <v>0</v>
      </c>
      <c r="X43" s="51">
        <f>'Temporary Relocation Numbers'!X43*Assumptions!E$45</f>
        <v>0</v>
      </c>
      <c r="Y43" s="51">
        <f>'Temporary Relocation Numbers'!Y43*Assumptions!F$45</f>
        <v>0</v>
      </c>
      <c r="Z43" s="51">
        <f>'Temporary Relocation Numbers'!Z43*Assumptions!G$45</f>
        <v>0</v>
      </c>
      <c r="AA43" s="51">
        <f>'Temporary Relocation Numbers'!AA43*Assumptions!H$45</f>
        <v>0</v>
      </c>
      <c r="AB43" s="52">
        <f>'Temporary Relocation Numbers'!AB43*Assumptions!C$45</f>
        <v>10987.845118360015</v>
      </c>
      <c r="AC43" s="52">
        <f>'Temporary Relocation Numbers'!AC43*Assumptions!D$45</f>
        <v>11141.676721903001</v>
      </c>
      <c r="AD43" s="52">
        <f>'Temporary Relocation Numbers'!AD43*Assumptions!E$45</f>
        <v>7669.4539611660221</v>
      </c>
      <c r="AE43" s="52">
        <f>'Temporary Relocation Numbers'!AE43*Assumptions!F$45</f>
        <v>6139.4133785098084</v>
      </c>
      <c r="AF43" s="52">
        <f>'Temporary Relocation Numbers'!AF43*Assumptions!G$45</f>
        <v>6274.0058587957155</v>
      </c>
      <c r="AG43" s="52">
        <f>'Temporary Relocation Numbers'!AG43*Assumptions!H$45</f>
        <v>2550.8945047616753</v>
      </c>
      <c r="AH43" s="53">
        <f>'Temporary Relocation Numbers'!AH43*Assumptions!C$45</f>
        <v>1291065.3858745657</v>
      </c>
      <c r="AI43" s="53">
        <f>'Temporary Relocation Numbers'!AI43*Assumptions!D$45</f>
        <v>2194775.4193483526</v>
      </c>
      <c r="AJ43" s="53">
        <f>'Temporary Relocation Numbers'!AJ43*Assumptions!E$45</f>
        <v>1752043.1328648264</v>
      </c>
      <c r="AK43" s="53">
        <f>'Temporary Relocation Numbers'!AK43*Assumptions!F$45</f>
        <v>635326.88404082868</v>
      </c>
      <c r="AL43" s="53">
        <f>'Temporary Relocation Numbers'!AL43*Assumptions!G$45</f>
        <v>506418.86946506245</v>
      </c>
      <c r="AM43" s="53">
        <f>'Temporary Relocation Numbers'!AM43*Assumptions!H$45</f>
        <v>274534.03568099544</v>
      </c>
    </row>
    <row r="44" spans="1:39" x14ac:dyDescent="0.35">
      <c r="A44">
        <v>2063</v>
      </c>
      <c r="B44" s="51">
        <f>'Temporary Relocation Numbers'!B44*Assumptions!C$45</f>
        <v>0</v>
      </c>
      <c r="C44" s="51">
        <f>'Temporary Relocation Numbers'!C44*Assumptions!D$45</f>
        <v>0</v>
      </c>
      <c r="D44" s="51">
        <f>'Temporary Relocation Numbers'!D44*Assumptions!E$45</f>
        <v>0</v>
      </c>
      <c r="E44" s="51">
        <f>'Temporary Relocation Numbers'!E44*Assumptions!F$45</f>
        <v>0</v>
      </c>
      <c r="F44" s="51">
        <f>'Temporary Relocation Numbers'!F44*Assumptions!G$45</f>
        <v>0</v>
      </c>
      <c r="G44" s="51">
        <f>'Temporary Relocation Numbers'!G44*Assumptions!H$45</f>
        <v>0</v>
      </c>
      <c r="H44" s="52">
        <f>'Temporary Relocation Numbers'!H44*Assumptions!C$45</f>
        <v>11972.026754037848</v>
      </c>
      <c r="I44" s="52">
        <f>'Temporary Relocation Numbers'!I44*Assumptions!D$45</f>
        <v>12376.046953469266</v>
      </c>
      <c r="J44" s="52">
        <f>'Temporary Relocation Numbers'!J44*Assumptions!E$45</f>
        <v>8609.5582315433621</v>
      </c>
      <c r="K44" s="52">
        <f>'Temporary Relocation Numbers'!K44*Assumptions!F$45</f>
        <v>6243.6610302292365</v>
      </c>
      <c r="L44" s="52">
        <f>'Temporary Relocation Numbers'!L44*Assumptions!G$45</f>
        <v>6496.831262182709</v>
      </c>
      <c r="M44" s="52">
        <f>'Temporary Relocation Numbers'!M44*Assumptions!H$45</f>
        <v>2829.0370434216297</v>
      </c>
      <c r="N44" s="53">
        <f>'Temporary Relocation Numbers'!N44*Assumptions!C$45</f>
        <v>1406052.5055857725</v>
      </c>
      <c r="O44" s="53">
        <f>'Temporary Relocation Numbers'!O44*Assumptions!D$45</f>
        <v>2436798.5875018574</v>
      </c>
      <c r="P44" s="53">
        <f>'Temporary Relocation Numbers'!P44*Assumptions!E$45</f>
        <v>1965890.6997541939</v>
      </c>
      <c r="Q44" s="53">
        <f>'Temporary Relocation Numbers'!Q44*Assumptions!F$45</f>
        <v>645814.54996739398</v>
      </c>
      <c r="R44" s="53">
        <f>'Temporary Relocation Numbers'!R44*Assumptions!G$45</f>
        <v>524160.99260345811</v>
      </c>
      <c r="S44" s="53">
        <f>'Temporary Relocation Numbers'!S44*Assumptions!H$45</f>
        <v>304326.99777268356</v>
      </c>
      <c r="U44">
        <v>2063</v>
      </c>
      <c r="V44" s="51">
        <f>'Temporary Relocation Numbers'!V44*Assumptions!C$45</f>
        <v>0</v>
      </c>
      <c r="W44" s="51">
        <f>'Temporary Relocation Numbers'!W44*Assumptions!D$45</f>
        <v>0</v>
      </c>
      <c r="X44" s="51">
        <f>'Temporary Relocation Numbers'!X44*Assumptions!E$45</f>
        <v>0</v>
      </c>
      <c r="Y44" s="51">
        <f>'Temporary Relocation Numbers'!Y44*Assumptions!F$45</f>
        <v>0</v>
      </c>
      <c r="Z44" s="51">
        <f>'Temporary Relocation Numbers'!Z44*Assumptions!G$45</f>
        <v>0</v>
      </c>
      <c r="AA44" s="51">
        <f>'Temporary Relocation Numbers'!AA44*Assumptions!H$45</f>
        <v>0</v>
      </c>
      <c r="AB44" s="52">
        <f>'Temporary Relocation Numbers'!AB44*Assumptions!C$45</f>
        <v>11145.665644670329</v>
      </c>
      <c r="AC44" s="52">
        <f>'Temporary Relocation Numbers'!AC44*Assumptions!D$45</f>
        <v>11301.706761031595</v>
      </c>
      <c r="AD44" s="52">
        <f>'Temporary Relocation Numbers'!AD44*Assumptions!E$45</f>
        <v>7779.61179899734</v>
      </c>
      <c r="AE44" s="52">
        <f>'Temporary Relocation Numbers'!AE44*Assumptions!F$45</f>
        <v>6227.5949500732795</v>
      </c>
      <c r="AF44" s="52">
        <f>'Temporary Relocation Numbers'!AF44*Assumptions!G$45</f>
        <v>6364.1206079611029</v>
      </c>
      <c r="AG44" s="52">
        <f>'Temporary Relocation Numbers'!AG44*Assumptions!H$45</f>
        <v>2587.5334916573756</v>
      </c>
      <c r="AH44" s="53">
        <f>'Temporary Relocation Numbers'!AH44*Assumptions!C$45</f>
        <v>1309000.6753304685</v>
      </c>
      <c r="AI44" s="53">
        <f>'Temporary Relocation Numbers'!AI44*Assumptions!D$45</f>
        <v>2225264.9149752902</v>
      </c>
      <c r="AJ44" s="53">
        <f>'Temporary Relocation Numbers'!AJ44*Assumptions!E$45</f>
        <v>1776382.2570261266</v>
      </c>
      <c r="AK44" s="53">
        <f>'Temporary Relocation Numbers'!AK44*Assumptions!F$45</f>
        <v>644152.75118052459</v>
      </c>
      <c r="AL44" s="53">
        <f>'Temporary Relocation Numbers'!AL44*Assumptions!G$45</f>
        <v>513453.96552538656</v>
      </c>
      <c r="AM44" s="53">
        <f>'Temporary Relocation Numbers'!AM44*Assumptions!H$45</f>
        <v>278347.82191468065</v>
      </c>
    </row>
    <row r="45" spans="1:39" x14ac:dyDescent="0.35">
      <c r="A45">
        <v>2064</v>
      </c>
      <c r="B45" s="51">
        <f>'Temporary Relocation Numbers'!B45*Assumptions!C$45</f>
        <v>0</v>
      </c>
      <c r="C45" s="51">
        <f>'Temporary Relocation Numbers'!C45*Assumptions!D$45</f>
        <v>0</v>
      </c>
      <c r="D45" s="51">
        <f>'Temporary Relocation Numbers'!D45*Assumptions!E$45</f>
        <v>0</v>
      </c>
      <c r="E45" s="51">
        <f>'Temporary Relocation Numbers'!E45*Assumptions!F$45</f>
        <v>0</v>
      </c>
      <c r="F45" s="51">
        <f>'Temporary Relocation Numbers'!F45*Assumptions!G$45</f>
        <v>0</v>
      </c>
      <c r="G45" s="51">
        <f>'Temporary Relocation Numbers'!G45*Assumptions!H$45</f>
        <v>0</v>
      </c>
      <c r="H45" s="52">
        <f>'Temporary Relocation Numbers'!H45*Assumptions!C$45</f>
        <v>12143.983269894294</v>
      </c>
      <c r="I45" s="52">
        <f>'Temporary Relocation Numbers'!I45*Assumptions!D$45</f>
        <v>12553.806488919399</v>
      </c>
      <c r="J45" s="52">
        <f>'Temporary Relocation Numbers'!J45*Assumptions!E$45</f>
        <v>8733.2189672713394</v>
      </c>
      <c r="K45" s="52">
        <f>'Temporary Relocation Numbers'!K45*Assumptions!F$45</f>
        <v>6333.3399308034232</v>
      </c>
      <c r="L45" s="52">
        <f>'Temporary Relocation Numbers'!L45*Assumptions!G$45</f>
        <v>6590.1464953428231</v>
      </c>
      <c r="M45" s="52">
        <f>'Temporary Relocation Numbers'!M45*Assumptions!H$45</f>
        <v>2869.6710449328207</v>
      </c>
      <c r="N45" s="53">
        <f>'Temporary Relocation Numbers'!N45*Assumptions!C$45</f>
        <v>1425585.1791078001</v>
      </c>
      <c r="O45" s="53">
        <f>'Temporary Relocation Numbers'!O45*Assumptions!D$45</f>
        <v>2470650.2331975377</v>
      </c>
      <c r="P45" s="53">
        <f>'Temporary Relocation Numbers'!P45*Assumptions!E$45</f>
        <v>1993200.5626972504</v>
      </c>
      <c r="Q45" s="53">
        <f>'Temporary Relocation Numbers'!Q45*Assumptions!F$45</f>
        <v>654786.11021153512</v>
      </c>
      <c r="R45" s="53">
        <f>'Temporary Relocation Numbers'!R45*Assumptions!G$45</f>
        <v>531442.55961523892</v>
      </c>
      <c r="S45" s="53">
        <f>'Temporary Relocation Numbers'!S45*Assumptions!H$45</f>
        <v>308554.66343084211</v>
      </c>
      <c r="U45">
        <v>2064</v>
      </c>
      <c r="V45" s="51">
        <f>'Temporary Relocation Numbers'!V45*Assumptions!C$45</f>
        <v>0</v>
      </c>
      <c r="W45" s="51">
        <f>'Temporary Relocation Numbers'!W45*Assumptions!D$45</f>
        <v>0</v>
      </c>
      <c r="X45" s="51">
        <f>'Temporary Relocation Numbers'!X45*Assumptions!E$45</f>
        <v>0</v>
      </c>
      <c r="Y45" s="51">
        <f>'Temporary Relocation Numbers'!Y45*Assumptions!F$45</f>
        <v>0</v>
      </c>
      <c r="Z45" s="51">
        <f>'Temporary Relocation Numbers'!Z45*Assumptions!G$45</f>
        <v>0</v>
      </c>
      <c r="AA45" s="51">
        <f>'Temporary Relocation Numbers'!AA45*Assumptions!H$45</f>
        <v>0</v>
      </c>
      <c r="AB45" s="52">
        <f>'Temporary Relocation Numbers'!AB45*Assumptions!C$45</f>
        <v>11305.752977461492</v>
      </c>
      <c r="AC45" s="52">
        <f>'Temporary Relocation Numbers'!AC45*Assumptions!D$45</f>
        <v>11464.035342297313</v>
      </c>
      <c r="AD45" s="52">
        <f>'Temporary Relocation Numbers'!AD45*Assumptions!E$45</f>
        <v>7891.3518549757537</v>
      </c>
      <c r="AE45" s="52">
        <f>'Temporary Relocation Numbers'!AE45*Assumptions!F$45</f>
        <v>6317.0430904575796</v>
      </c>
      <c r="AF45" s="52">
        <f>'Temporary Relocation Numbers'!AF45*Assumptions!G$45</f>
        <v>6455.5296925478933</v>
      </c>
      <c r="AG45" s="52">
        <f>'Temporary Relocation Numbers'!AG45*Assumptions!H$45</f>
        <v>2624.6987313472378</v>
      </c>
      <c r="AH45" s="53">
        <f>'Temporary Relocation Numbers'!AH45*Assumptions!C$45</f>
        <v>1327185.1191757512</v>
      </c>
      <c r="AI45" s="53">
        <f>'Temporary Relocation Numbers'!AI45*Assumptions!D$45</f>
        <v>2256177.9661675901</v>
      </c>
      <c r="AJ45" s="53">
        <f>'Temporary Relocation Numbers'!AJ45*Assumptions!E$45</f>
        <v>1801059.4967017237</v>
      </c>
      <c r="AK45" s="53">
        <f>'Temporary Relocation Numbers'!AK45*Assumptions!F$45</f>
        <v>653101.22596161626</v>
      </c>
      <c r="AL45" s="53">
        <f>'Temporary Relocation Numbers'!AL45*Assumptions!G$45</f>
        <v>520586.7921000382</v>
      </c>
      <c r="AM45" s="53">
        <f>'Temporary Relocation Numbers'!AM45*Assumptions!H$45</f>
        <v>282214.58870285389</v>
      </c>
    </row>
    <row r="46" spans="1:39" x14ac:dyDescent="0.35">
      <c r="A46">
        <v>2065</v>
      </c>
      <c r="B46" s="51">
        <f>'Temporary Relocation Numbers'!B46*Assumptions!C$45</f>
        <v>0</v>
      </c>
      <c r="C46" s="51">
        <f>'Temporary Relocation Numbers'!C46*Assumptions!D$45</f>
        <v>0</v>
      </c>
      <c r="D46" s="51">
        <f>'Temporary Relocation Numbers'!D46*Assumptions!E$45</f>
        <v>0</v>
      </c>
      <c r="E46" s="51">
        <f>'Temporary Relocation Numbers'!E46*Assumptions!F$45</f>
        <v>0</v>
      </c>
      <c r="F46" s="51">
        <f>'Temporary Relocation Numbers'!F46*Assumptions!G$45</f>
        <v>0</v>
      </c>
      <c r="G46" s="51">
        <f>'Temporary Relocation Numbers'!G46*Assumptions!H$45</f>
        <v>0</v>
      </c>
      <c r="H46" s="52">
        <f>'Temporary Relocation Numbers'!H46*Assumptions!C$45</f>
        <v>12318.409630159955</v>
      </c>
      <c r="I46" s="52">
        <f>'Temporary Relocation Numbers'!I46*Assumptions!D$45</f>
        <v>12734.119218661879</v>
      </c>
      <c r="J46" s="52">
        <f>'Temporary Relocation Numbers'!J46*Assumptions!E$45</f>
        <v>8858.6558658580307</v>
      </c>
      <c r="K46" s="52">
        <f>'Temporary Relocation Numbers'!K46*Assumptions!F$45</f>
        <v>6424.3069066221269</v>
      </c>
      <c r="L46" s="52">
        <f>'Temporary Relocation Numbers'!L46*Assumptions!G$45</f>
        <v>6684.8020330896361</v>
      </c>
      <c r="M46" s="52">
        <f>'Temporary Relocation Numbers'!M46*Assumptions!H$45</f>
        <v>2910.8886803991236</v>
      </c>
      <c r="N46" s="53">
        <f>'Temporary Relocation Numbers'!N46*Assumptions!C$45</f>
        <v>1445389.1976424803</v>
      </c>
      <c r="O46" s="53">
        <f>'Temporary Relocation Numbers'!O46*Assumptions!D$45</f>
        <v>2504972.1409502379</v>
      </c>
      <c r="P46" s="53">
        <f>'Temporary Relocation Numbers'!P46*Assumptions!E$45</f>
        <v>2020889.8102185356</v>
      </c>
      <c r="Q46" s="53">
        <f>'Temporary Relocation Numbers'!Q46*Assumptions!F$45</f>
        <v>663882.30204413808</v>
      </c>
      <c r="R46" s="53">
        <f>'Temporary Relocation Numbers'!R46*Assumptions!G$45</f>
        <v>538825.28107936424</v>
      </c>
      <c r="S46" s="53">
        <f>'Temporary Relocation Numbers'!S46*Assumptions!H$45</f>
        <v>312841.0591952611</v>
      </c>
      <c r="U46">
        <v>2065</v>
      </c>
      <c r="V46" s="51">
        <f>'Temporary Relocation Numbers'!V46*Assumptions!C$45</f>
        <v>0</v>
      </c>
      <c r="W46" s="51">
        <f>'Temporary Relocation Numbers'!W46*Assumptions!D$45</f>
        <v>0</v>
      </c>
      <c r="X46" s="51">
        <f>'Temporary Relocation Numbers'!X46*Assumptions!E$45</f>
        <v>0</v>
      </c>
      <c r="Y46" s="51">
        <f>'Temporary Relocation Numbers'!Y46*Assumptions!F$45</f>
        <v>0</v>
      </c>
      <c r="Z46" s="51">
        <f>'Temporary Relocation Numbers'!Z46*Assumptions!G$45</f>
        <v>0</v>
      </c>
      <c r="AA46" s="51">
        <f>'Temporary Relocation Numbers'!AA46*Assumptions!H$45</f>
        <v>0</v>
      </c>
      <c r="AB46" s="52">
        <f>'Temporary Relocation Numbers'!AB46*Assumptions!C$45</f>
        <v>11468.13967530964</v>
      </c>
      <c r="AC46" s="52">
        <f>'Temporary Relocation Numbers'!AC46*Assumptions!D$45</f>
        <v>11628.695480101605</v>
      </c>
      <c r="AD46" s="52">
        <f>'Temporary Relocation Numbers'!AD46*Assumptions!E$45</f>
        <v>8004.6968548038958</v>
      </c>
      <c r="AE46" s="52">
        <f>'Temporary Relocation Numbers'!AE46*Assumptions!F$45</f>
        <v>6407.7759916335426</v>
      </c>
      <c r="AF46" s="52">
        <f>'Temporary Relocation Numbers'!AF46*Assumptions!G$45</f>
        <v>6548.2517033439299</v>
      </c>
      <c r="AG46" s="52">
        <f>'Temporary Relocation Numbers'!AG46*Assumptions!H$45</f>
        <v>2662.3977825010511</v>
      </c>
      <c r="AH46" s="53">
        <f>'Temporary Relocation Numbers'!AH46*Assumptions!C$45</f>
        <v>1345622.1786263536</v>
      </c>
      <c r="AI46" s="53">
        <f>'Temporary Relocation Numbers'!AI46*Assumptions!D$45</f>
        <v>2287520.4568965426</v>
      </c>
      <c r="AJ46" s="53">
        <f>'Temporary Relocation Numbers'!AJ46*Assumptions!E$45</f>
        <v>1826079.5489423517</v>
      </c>
      <c r="AK46" s="53">
        <f>'Temporary Relocation Numbers'!AK46*Assumptions!F$45</f>
        <v>662174.01163133036</v>
      </c>
      <c r="AL46" s="53">
        <f>'Temporary Relocation Numbers'!AL46*Assumptions!G$45</f>
        <v>527818.70684687293</v>
      </c>
      <c r="AM46" s="53">
        <f>'Temporary Relocation Numbers'!AM46*Assumptions!H$45</f>
        <v>286135.07204354508</v>
      </c>
    </row>
    <row r="47" spans="1:39" x14ac:dyDescent="0.35">
      <c r="A47">
        <v>2066</v>
      </c>
      <c r="B47" s="51">
        <f>'Temporary Relocation Numbers'!B47*Assumptions!C$45</f>
        <v>0</v>
      </c>
      <c r="C47" s="51">
        <f>'Temporary Relocation Numbers'!C47*Assumptions!D$45</f>
        <v>0</v>
      </c>
      <c r="D47" s="51">
        <f>'Temporary Relocation Numbers'!D47*Assumptions!E$45</f>
        <v>0</v>
      </c>
      <c r="E47" s="51">
        <f>'Temporary Relocation Numbers'!E47*Assumptions!F$45</f>
        <v>0</v>
      </c>
      <c r="F47" s="51">
        <f>'Temporary Relocation Numbers'!F47*Assumptions!G$45</f>
        <v>0</v>
      </c>
      <c r="G47" s="51">
        <f>'Temporary Relocation Numbers'!G47*Assumptions!H$45</f>
        <v>0</v>
      </c>
      <c r="H47" s="52">
        <f>'Temporary Relocation Numbers'!H47*Assumptions!C$45</f>
        <v>12495.341309683667</v>
      </c>
      <c r="I47" s="52">
        <f>'Temporary Relocation Numbers'!I47*Assumptions!D$45</f>
        <v>12917.021814715894</v>
      </c>
      <c r="J47" s="52">
        <f>'Temporary Relocation Numbers'!J47*Assumptions!E$45</f>
        <v>8985.894438671141</v>
      </c>
      <c r="K47" s="52">
        <f>'Temporary Relocation Numbers'!K47*Assumptions!F$45</f>
        <v>6516.5804585570686</v>
      </c>
      <c r="L47" s="52">
        <f>'Temporary Relocation Numbers'!L47*Assumptions!G$45</f>
        <v>6780.8171264749271</v>
      </c>
      <c r="M47" s="52">
        <f>'Temporary Relocation Numbers'!M47*Assumptions!H$45</f>
        <v>2952.698332666946</v>
      </c>
      <c r="N47" s="53">
        <f>'Temporary Relocation Numbers'!N47*Assumptions!C$45</f>
        <v>1465468.3306746101</v>
      </c>
      <c r="O47" s="53">
        <f>'Temporary Relocation Numbers'!O47*Assumptions!D$45</f>
        <v>2539770.8435709281</v>
      </c>
      <c r="P47" s="53">
        <f>'Temporary Relocation Numbers'!P47*Assumptions!E$45</f>
        <v>2048963.7126725169</v>
      </c>
      <c r="Q47" s="53">
        <f>'Temporary Relocation Numbers'!Q47*Assumptions!F$45</f>
        <v>673104.8568288032</v>
      </c>
      <c r="R47" s="53">
        <f>'Temporary Relocation Numbers'!R47*Assumptions!G$45</f>
        <v>546310.5622185301</v>
      </c>
      <c r="S47" s="53">
        <f>'Temporary Relocation Numbers'!S47*Assumptions!H$45</f>
        <v>317187.0009358938</v>
      </c>
      <c r="U47">
        <v>2066</v>
      </c>
      <c r="V47" s="51">
        <f>'Temporary Relocation Numbers'!V47*Assumptions!C$45</f>
        <v>0</v>
      </c>
      <c r="W47" s="51">
        <f>'Temporary Relocation Numbers'!W47*Assumptions!D$45</f>
        <v>0</v>
      </c>
      <c r="X47" s="51">
        <f>'Temporary Relocation Numbers'!X47*Assumptions!E$45</f>
        <v>0</v>
      </c>
      <c r="Y47" s="51">
        <f>'Temporary Relocation Numbers'!Y47*Assumptions!F$45</f>
        <v>0</v>
      </c>
      <c r="Z47" s="51">
        <f>'Temporary Relocation Numbers'!Z47*Assumptions!G$45</f>
        <v>0</v>
      </c>
      <c r="AA47" s="51">
        <f>'Temporary Relocation Numbers'!AA47*Assumptions!H$45</f>
        <v>0</v>
      </c>
      <c r="AB47" s="52">
        <f>'Temporary Relocation Numbers'!AB47*Assumptions!C$45</f>
        <v>11632.858764435978</v>
      </c>
      <c r="AC47" s="52">
        <f>'Temporary Relocation Numbers'!AC47*Assumptions!D$45</f>
        <v>11795.720663038102</v>
      </c>
      <c r="AD47" s="52">
        <f>'Temporary Relocation Numbers'!AD47*Assumptions!E$45</f>
        <v>8119.6698505980139</v>
      </c>
      <c r="AE47" s="52">
        <f>'Temporary Relocation Numbers'!AE47*Assumptions!F$45</f>
        <v>6499.812106866766</v>
      </c>
      <c r="AF47" s="52">
        <f>'Temporary Relocation Numbers'!AF47*Assumptions!G$45</f>
        <v>6642.3054981601035</v>
      </c>
      <c r="AG47" s="52">
        <f>'Temporary Relocation Numbers'!AG47*Assumptions!H$45</f>
        <v>2700.6383123552287</v>
      </c>
      <c r="AH47" s="53">
        <f>'Temporary Relocation Numbers'!AH47*Assumptions!C$45</f>
        <v>1364315.3629809155</v>
      </c>
      <c r="AI47" s="53">
        <f>'Temporary Relocation Numbers'!AI47*Assumptions!D$45</f>
        <v>2319298.3528727</v>
      </c>
      <c r="AJ47" s="53">
        <f>'Temporary Relocation Numbers'!AJ47*Assumptions!E$45</f>
        <v>1851447.1760494793</v>
      </c>
      <c r="AK47" s="53">
        <f>'Temporary Relocation Numbers'!AK47*Assumptions!F$45</f>
        <v>671372.83509815228</v>
      </c>
      <c r="AL47" s="53">
        <f>'Temporary Relocation Numbers'!AL47*Assumptions!G$45</f>
        <v>535151.08628412848</v>
      </c>
      <c r="AM47" s="53">
        <f>'Temporary Relocation Numbers'!AM47*Assumptions!H$45</f>
        <v>290110.01815915981</v>
      </c>
    </row>
    <row r="48" spans="1:39" x14ac:dyDescent="0.35">
      <c r="A48">
        <v>2067</v>
      </c>
      <c r="B48" s="51">
        <f>'Temporary Relocation Numbers'!B48*Assumptions!C$45</f>
        <v>0</v>
      </c>
      <c r="C48" s="51">
        <f>'Temporary Relocation Numbers'!C48*Assumptions!D$45</f>
        <v>0</v>
      </c>
      <c r="D48" s="51">
        <f>'Temporary Relocation Numbers'!D48*Assumptions!E$45</f>
        <v>0</v>
      </c>
      <c r="E48" s="51">
        <f>'Temporary Relocation Numbers'!E48*Assumptions!F$45</f>
        <v>0</v>
      </c>
      <c r="F48" s="51">
        <f>'Temporary Relocation Numbers'!F48*Assumptions!G$45</f>
        <v>0</v>
      </c>
      <c r="G48" s="51">
        <f>'Temporary Relocation Numbers'!G48*Assumptions!H$45</f>
        <v>0</v>
      </c>
      <c r="H48" s="52">
        <f>'Temporary Relocation Numbers'!H48*Assumptions!C$45</f>
        <v>12674.81429284632</v>
      </c>
      <c r="I48" s="52">
        <f>'Temporary Relocation Numbers'!I48*Assumptions!D$45</f>
        <v>13102.551475827877</v>
      </c>
      <c r="J48" s="52">
        <f>'Temporary Relocation Numbers'!J48*Assumptions!E$45</f>
        <v>9114.9605635030584</v>
      </c>
      <c r="K48" s="52">
        <f>'Temporary Relocation Numbers'!K48*Assumptions!F$45</f>
        <v>6610.1793532115335</v>
      </c>
      <c r="L48" s="52">
        <f>'Temporary Relocation Numbers'!L48*Assumptions!G$45</f>
        <v>6878.2113030570217</v>
      </c>
      <c r="M48" s="52">
        <f>'Temporary Relocation Numbers'!M48*Assumptions!H$45</f>
        <v>2995.1085049871249</v>
      </c>
      <c r="N48" s="53">
        <f>'Temporary Relocation Numbers'!N48*Assumptions!C$45</f>
        <v>1485826.4000541121</v>
      </c>
      <c r="O48" s="53">
        <f>'Temporary Relocation Numbers'!O48*Assumptions!D$45</f>
        <v>2575052.9646234191</v>
      </c>
      <c r="P48" s="53">
        <f>'Temporary Relocation Numbers'!P48*Assumptions!E$45</f>
        <v>2077427.6136286487</v>
      </c>
      <c r="Q48" s="53">
        <f>'Temporary Relocation Numbers'!Q48*Assumptions!F$45</f>
        <v>682455.5299809773</v>
      </c>
      <c r="R48" s="53">
        <f>'Temporary Relocation Numbers'!R48*Assumptions!G$45</f>
        <v>553899.8277765786</v>
      </c>
      <c r="S48" s="53">
        <f>'Temporary Relocation Numbers'!S48*Assumptions!H$45</f>
        <v>321593.31585663767</v>
      </c>
      <c r="U48">
        <v>2067</v>
      </c>
      <c r="V48" s="51">
        <f>'Temporary Relocation Numbers'!V48*Assumptions!C$45</f>
        <v>0</v>
      </c>
      <c r="W48" s="51">
        <f>'Temporary Relocation Numbers'!W48*Assumptions!D$45</f>
        <v>0</v>
      </c>
      <c r="X48" s="51">
        <f>'Temporary Relocation Numbers'!X48*Assumptions!E$45</f>
        <v>0</v>
      </c>
      <c r="Y48" s="51">
        <f>'Temporary Relocation Numbers'!Y48*Assumptions!F$45</f>
        <v>0</v>
      </c>
      <c r="Z48" s="51">
        <f>'Temporary Relocation Numbers'!Z48*Assumptions!G$45</f>
        <v>0</v>
      </c>
      <c r="AA48" s="51">
        <f>'Temporary Relocation Numbers'!AA48*Assumptions!H$45</f>
        <v>0</v>
      </c>
      <c r="AB48" s="52">
        <f>'Temporary Relocation Numbers'!AB48*Assumptions!C$45</f>
        <v>11799.943745423663</v>
      </c>
      <c r="AC48" s="52">
        <f>'Temporary Relocation Numbers'!AC48*Assumptions!D$45</f>
        <v>11965.144860703531</v>
      </c>
      <c r="AD48" s="52">
        <f>'Temporary Relocation Numbers'!AD48*Assumptions!E$45</f>
        <v>8236.2942255763392</v>
      </c>
      <c r="AE48" s="52">
        <f>'Temporary Relocation Numbers'!AE48*Assumptions!F$45</f>
        <v>6593.1701544706393</v>
      </c>
      <c r="AF48" s="52">
        <f>'Temporary Relocation Numbers'!AF48*Assumptions!G$45</f>
        <v>6737.7102056656631</v>
      </c>
      <c r="AG48" s="52">
        <f>'Temporary Relocation Numbers'!AG48*Assumptions!H$45</f>
        <v>2739.4280982721702</v>
      </c>
      <c r="AH48" s="53">
        <f>'Temporary Relocation Numbers'!AH48*Assumptions!C$45</f>
        <v>1383268.2302887335</v>
      </c>
      <c r="AI48" s="53">
        <f>'Temporary Relocation Numbers'!AI48*Assumptions!D$45</f>
        <v>2351517.7026813803</v>
      </c>
      <c r="AJ48" s="53">
        <f>'Temporary Relocation Numbers'!AJ48*Assumptions!E$45</f>
        <v>1877167.2064817629</v>
      </c>
      <c r="AK48" s="53">
        <f>'Temporary Relocation Numbers'!AK48*Assumptions!F$45</f>
        <v>680699.4472605245</v>
      </c>
      <c r="AL48" s="53">
        <f>'Temporary Relocation Numbers'!AL48*Assumptions!G$45</f>
        <v>542585.32605243055</v>
      </c>
      <c r="AM48" s="53">
        <f>'Temporary Relocation Numbers'!AM48*Assumptions!H$45</f>
        <v>294140.18363851478</v>
      </c>
    </row>
    <row r="49" spans="1:39" x14ac:dyDescent="0.35">
      <c r="A49">
        <v>2068</v>
      </c>
      <c r="B49" s="51">
        <f>'Temporary Relocation Numbers'!B49*Assumptions!C$45</f>
        <v>0</v>
      </c>
      <c r="C49" s="51">
        <f>'Temporary Relocation Numbers'!C49*Assumptions!D$45</f>
        <v>0</v>
      </c>
      <c r="D49" s="51">
        <f>'Temporary Relocation Numbers'!D49*Assumptions!E$45</f>
        <v>0</v>
      </c>
      <c r="E49" s="51">
        <f>'Temporary Relocation Numbers'!E49*Assumptions!F$45</f>
        <v>0</v>
      </c>
      <c r="F49" s="51">
        <f>'Temporary Relocation Numbers'!F49*Assumptions!G$45</f>
        <v>0</v>
      </c>
      <c r="G49" s="51">
        <f>'Temporary Relocation Numbers'!G49*Assumptions!H$45</f>
        <v>0</v>
      </c>
      <c r="H49" s="52">
        <f>'Temporary Relocation Numbers'!H49*Assumptions!C$45</f>
        <v>12856.865080879365</v>
      </c>
      <c r="I49" s="52">
        <f>'Temporary Relocation Numbers'!I49*Assumptions!D$45</f>
        <v>13290.745935036977</v>
      </c>
      <c r="J49" s="52">
        <f>'Temporary Relocation Numbers'!J49*Assumptions!E$45</f>
        <v>9245.8804898338458</v>
      </c>
      <c r="K49" s="52">
        <f>'Temporary Relocation Numbers'!K49*Assumptions!F$45</f>
        <v>6705.1226267371376</v>
      </c>
      <c r="L49" s="52">
        <f>'Temporary Relocation Numbers'!L49*Assumptions!G$45</f>
        <v>6977.0043708723088</v>
      </c>
      <c r="M49" s="52">
        <f>'Temporary Relocation Numbers'!M49*Assumptions!H$45</f>
        <v>3038.127822744319</v>
      </c>
      <c r="N49" s="53">
        <f>'Temporary Relocation Numbers'!N49*Assumptions!C$45</f>
        <v>1506467.2807234835</v>
      </c>
      <c r="O49" s="53">
        <f>'Temporary Relocation Numbers'!O49*Assumptions!D$45</f>
        <v>2610825.2196850921</v>
      </c>
      <c r="P49" s="53">
        <f>'Temporary Relocation Numbers'!P49*Assumptions!E$45</f>
        <v>2106286.93088846</v>
      </c>
      <c r="Q49" s="53">
        <f>'Temporary Relocation Numbers'!Q49*Assumptions!F$45</f>
        <v>691936.10130207986</v>
      </c>
      <c r="R49" s="53">
        <f>'Temporary Relocation Numbers'!R49*Assumptions!G$45</f>
        <v>561594.52228968265</v>
      </c>
      <c r="S49" s="53">
        <f>'Temporary Relocation Numbers'!S49*Assumptions!H$45</f>
        <v>326060.8426527846</v>
      </c>
      <c r="U49">
        <v>2068</v>
      </c>
      <c r="V49" s="51">
        <f>'Temporary Relocation Numbers'!V49*Assumptions!C$45</f>
        <v>0</v>
      </c>
      <c r="W49" s="51">
        <f>'Temporary Relocation Numbers'!W49*Assumptions!D$45</f>
        <v>0</v>
      </c>
      <c r="X49" s="51">
        <f>'Temporary Relocation Numbers'!X49*Assumptions!E$45</f>
        <v>0</v>
      </c>
      <c r="Y49" s="51">
        <f>'Temporary Relocation Numbers'!Y49*Assumptions!F$45</f>
        <v>0</v>
      </c>
      <c r="Z49" s="51">
        <f>'Temporary Relocation Numbers'!Z49*Assumptions!G$45</f>
        <v>0</v>
      </c>
      <c r="AA49" s="51">
        <f>'Temporary Relocation Numbers'!AA49*Assumptions!H$45</f>
        <v>0</v>
      </c>
      <c r="AB49" s="52">
        <f>'Temporary Relocation Numbers'!AB49*Assumptions!C$45</f>
        <v>11969.428600031151</v>
      </c>
      <c r="AC49" s="52">
        <f>'Temporary Relocation Numbers'!AC49*Assumptions!D$45</f>
        <v>12137.002530606436</v>
      </c>
      <c r="AD49" s="52">
        <f>'Temporary Relocation Numbers'!AD49*Assumptions!E$45</f>
        <v>8354.5936988147332</v>
      </c>
      <c r="AE49" s="52">
        <f>'Temporary Relocation Numbers'!AE49*Assumptions!F$45</f>
        <v>6687.869121613282</v>
      </c>
      <c r="AF49" s="52">
        <f>'Temporary Relocation Numbers'!AF49*Assumptions!G$45</f>
        <v>6834.4852292785954</v>
      </c>
      <c r="AG49" s="52">
        <f>'Temporary Relocation Numbers'!AG49*Assumptions!H$45</f>
        <v>2778.7750293220229</v>
      </c>
      <c r="AH49" s="53">
        <f>'Temporary Relocation Numbers'!AH49*Assumptions!C$45</f>
        <v>1402484.3880270016</v>
      </c>
      <c r="AI49" s="53">
        <f>'Temporary Relocation Numbers'!AI49*Assumptions!D$45</f>
        <v>2384184.6389339552</v>
      </c>
      <c r="AJ49" s="53">
        <f>'Temporary Relocation Numbers'!AJ49*Assumptions!E$45</f>
        <v>1903244.5357740917</v>
      </c>
      <c r="AK49" s="53">
        <f>'Temporary Relocation Numbers'!AK49*Assumptions!F$45</f>
        <v>690155.62334011216</v>
      </c>
      <c r="AL49" s="53">
        <f>'Temporary Relocation Numbers'!AL49*Assumptions!G$45</f>
        <v>550122.84118043759</v>
      </c>
      <c r="AM49" s="53">
        <f>'Temporary Relocation Numbers'!AM49*Assumptions!H$45</f>
        <v>298226.33558084694</v>
      </c>
    </row>
    <row r="50" spans="1:39" x14ac:dyDescent="0.35">
      <c r="A50">
        <v>2069</v>
      </c>
      <c r="B50" s="51">
        <f>'Temporary Relocation Numbers'!B50*Assumptions!C$45</f>
        <v>0</v>
      </c>
      <c r="C50" s="51">
        <f>'Temporary Relocation Numbers'!C50*Assumptions!D$45</f>
        <v>0</v>
      </c>
      <c r="D50" s="51">
        <f>'Temporary Relocation Numbers'!D50*Assumptions!E$45</f>
        <v>0</v>
      </c>
      <c r="E50" s="51">
        <f>'Temporary Relocation Numbers'!E50*Assumptions!F$45</f>
        <v>0</v>
      </c>
      <c r="F50" s="51">
        <f>'Temporary Relocation Numbers'!F50*Assumptions!G$45</f>
        <v>0</v>
      </c>
      <c r="G50" s="51">
        <f>'Temporary Relocation Numbers'!G50*Assumptions!H$45</f>
        <v>0</v>
      </c>
      <c r="H50" s="52">
        <f>'Temporary Relocation Numbers'!H50*Assumptions!C$45</f>
        <v>13041.53069928844</v>
      </c>
      <c r="I50" s="52">
        <f>'Temporary Relocation Numbers'!I50*Assumptions!D$45</f>
        <v>13481.643467349235</v>
      </c>
      <c r="J50" s="52">
        <f>'Temporary Relocation Numbers'!J50*Assumptions!E$45</f>
        <v>9378.6808441698959</v>
      </c>
      <c r="K50" s="52">
        <f>'Temporary Relocation Numbers'!K50*Assumptions!F$45</f>
        <v>6801.4295887053804</v>
      </c>
      <c r="L50" s="52">
        <f>'Temporary Relocation Numbers'!L50*Assumptions!G$45</f>
        <v>7077.2164224638018</v>
      </c>
      <c r="M50" s="52">
        <f>'Temporary Relocation Numbers'!M50*Assumptions!H$45</f>
        <v>3081.7650352112419</v>
      </c>
      <c r="N50" s="53">
        <f>'Temporary Relocation Numbers'!N50*Assumptions!C$45</f>
        <v>1527394.9014553488</v>
      </c>
      <c r="O50" s="53">
        <f>'Temporary Relocation Numbers'!O50*Assumptions!D$45</f>
        <v>2647094.4176251357</v>
      </c>
      <c r="P50" s="53">
        <f>'Temporary Relocation Numbers'!P50*Assumptions!E$45</f>
        <v>2135547.1575167812</v>
      </c>
      <c r="Q50" s="53">
        <f>'Temporary Relocation Numbers'!Q50*Assumptions!F$45</f>
        <v>701548.37531826762</v>
      </c>
      <c r="R50" s="53">
        <f>'Temporary Relocation Numbers'!R50*Assumptions!G$45</f>
        <v>569396.11036129866</v>
      </c>
      <c r="S50" s="53">
        <f>'Temporary Relocation Numbers'!S50*Assumptions!H$45</f>
        <v>330590.43167065753</v>
      </c>
      <c r="U50">
        <v>2069</v>
      </c>
      <c r="V50" s="51">
        <f>'Temporary Relocation Numbers'!V50*Assumptions!C$45</f>
        <v>0</v>
      </c>
      <c r="W50" s="51">
        <f>'Temporary Relocation Numbers'!W50*Assumptions!D$45</f>
        <v>0</v>
      </c>
      <c r="X50" s="51">
        <f>'Temporary Relocation Numbers'!X50*Assumptions!E$45</f>
        <v>0</v>
      </c>
      <c r="Y50" s="51">
        <f>'Temporary Relocation Numbers'!Y50*Assumptions!F$45</f>
        <v>0</v>
      </c>
      <c r="Z50" s="51">
        <f>'Temporary Relocation Numbers'!Z50*Assumptions!G$45</f>
        <v>0</v>
      </c>
      <c r="AA50" s="51">
        <f>'Temporary Relocation Numbers'!AA50*Assumptions!H$45</f>
        <v>0</v>
      </c>
      <c r="AB50" s="52">
        <f>'Temporary Relocation Numbers'!AB50*Assumptions!C$45</f>
        <v>12141.347798103412</v>
      </c>
      <c r="AC50" s="52">
        <f>'Temporary Relocation Numbers'!AC50*Assumptions!D$45</f>
        <v>12311.32862517518</v>
      </c>
      <c r="AD50" s="52">
        <f>'Temporary Relocation Numbers'!AD50*Assumptions!E$45</f>
        <v>8474.5923300707018</v>
      </c>
      <c r="AE50" s="52">
        <f>'Temporary Relocation Numbers'!AE50*Assumptions!F$45</f>
        <v>6783.9282681791401</v>
      </c>
      <c r="AF50" s="52">
        <f>'Temporary Relocation Numbers'!AF50*Assumptions!G$45</f>
        <v>6932.6502511119033</v>
      </c>
      <c r="AG50" s="52">
        <f>'Temporary Relocation Numbers'!AG50*Assumptions!H$45</f>
        <v>2818.6871078871627</v>
      </c>
      <c r="AH50" s="53">
        <f>'Temporary Relocation Numbers'!AH50*Assumptions!C$45</f>
        <v>1421967.4937874503</v>
      </c>
      <c r="AI50" s="53">
        <f>'Temporary Relocation Numbers'!AI50*Assumptions!D$45</f>
        <v>2417305.3794351276</v>
      </c>
      <c r="AJ50" s="53">
        <f>'Temporary Relocation Numbers'!AJ50*Assumptions!E$45</f>
        <v>1929684.1274694041</v>
      </c>
      <c r="AK50" s="53">
        <f>'Temporary Relocation Numbers'!AK50*Assumptions!F$45</f>
        <v>699743.16321969684</v>
      </c>
      <c r="AL50" s="53">
        <f>'Temporary Relocation Numbers'!AL50*Assumptions!G$45</f>
        <v>557765.06635417766</v>
      </c>
      <c r="AM50" s="53">
        <f>'Temporary Relocation Numbers'!AM50*Assumptions!H$45</f>
        <v>302369.25174182246</v>
      </c>
    </row>
    <row r="51" spans="1:39" x14ac:dyDescent="0.35">
      <c r="A51">
        <v>2070</v>
      </c>
      <c r="B51" s="51">
        <f>'Temporary Relocation Numbers'!B51*Assumptions!C$45</f>
        <v>0</v>
      </c>
      <c r="C51" s="51">
        <f>'Temporary Relocation Numbers'!C51*Assumptions!D$45</f>
        <v>0</v>
      </c>
      <c r="D51" s="51">
        <f>'Temporary Relocation Numbers'!D51*Assumptions!E$45</f>
        <v>0</v>
      </c>
      <c r="E51" s="51">
        <f>'Temporary Relocation Numbers'!E51*Assumptions!F$45</f>
        <v>0</v>
      </c>
      <c r="F51" s="51">
        <f>'Temporary Relocation Numbers'!F51*Assumptions!G$45</f>
        <v>0</v>
      </c>
      <c r="G51" s="51">
        <f>'Temporary Relocation Numbers'!G51*Assumptions!H$45</f>
        <v>0</v>
      </c>
      <c r="H51" s="52">
        <f>'Temporary Relocation Numbers'!H51*Assumptions!C$45</f>
        <v>13099.990571586177</v>
      </c>
      <c r="I51" s="52">
        <f>'Temporary Relocation Numbers'!I51*Assumptions!D$45</f>
        <v>13542.076185995355</v>
      </c>
      <c r="J51" s="52">
        <f>'Temporary Relocation Numbers'!J51*Assumptions!E$45</f>
        <v>9420.7216518874502</v>
      </c>
      <c r="K51" s="52">
        <f>'Temporary Relocation Numbers'!K51*Assumptions!F$45</f>
        <v>6831.9176283662036</v>
      </c>
      <c r="L51" s="52">
        <f>'Temporary Relocation Numbers'!L51*Assumptions!G$45</f>
        <v>7108.9407022144333</v>
      </c>
      <c r="M51" s="52">
        <f>'Temporary Relocation Numbers'!M51*Assumptions!H$45</f>
        <v>3095.5793331310329</v>
      </c>
      <c r="N51" s="53">
        <f>'Temporary Relocation Numbers'!N51*Assumptions!C$45</f>
        <v>1533528.6817620776</v>
      </c>
      <c r="O51" s="53">
        <f>'Temporary Relocation Numbers'!O51*Assumptions!D$45</f>
        <v>2657724.7369966423</v>
      </c>
      <c r="P51" s="53">
        <f>'Temporary Relocation Numbers'!P51*Assumptions!E$45</f>
        <v>2144123.1826733304</v>
      </c>
      <c r="Q51" s="53">
        <f>'Temporary Relocation Numbers'!Q51*Assumptions!F$45</f>
        <v>704365.68445334758</v>
      </c>
      <c r="R51" s="53">
        <f>'Temporary Relocation Numbers'!R51*Assumptions!G$45</f>
        <v>571682.71655929892</v>
      </c>
      <c r="S51" s="53">
        <f>'Temporary Relocation Numbers'!S51*Assumptions!H$45</f>
        <v>331918.03141414386</v>
      </c>
      <c r="U51">
        <v>2070</v>
      </c>
      <c r="V51" s="51">
        <f>'Temporary Relocation Numbers'!V51*Assumptions!C$45</f>
        <v>0</v>
      </c>
      <c r="W51" s="51">
        <f>'Temporary Relocation Numbers'!W51*Assumptions!D$45</f>
        <v>0</v>
      </c>
      <c r="X51" s="51">
        <f>'Temporary Relocation Numbers'!X51*Assumptions!E$45</f>
        <v>0</v>
      </c>
      <c r="Y51" s="51">
        <f>'Temporary Relocation Numbers'!Y51*Assumptions!F$45</f>
        <v>0</v>
      </c>
      <c r="Z51" s="51">
        <f>'Temporary Relocation Numbers'!Z51*Assumptions!G$45</f>
        <v>0</v>
      </c>
      <c r="AA51" s="51">
        <f>'Temporary Relocation Numbers'!AA51*Assumptions!H$45</f>
        <v>0</v>
      </c>
      <c r="AB51" s="52">
        <f>'Temporary Relocation Numbers'!AB51*Assumptions!C$45</f>
        <v>12195.772516962392</v>
      </c>
      <c r="AC51" s="52">
        <f>'Temporary Relocation Numbers'!AC51*Assumptions!D$45</f>
        <v>12366.515298874643</v>
      </c>
      <c r="AD51" s="52">
        <f>'Temporary Relocation Numbers'!AD51*Assumptions!E$45</f>
        <v>8512.5804770769664</v>
      </c>
      <c r="AE51" s="52">
        <f>'Temporary Relocation Numbers'!AE51*Assumptions!F$45</f>
        <v>6814.3378565456642</v>
      </c>
      <c r="AF51" s="52">
        <f>'Temporary Relocation Numbers'!AF51*Assumptions!G$45</f>
        <v>6963.7264995761243</v>
      </c>
      <c r="AG51" s="52">
        <f>'Temporary Relocation Numbers'!AG51*Assumptions!H$45</f>
        <v>2831.3221345702905</v>
      </c>
      <c r="AH51" s="53">
        <f>'Temporary Relocation Numbers'!AH51*Assumptions!C$45</f>
        <v>1427677.8940263742</v>
      </c>
      <c r="AI51" s="53">
        <f>'Temporary Relocation Numbers'!AI51*Assumptions!D$45</f>
        <v>2427012.9017776474</v>
      </c>
      <c r="AJ51" s="53">
        <f>'Temporary Relocation Numbers'!AJ51*Assumptions!E$45</f>
        <v>1937433.4387234882</v>
      </c>
      <c r="AK51" s="53">
        <f>'Temporary Relocation Numbers'!AK51*Assumptions!F$45</f>
        <v>702553.22290382674</v>
      </c>
      <c r="AL51" s="53">
        <f>'Temporary Relocation Numbers'!AL51*Assumptions!G$45</f>
        <v>560004.9640888921</v>
      </c>
      <c r="AM51" s="53">
        <f>'Temporary Relocation Numbers'!AM51*Assumptions!H$45</f>
        <v>303583.51961709623</v>
      </c>
    </row>
    <row r="52" spans="1:39" x14ac:dyDescent="0.35">
      <c r="A52">
        <v>2071</v>
      </c>
      <c r="B52" s="51">
        <f>'Temporary Relocation Numbers'!B52*Assumptions!C$45</f>
        <v>0</v>
      </c>
      <c r="C52" s="51">
        <f>'Temporary Relocation Numbers'!C52*Assumptions!D$45</f>
        <v>0</v>
      </c>
      <c r="D52" s="51">
        <f>'Temporary Relocation Numbers'!D52*Assumptions!E$45</f>
        <v>0</v>
      </c>
      <c r="E52" s="51">
        <f>'Temporary Relocation Numbers'!E52*Assumptions!F$45</f>
        <v>0</v>
      </c>
      <c r="F52" s="51">
        <f>'Temporary Relocation Numbers'!F52*Assumptions!G$45</f>
        <v>0</v>
      </c>
      <c r="G52" s="51">
        <f>'Temporary Relocation Numbers'!G52*Assumptions!H$45</f>
        <v>0</v>
      </c>
      <c r="H52" s="52">
        <f>'Temporary Relocation Numbers'!H52*Assumptions!C$45</f>
        <v>13288.14824803661</v>
      </c>
      <c r="I52" s="52">
        <f>'Temporary Relocation Numbers'!I52*Assumptions!D$45</f>
        <v>13736.583622893691</v>
      </c>
      <c r="J52" s="52">
        <f>'Temporary Relocation Numbers'!J52*Assumptions!E$45</f>
        <v>9556.0332833591656</v>
      </c>
      <c r="K52" s="52">
        <f>'Temporary Relocation Numbers'!K52*Assumptions!F$45</f>
        <v>6930.0457712552779</v>
      </c>
      <c r="L52" s="52">
        <f>'Temporary Relocation Numbers'!L52*Assumptions!G$45</f>
        <v>7211.0477806312565</v>
      </c>
      <c r="M52" s="52">
        <f>'Temporary Relocation Numbers'!M52*Assumptions!H$45</f>
        <v>3140.0417326577367</v>
      </c>
      <c r="N52" s="53">
        <f>'Temporary Relocation Numbers'!N52*Assumptions!C$45</f>
        <v>1554832.2354761302</v>
      </c>
      <c r="O52" s="53">
        <f>'Temporary Relocation Numbers'!O52*Assumptions!D$45</f>
        <v>2694645.4560970608</v>
      </c>
      <c r="P52" s="53">
        <f>'Temporary Relocation Numbers'!P52*Assumptions!E$45</f>
        <v>2173909.0249173371</v>
      </c>
      <c r="Q52" s="53">
        <f>'Temporary Relocation Numbers'!Q52*Assumptions!F$45</f>
        <v>714150.62840095279</v>
      </c>
      <c r="R52" s="53">
        <f>'Temporary Relocation Numbers'!R52*Assumptions!G$45</f>
        <v>579624.44833416352</v>
      </c>
      <c r="S52" s="53">
        <f>'Temporary Relocation Numbers'!S52*Assumptions!H$45</f>
        <v>336528.98763230135</v>
      </c>
      <c r="U52">
        <v>2071</v>
      </c>
      <c r="V52" s="51">
        <f>'Temporary Relocation Numbers'!V52*Assumptions!C$45</f>
        <v>0</v>
      </c>
      <c r="W52" s="51">
        <f>'Temporary Relocation Numbers'!W52*Assumptions!D$45</f>
        <v>0</v>
      </c>
      <c r="X52" s="51">
        <f>'Temporary Relocation Numbers'!X52*Assumptions!E$45</f>
        <v>0</v>
      </c>
      <c r="Y52" s="51">
        <f>'Temporary Relocation Numbers'!Y52*Assumptions!F$45</f>
        <v>0</v>
      </c>
      <c r="Z52" s="51">
        <f>'Temporary Relocation Numbers'!Z52*Assumptions!G$45</f>
        <v>0</v>
      </c>
      <c r="AA52" s="51">
        <f>'Temporary Relocation Numbers'!AA52*Assumptions!H$45</f>
        <v>0</v>
      </c>
      <c r="AB52" s="52">
        <f>'Temporary Relocation Numbers'!AB52*Assumptions!C$45</f>
        <v>12370.942736114072</v>
      </c>
      <c r="AC52" s="52">
        <f>'Temporary Relocation Numbers'!AC52*Assumptions!D$45</f>
        <v>12544.137929342172</v>
      </c>
      <c r="AD52" s="52">
        <f>'Temporary Relocation Numbers'!AD52*Assumptions!E$45</f>
        <v>8634.8483027224465</v>
      </c>
      <c r="AE52" s="52">
        <f>'Temporary Relocation Numbers'!AE52*Assumptions!F$45</f>
        <v>6912.2134978012309</v>
      </c>
      <c r="AF52" s="52">
        <f>'Temporary Relocation Numbers'!AF52*Assumptions!G$45</f>
        <v>7063.7478385562117</v>
      </c>
      <c r="AG52" s="52">
        <f>'Temporary Relocation Numbers'!AG52*Assumptions!H$45</f>
        <v>2871.9889572838069</v>
      </c>
      <c r="AH52" s="53">
        <f>'Temporary Relocation Numbers'!AH52*Assumptions!C$45</f>
        <v>1447510.9842472943</v>
      </c>
      <c r="AI52" s="53">
        <f>'Temporary Relocation Numbers'!AI52*Assumptions!D$45</f>
        <v>2460728.6061740643</v>
      </c>
      <c r="AJ52" s="53">
        <f>'Temporary Relocation Numbers'!AJ52*Assumptions!E$45</f>
        <v>1964347.9776037266</v>
      </c>
      <c r="AK52" s="53">
        <f>'Temporary Relocation Numbers'!AK52*Assumptions!F$45</f>
        <v>712312.98840355943</v>
      </c>
      <c r="AL52" s="53">
        <f>'Temporary Relocation Numbers'!AL52*Assumptions!G$45</f>
        <v>567784.47025299934</v>
      </c>
      <c r="AM52" s="53">
        <f>'Temporary Relocation Numbers'!AM52*Assumptions!H$45</f>
        <v>307800.85698664095</v>
      </c>
    </row>
    <row r="53" spans="1:39" x14ac:dyDescent="0.35">
      <c r="A53">
        <v>2072</v>
      </c>
      <c r="B53" s="51">
        <f>'Temporary Relocation Numbers'!B53*Assumptions!C$45</f>
        <v>0</v>
      </c>
      <c r="C53" s="51">
        <f>'Temporary Relocation Numbers'!C53*Assumptions!D$45</f>
        <v>0</v>
      </c>
      <c r="D53" s="51">
        <f>'Temporary Relocation Numbers'!D53*Assumptions!E$45</f>
        <v>0</v>
      </c>
      <c r="E53" s="51">
        <f>'Temporary Relocation Numbers'!E53*Assumptions!F$45</f>
        <v>0</v>
      </c>
      <c r="F53" s="51">
        <f>'Temporary Relocation Numbers'!F53*Assumptions!G$45</f>
        <v>0</v>
      </c>
      <c r="G53" s="51">
        <f>'Temporary Relocation Numbers'!G53*Assumptions!H$45</f>
        <v>0</v>
      </c>
      <c r="H53" s="52">
        <f>'Temporary Relocation Numbers'!H53*Assumptions!C$45</f>
        <v>13479.008469272383</v>
      </c>
      <c r="I53" s="52">
        <f>'Temporary Relocation Numbers'!I53*Assumptions!D$45</f>
        <v>13933.884807404223</v>
      </c>
      <c r="J53" s="52">
        <f>'Temporary Relocation Numbers'!J53*Assumptions!E$45</f>
        <v>9693.2884217391747</v>
      </c>
      <c r="K53" s="52">
        <f>'Temporary Relocation Numbers'!K53*Assumptions!F$45</f>
        <v>7029.5833474763476</v>
      </c>
      <c r="L53" s="52">
        <f>'Temporary Relocation Numbers'!L53*Assumptions!G$45</f>
        <v>7314.6214425940016</v>
      </c>
      <c r="M53" s="52">
        <f>'Temporary Relocation Numbers'!M53*Assumptions!H$45</f>
        <v>3185.1427541543303</v>
      </c>
      <c r="N53" s="53">
        <f>'Temporary Relocation Numbers'!N53*Assumptions!C$45</f>
        <v>1576431.735008636</v>
      </c>
      <c r="O53" s="53">
        <f>'Temporary Relocation Numbers'!O53*Assumptions!D$45</f>
        <v>2732079.0723684751</v>
      </c>
      <c r="P53" s="53">
        <f>'Temporary Relocation Numbers'!P53*Assumptions!E$45</f>
        <v>2204108.6476779464</v>
      </c>
      <c r="Q53" s="53">
        <f>'Temporary Relocation Numbers'!Q53*Assumptions!F$45</f>
        <v>724071.50334316934</v>
      </c>
      <c r="R53" s="53">
        <f>'Temporary Relocation Numbers'!R53*Assumptions!G$45</f>
        <v>587676.50547265552</v>
      </c>
      <c r="S53" s="53">
        <f>'Temporary Relocation Numbers'!S53*Assumptions!H$45</f>
        <v>341203.99857250915</v>
      </c>
      <c r="U53">
        <v>2072</v>
      </c>
      <c r="V53" s="51">
        <f>'Temporary Relocation Numbers'!V53*Assumptions!C$45</f>
        <v>0</v>
      </c>
      <c r="W53" s="51">
        <f>'Temporary Relocation Numbers'!W53*Assumptions!D$45</f>
        <v>0</v>
      </c>
      <c r="X53" s="51">
        <f>'Temporary Relocation Numbers'!X53*Assumptions!E$45</f>
        <v>0</v>
      </c>
      <c r="Y53" s="51">
        <f>'Temporary Relocation Numbers'!Y53*Assumptions!F$45</f>
        <v>0</v>
      </c>
      <c r="Z53" s="51">
        <f>'Temporary Relocation Numbers'!Z53*Assumptions!G$45</f>
        <v>0</v>
      </c>
      <c r="AA53" s="51">
        <f>'Temporary Relocation Numbers'!AA53*Assumptions!H$45</f>
        <v>0</v>
      </c>
      <c r="AB53" s="52">
        <f>'Temporary Relocation Numbers'!AB53*Assumptions!C$45</f>
        <v>12548.628958711617</v>
      </c>
      <c r="AC53" s="52">
        <f>'Temporary Relocation Numbers'!AC53*Assumptions!D$45</f>
        <v>12724.311787709536</v>
      </c>
      <c r="AD53" s="52">
        <f>'Temporary Relocation Numbers'!AD53*Assumptions!E$45</f>
        <v>8758.8722845920383</v>
      </c>
      <c r="AE53" s="52">
        <f>'Temporary Relocation Numbers'!AE53*Assumptions!F$45</f>
        <v>7011.4949456594122</v>
      </c>
      <c r="AF53" s="52">
        <f>'Temporary Relocation Numbers'!AF53*Assumptions!G$45</f>
        <v>7165.2058032067607</v>
      </c>
      <c r="AG53" s="52">
        <f>'Temporary Relocation Numbers'!AG53*Assumptions!H$45</f>
        <v>2913.2398853696586</v>
      </c>
      <c r="AH53" s="53">
        <f>'Temporary Relocation Numbers'!AH53*Assumptions!C$45</f>
        <v>1467619.5928252304</v>
      </c>
      <c r="AI53" s="53">
        <f>'Temporary Relocation Numbers'!AI53*Assumptions!D$45</f>
        <v>2494912.6841510725</v>
      </c>
      <c r="AJ53" s="53">
        <f>'Temporary Relocation Numbers'!AJ53*Assumptions!E$45</f>
        <v>1991636.4092787614</v>
      </c>
      <c r="AK53" s="53">
        <f>'Temporary Relocation Numbers'!AK53*Assumptions!F$45</f>
        <v>722208.33512262802</v>
      </c>
      <c r="AL53" s="53">
        <f>'Temporary Relocation Numbers'!AL53*Assumptions!G$45</f>
        <v>575672.04816653463</v>
      </c>
      <c r="AM53" s="53">
        <f>'Temporary Relocation Numbers'!AM53*Assumptions!H$45</f>
        <v>312076.78098338784</v>
      </c>
    </row>
    <row r="54" spans="1:39" x14ac:dyDescent="0.35">
      <c r="A54">
        <v>2073</v>
      </c>
      <c r="B54" s="51">
        <f>'Temporary Relocation Numbers'!B54*Assumptions!C$45</f>
        <v>0</v>
      </c>
      <c r="C54" s="51">
        <f>'Temporary Relocation Numbers'!C54*Assumptions!D$45</f>
        <v>0</v>
      </c>
      <c r="D54" s="51">
        <f>'Temporary Relocation Numbers'!D54*Assumptions!E$45</f>
        <v>0</v>
      </c>
      <c r="E54" s="51">
        <f>'Temporary Relocation Numbers'!E54*Assumptions!F$45</f>
        <v>0</v>
      </c>
      <c r="F54" s="51">
        <f>'Temporary Relocation Numbers'!F54*Assumptions!G$45</f>
        <v>0</v>
      </c>
      <c r="G54" s="51">
        <f>'Temporary Relocation Numbers'!G54*Assumptions!H$45</f>
        <v>0</v>
      </c>
      <c r="H54" s="52">
        <f>'Temporary Relocation Numbers'!H54*Assumptions!C$45</f>
        <v>13672.610052462451</v>
      </c>
      <c r="I54" s="52">
        <f>'Temporary Relocation Numbers'!I54*Assumptions!D$45</f>
        <v>14134.019866659593</v>
      </c>
      <c r="J54" s="52">
        <f>'Temporary Relocation Numbers'!J54*Assumptions!E$45</f>
        <v>9832.5149819898579</v>
      </c>
      <c r="K54" s="52">
        <f>'Temporary Relocation Numbers'!K54*Assumptions!F$45</f>
        <v>7130.5506009906094</v>
      </c>
      <c r="L54" s="52">
        <f>'Temporary Relocation Numbers'!L54*Assumptions!G$45</f>
        <v>7419.6827529233551</v>
      </c>
      <c r="M54" s="52">
        <f>'Temporary Relocation Numbers'!M54*Assumptions!H$45</f>
        <v>3230.891570270619</v>
      </c>
      <c r="N54" s="53">
        <f>'Temporary Relocation Numbers'!N54*Assumptions!C$45</f>
        <v>1598331.2915951514</v>
      </c>
      <c r="O54" s="53">
        <f>'Temporary Relocation Numbers'!O54*Assumptions!D$45</f>
        <v>2770032.7109025535</v>
      </c>
      <c r="P54" s="53">
        <f>'Temporary Relocation Numbers'!P54*Assumptions!E$45</f>
        <v>2234727.7991329166</v>
      </c>
      <c r="Q54" s="53">
        <f>'Temporary Relocation Numbers'!Q54*Assumptions!F$45</f>
        <v>734130.19761327642</v>
      </c>
      <c r="R54" s="53">
        <f>'Temporary Relocation Numbers'!R54*Assumptions!G$45</f>
        <v>595840.42059841484</v>
      </c>
      <c r="S54" s="53">
        <f>'Temporary Relocation Numbers'!S54*Assumptions!H$45</f>
        <v>345943.95407349564</v>
      </c>
      <c r="U54">
        <v>2073</v>
      </c>
      <c r="V54" s="51">
        <f>'Temporary Relocation Numbers'!V54*Assumptions!C$45</f>
        <v>0</v>
      </c>
      <c r="W54" s="51">
        <f>'Temporary Relocation Numbers'!W54*Assumptions!D$45</f>
        <v>0</v>
      </c>
      <c r="X54" s="51">
        <f>'Temporary Relocation Numbers'!X54*Assumptions!E$45</f>
        <v>0</v>
      </c>
      <c r="Y54" s="51">
        <f>'Temporary Relocation Numbers'!Y54*Assumptions!F$45</f>
        <v>0</v>
      </c>
      <c r="Z54" s="51">
        <f>'Temporary Relocation Numbers'!Z54*Assumptions!G$45</f>
        <v>0</v>
      </c>
      <c r="AA54" s="51">
        <f>'Temporary Relocation Numbers'!AA54*Assumptions!H$45</f>
        <v>0</v>
      </c>
      <c r="AB54" s="52">
        <f>'Temporary Relocation Numbers'!AB54*Assumptions!C$45</f>
        <v>12728.867322594951</v>
      </c>
      <c r="AC54" s="52">
        <f>'Temporary Relocation Numbers'!AC54*Assumptions!D$45</f>
        <v>12907.073517752246</v>
      </c>
      <c r="AD54" s="52">
        <f>'Temporary Relocation Numbers'!AD54*Assumptions!E$45</f>
        <v>8884.6776466943229</v>
      </c>
      <c r="AE54" s="52">
        <f>'Temporary Relocation Numbers'!AE54*Assumptions!F$45</f>
        <v>7112.2023919900003</v>
      </c>
      <c r="AF54" s="52">
        <f>'Temporary Relocation Numbers'!AF54*Assumptions!G$45</f>
        <v>7268.1210280577425</v>
      </c>
      <c r="AG54" s="52">
        <f>'Temporary Relocation Numbers'!AG54*Assumptions!H$45</f>
        <v>2955.0833084453061</v>
      </c>
      <c r="AH54" s="53">
        <f>'Temporary Relocation Numbers'!AH54*Assumptions!C$45</f>
        <v>1488007.5472204639</v>
      </c>
      <c r="AI54" s="53">
        <f>'Temporary Relocation Numbers'!AI54*Assumptions!D$45</f>
        <v>2529571.642285204</v>
      </c>
      <c r="AJ54" s="53">
        <f>'Temporary Relocation Numbers'!AJ54*Assumptions!E$45</f>
        <v>2019303.9278120168</v>
      </c>
      <c r="AK54" s="53">
        <f>'Temporary Relocation Numbers'!AK54*Assumptions!F$45</f>
        <v>732241.1465352861</v>
      </c>
      <c r="AL54" s="53">
        <f>'Temporary Relocation Numbers'!AL54*Assumptions!G$45</f>
        <v>583669.19914626225</v>
      </c>
      <c r="AM54" s="53">
        <f>'Temporary Relocation Numbers'!AM54*Assumptions!H$45</f>
        <v>316412.10548410006</v>
      </c>
    </row>
    <row r="55" spans="1:39" x14ac:dyDescent="0.35">
      <c r="A55">
        <v>2074</v>
      </c>
      <c r="B55" s="51">
        <f>'Temporary Relocation Numbers'!B55*Assumptions!C$45</f>
        <v>0</v>
      </c>
      <c r="C55" s="51">
        <f>'Temporary Relocation Numbers'!C55*Assumptions!D$45</f>
        <v>0</v>
      </c>
      <c r="D55" s="51">
        <f>'Temporary Relocation Numbers'!D55*Assumptions!E$45</f>
        <v>0</v>
      </c>
      <c r="E55" s="51">
        <f>'Temporary Relocation Numbers'!E55*Assumptions!F$45</f>
        <v>0</v>
      </c>
      <c r="F55" s="51">
        <f>'Temporary Relocation Numbers'!F55*Assumptions!G$45</f>
        <v>0</v>
      </c>
      <c r="G55" s="51">
        <f>'Temporary Relocation Numbers'!G55*Assumptions!H$45</f>
        <v>0</v>
      </c>
      <c r="H55" s="52">
        <f>'Temporary Relocation Numbers'!H55*Assumptions!C$45</f>
        <v>13868.9923723142</v>
      </c>
      <c r="I55" s="52">
        <f>'Temporary Relocation Numbers'!I55*Assumptions!D$45</f>
        <v>14337.029504146147</v>
      </c>
      <c r="J55" s="52">
        <f>'Temporary Relocation Numbers'!J55*Assumptions!E$45</f>
        <v>9973.7412800215607</v>
      </c>
      <c r="K55" s="52">
        <f>'Temporary Relocation Numbers'!K55*Assumptions!F$45</f>
        <v>7232.968066527168</v>
      </c>
      <c r="L55" s="52">
        <f>'Temporary Relocation Numbers'!L55*Assumptions!G$45</f>
        <v>7526.2530789980547</v>
      </c>
      <c r="M55" s="52">
        <f>'Temporary Relocation Numbers'!M55*Assumptions!H$45</f>
        <v>3277.2974854049385</v>
      </c>
      <c r="N55" s="53">
        <f>'Temporary Relocation Numbers'!N55*Assumptions!C$45</f>
        <v>1620535.0735839065</v>
      </c>
      <c r="O55" s="53">
        <f>'Temporary Relocation Numbers'!O55*Assumptions!D$45</f>
        <v>2808513.5957716829</v>
      </c>
      <c r="P55" s="53">
        <f>'Temporary Relocation Numbers'!P55*Assumptions!E$45</f>
        <v>2265772.307312842</v>
      </c>
      <c r="Q55" s="53">
        <f>'Temporary Relocation Numbers'!Q55*Assumptions!F$45</f>
        <v>744328.62577700138</v>
      </c>
      <c r="R55" s="53">
        <f>'Temporary Relocation Numbers'!R55*Assumptions!G$45</f>
        <v>604117.74762606225</v>
      </c>
      <c r="S55" s="53">
        <f>'Temporary Relocation Numbers'!S55*Assumptions!H$45</f>
        <v>350749.75633549714</v>
      </c>
      <c r="U55">
        <v>2074</v>
      </c>
      <c r="V55" s="51">
        <f>'Temporary Relocation Numbers'!V55*Assumptions!C$45</f>
        <v>0</v>
      </c>
      <c r="W55" s="51">
        <f>'Temporary Relocation Numbers'!W55*Assumptions!D$45</f>
        <v>0</v>
      </c>
      <c r="X55" s="51">
        <f>'Temporary Relocation Numbers'!X55*Assumptions!E$45</f>
        <v>0</v>
      </c>
      <c r="Y55" s="51">
        <f>'Temporary Relocation Numbers'!Y55*Assumptions!F$45</f>
        <v>0</v>
      </c>
      <c r="Z55" s="51">
        <f>'Temporary Relocation Numbers'!Z55*Assumptions!G$45</f>
        <v>0</v>
      </c>
      <c r="AA55" s="51">
        <f>'Temporary Relocation Numbers'!AA55*Assumptions!H$45</f>
        <v>0</v>
      </c>
      <c r="AB55" s="52">
        <f>'Temporary Relocation Numbers'!AB55*Assumptions!C$45</f>
        <v>12911.694484658725</v>
      </c>
      <c r="AC55" s="52">
        <f>'Temporary Relocation Numbers'!AC55*Assumptions!D$45</f>
        <v>13092.460289567392</v>
      </c>
      <c r="AD55" s="52">
        <f>'Temporary Relocation Numbers'!AD55*Assumptions!E$45</f>
        <v>9012.2899753351594</v>
      </c>
      <c r="AE55" s="52">
        <f>'Temporary Relocation Numbers'!AE55*Assumptions!F$45</f>
        <v>7214.3563186824858</v>
      </c>
      <c r="AF55" s="52">
        <f>'Temporary Relocation Numbers'!AF55*Assumptions!G$45</f>
        <v>7372.5144440168433</v>
      </c>
      <c r="AG55" s="52">
        <f>'Temporary Relocation Numbers'!AG55*Assumptions!H$45</f>
        <v>2997.5277366298992</v>
      </c>
      <c r="AH55" s="53">
        <f>'Temporary Relocation Numbers'!AH55*Assumptions!C$45</f>
        <v>1508678.7280637866</v>
      </c>
      <c r="AI55" s="53">
        <f>'Temporary Relocation Numbers'!AI55*Assumptions!D$45</f>
        <v>2564712.0775413904</v>
      </c>
      <c r="AJ55" s="53">
        <f>'Temporary Relocation Numbers'!AJ55*Assumptions!E$45</f>
        <v>2047355.7994220806</v>
      </c>
      <c r="AK55" s="53">
        <f>'Temporary Relocation Numbers'!AK55*Assumptions!F$45</f>
        <v>742413.33228073257</v>
      </c>
      <c r="AL55" s="53">
        <f>'Temporary Relocation Numbers'!AL55*Assumptions!G$45</f>
        <v>591777.4453650174</v>
      </c>
      <c r="AM55" s="53">
        <f>'Temporary Relocation Numbers'!AM55*Assumptions!H$45</f>
        <v>320807.65567179635</v>
      </c>
    </row>
    <row r="56" spans="1:39" x14ac:dyDescent="0.35">
      <c r="A56">
        <v>2075</v>
      </c>
      <c r="B56" s="51">
        <f>'Temporary Relocation Numbers'!B56*Assumptions!C$45</f>
        <v>0</v>
      </c>
      <c r="C56" s="51">
        <f>'Temporary Relocation Numbers'!C56*Assumptions!D$45</f>
        <v>0</v>
      </c>
      <c r="D56" s="51">
        <f>'Temporary Relocation Numbers'!D56*Assumptions!E$45</f>
        <v>0</v>
      </c>
      <c r="E56" s="51">
        <f>'Temporary Relocation Numbers'!E56*Assumptions!F$45</f>
        <v>0</v>
      </c>
      <c r="F56" s="51">
        <f>'Temporary Relocation Numbers'!F56*Assumptions!G$45</f>
        <v>0</v>
      </c>
      <c r="G56" s="51">
        <f>'Temporary Relocation Numbers'!G56*Assumptions!H$45</f>
        <v>0</v>
      </c>
      <c r="H56" s="52">
        <f>'Temporary Relocation Numbers'!H56*Assumptions!C$45</f>
        <v>14068.19536908151</v>
      </c>
      <c r="I56" s="52">
        <f>'Temporary Relocation Numbers'!I56*Assumptions!D$45</f>
        <v>14542.955007982204</v>
      </c>
      <c r="J56" s="52">
        <f>'Temporary Relocation Numbers'!J56*Assumptions!E$45</f>
        <v>10116.996038451469</v>
      </c>
      <c r="K56" s="52">
        <f>'Temporary Relocation Numbers'!K56*Assumptions!F$45</f>
        <v>7336.8565737593653</v>
      </c>
      <c r="L56" s="52">
        <f>'Temporary Relocation Numbers'!L56*Assumptions!G$45</f>
        <v>7634.3540951005953</v>
      </c>
      <c r="M56" s="52">
        <f>'Temporary Relocation Numbers'!M56*Assumptions!H$45</f>
        <v>3324.3699375964816</v>
      </c>
      <c r="N56" s="53">
        <f>'Temporary Relocation Numbers'!N56*Assumptions!C$45</f>
        <v>1643047.3072292081</v>
      </c>
      <c r="O56" s="53">
        <f>'Temporary Relocation Numbers'!O56*Assumptions!D$45</f>
        <v>2847529.0514039956</v>
      </c>
      <c r="P56" s="53">
        <f>'Temporary Relocation Numbers'!P56*Assumptions!E$45</f>
        <v>2297248.0812104573</v>
      </c>
      <c r="Q56" s="53">
        <f>'Temporary Relocation Numbers'!Q56*Assumptions!F$45</f>
        <v>754668.72899693379</v>
      </c>
      <c r="R56" s="53">
        <f>'Temporary Relocation Numbers'!R56*Assumptions!G$45</f>
        <v>612510.06205697067</v>
      </c>
      <c r="S56" s="53">
        <f>'Temporary Relocation Numbers'!S56*Assumptions!H$45</f>
        <v>355622.32009198202</v>
      </c>
      <c r="U56">
        <v>2075</v>
      </c>
      <c r="V56" s="51">
        <f>'Temporary Relocation Numbers'!V56*Assumptions!C$45</f>
        <v>0</v>
      </c>
      <c r="W56" s="51">
        <f>'Temporary Relocation Numbers'!W56*Assumptions!D$45</f>
        <v>0</v>
      </c>
      <c r="X56" s="51">
        <f>'Temporary Relocation Numbers'!X56*Assumptions!E$45</f>
        <v>0</v>
      </c>
      <c r="Y56" s="51">
        <f>'Temporary Relocation Numbers'!Y56*Assumptions!F$45</f>
        <v>0</v>
      </c>
      <c r="Z56" s="51">
        <f>'Temporary Relocation Numbers'!Z56*Assumptions!G$45</f>
        <v>0</v>
      </c>
      <c r="AA56" s="51">
        <f>'Temporary Relocation Numbers'!AA56*Assumptions!H$45</f>
        <v>0</v>
      </c>
      <c r="AB56" s="52">
        <f>'Temporary Relocation Numbers'!AB56*Assumptions!C$45</f>
        <v>13097.147628307601</v>
      </c>
      <c r="AC56" s="52">
        <f>'Temporary Relocation Numbers'!AC56*Assumptions!D$45</f>
        <v>13280.509807133289</v>
      </c>
      <c r="AD56" s="52">
        <f>'Temporary Relocation Numbers'!AD56*Assumptions!E$45</f>
        <v>9141.7352243214209</v>
      </c>
      <c r="AE56" s="52">
        <f>'Temporary Relocation Numbers'!AE56*Assumptions!F$45</f>
        <v>7317.9775018116634</v>
      </c>
      <c r="AF56" s="52">
        <f>'Temporary Relocation Numbers'!AF56*Assumptions!G$45</f>
        <v>7478.4072826263828</v>
      </c>
      <c r="AG56" s="52">
        <f>'Temporary Relocation Numbers'!AG56*Assumptions!H$45</f>
        <v>3040.5818022750564</v>
      </c>
      <c r="AH56" s="53">
        <f>'Temporary Relocation Numbers'!AH56*Assumptions!C$45</f>
        <v>1529637.0698951397</v>
      </c>
      <c r="AI56" s="53">
        <f>'Temporary Relocation Numbers'!AI56*Assumptions!D$45</f>
        <v>2600340.6785286251</v>
      </c>
      <c r="AJ56" s="53">
        <f>'Temporary Relocation Numbers'!AJ56*Assumptions!E$45</f>
        <v>2075797.3634850681</v>
      </c>
      <c r="AK56" s="53">
        <f>'Temporary Relocation Numbers'!AK56*Assumptions!F$45</f>
        <v>752726.82852659211</v>
      </c>
      <c r="AL56" s="53">
        <f>'Temporary Relocation Numbers'!AL56*Assumptions!G$45</f>
        <v>599998.33014143561</v>
      </c>
      <c r="AM56" s="53">
        <f>'Temporary Relocation Numbers'!AM56*Assumptions!H$45</f>
        <v>325264.26819281571</v>
      </c>
    </row>
    <row r="57" spans="1:39" x14ac:dyDescent="0.35">
      <c r="A57">
        <v>2076</v>
      </c>
      <c r="B57" s="51">
        <f>'Temporary Relocation Numbers'!B57*Assumptions!C$45</f>
        <v>0</v>
      </c>
      <c r="C57" s="51">
        <f>'Temporary Relocation Numbers'!C57*Assumptions!D$45</f>
        <v>0</v>
      </c>
      <c r="D57" s="51">
        <f>'Temporary Relocation Numbers'!D57*Assumptions!E$45</f>
        <v>0</v>
      </c>
      <c r="E57" s="51">
        <f>'Temporary Relocation Numbers'!E57*Assumptions!F$45</f>
        <v>0</v>
      </c>
      <c r="F57" s="51">
        <f>'Temporary Relocation Numbers'!F57*Assumptions!G$45</f>
        <v>0</v>
      </c>
      <c r="G57" s="51">
        <f>'Temporary Relocation Numbers'!G57*Assumptions!H$45</f>
        <v>0</v>
      </c>
      <c r="H57" s="52">
        <f>'Temporary Relocation Numbers'!H57*Assumptions!C$45</f>
        <v>14270.259556687759</v>
      </c>
      <c r="I57" s="52">
        <f>'Temporary Relocation Numbers'!I57*Assumptions!D$45</f>
        <v>14751.838259315244</v>
      </c>
      <c r="J57" s="52">
        <f>'Temporary Relocation Numbers'!J57*Assumptions!E$45</f>
        <v>10262.308392445229</v>
      </c>
      <c r="K57" s="52">
        <f>'Temporary Relocation Numbers'!K57*Assumptions!F$45</f>
        <v>7442.2372515411435</v>
      </c>
      <c r="L57" s="52">
        <f>'Temporary Relocation Numbers'!L57*Assumptions!G$45</f>
        <v>7744.0077868253566</v>
      </c>
      <c r="M57" s="52">
        <f>'Temporary Relocation Numbers'!M57*Assumptions!H$45</f>
        <v>3372.1185004448048</v>
      </c>
      <c r="N57" s="53">
        <f>'Temporary Relocation Numbers'!N57*Assumptions!C$45</f>
        <v>1665872.2774958657</v>
      </c>
      <c r="O57" s="53">
        <f>'Temporary Relocation Numbers'!O57*Assumptions!D$45</f>
        <v>2887086.5039774971</v>
      </c>
      <c r="P57" s="53">
        <f>'Temporary Relocation Numbers'!P57*Assumptions!E$45</f>
        <v>2329161.1119053494</v>
      </c>
      <c r="Q57" s="53">
        <f>'Temporary Relocation Numbers'!Q57*Assumptions!F$45</f>
        <v>765152.47540200828</v>
      </c>
      <c r="R57" s="53">
        <f>'Temporary Relocation Numbers'!R57*Assumptions!G$45</f>
        <v>621018.96127914533</v>
      </c>
      <c r="S57" s="53">
        <f>'Temporary Relocation Numbers'!S57*Assumptions!H$45</f>
        <v>360562.57278376096</v>
      </c>
      <c r="U57">
        <v>2076</v>
      </c>
      <c r="V57" s="51">
        <f>'Temporary Relocation Numbers'!V57*Assumptions!C$45</f>
        <v>0</v>
      </c>
      <c r="W57" s="51">
        <f>'Temporary Relocation Numbers'!W57*Assumptions!D$45</f>
        <v>0</v>
      </c>
      <c r="X57" s="51">
        <f>'Temporary Relocation Numbers'!X57*Assumptions!E$45</f>
        <v>0</v>
      </c>
      <c r="Y57" s="51">
        <f>'Temporary Relocation Numbers'!Y57*Assumptions!F$45</f>
        <v>0</v>
      </c>
      <c r="Z57" s="51">
        <f>'Temporary Relocation Numbers'!Z57*Assumptions!G$45</f>
        <v>0</v>
      </c>
      <c r="AA57" s="51">
        <f>'Temporary Relocation Numbers'!AA57*Assumptions!H$45</f>
        <v>0</v>
      </c>
      <c r="AB57" s="52">
        <f>'Temporary Relocation Numbers'!AB57*Assumptions!C$45</f>
        <v>13285.264471018601</v>
      </c>
      <c r="AC57" s="52">
        <f>'Temporary Relocation Numbers'!AC57*Assumptions!D$45</f>
        <v>13471.260315977728</v>
      </c>
      <c r="AD57" s="52">
        <f>'Temporary Relocation Numbers'!AD57*Assumptions!E$45</f>
        <v>9273.0397202394761</v>
      </c>
      <c r="AE57" s="52">
        <f>'Temporary Relocation Numbers'!AE57*Assumptions!F$45</f>
        <v>7423.0870158630705</v>
      </c>
      <c r="AF57" s="52">
        <f>'Temporary Relocation Numbers'!AF57*Assumptions!G$45</f>
        <v>7585.8210803814009</v>
      </c>
      <c r="AG57" s="52">
        <f>'Temporary Relocation Numbers'!AG57*Assumptions!H$45</f>
        <v>3084.2542617205199</v>
      </c>
      <c r="AH57" s="53">
        <f>'Temporary Relocation Numbers'!AH57*Assumptions!C$45</f>
        <v>1550886.5619125131</v>
      </c>
      <c r="AI57" s="53">
        <f>'Temporary Relocation Numbers'!AI57*Assumptions!D$45</f>
        <v>2636464.2267730683</v>
      </c>
      <c r="AJ57" s="53">
        <f>'Temporary Relocation Numbers'!AJ57*Assumptions!E$45</f>
        <v>2104634.033550919</v>
      </c>
      <c r="AK57" s="53">
        <f>'Temporary Relocation Numbers'!AK57*Assumptions!F$45</f>
        <v>763183.59833744343</v>
      </c>
      <c r="AL57" s="53">
        <f>'Temporary Relocation Numbers'!AL57*Assumptions!G$45</f>
        <v>608333.41823370545</v>
      </c>
      <c r="AM57" s="53">
        <f>'Temporary Relocation Numbers'!AM57*Assumptions!H$45</f>
        <v>329782.79131606471</v>
      </c>
    </row>
    <row r="58" spans="1:39" x14ac:dyDescent="0.35">
      <c r="A58">
        <v>2077</v>
      </c>
      <c r="B58" s="51">
        <f>'Temporary Relocation Numbers'!B58*Assumptions!C$45</f>
        <v>0</v>
      </c>
      <c r="C58" s="51">
        <f>'Temporary Relocation Numbers'!C58*Assumptions!D$45</f>
        <v>0</v>
      </c>
      <c r="D58" s="51">
        <f>'Temporary Relocation Numbers'!D58*Assumptions!E$45</f>
        <v>0</v>
      </c>
      <c r="E58" s="51">
        <f>'Temporary Relocation Numbers'!E58*Assumptions!F$45</f>
        <v>0</v>
      </c>
      <c r="F58" s="51">
        <f>'Temporary Relocation Numbers'!F58*Assumptions!G$45</f>
        <v>0</v>
      </c>
      <c r="G58" s="51">
        <f>'Temporary Relocation Numbers'!G58*Assumptions!H$45</f>
        <v>0</v>
      </c>
      <c r="H58" s="52">
        <f>'Temporary Relocation Numbers'!H58*Assumptions!C$45</f>
        <v>14475.226030965601</v>
      </c>
      <c r="I58" s="52">
        <f>'Temporary Relocation Numbers'!I58*Assumptions!D$45</f>
        <v>14963.721740839714</v>
      </c>
      <c r="J58" s="52">
        <f>'Temporary Relocation Numbers'!J58*Assumptions!E$45</f>
        <v>10409.707895642465</v>
      </c>
      <c r="K58" s="52">
        <f>'Temporary Relocation Numbers'!K58*Assumptions!F$45</f>
        <v>7549.1315322042228</v>
      </c>
      <c r="L58" s="52">
        <f>'Temporary Relocation Numbers'!L58*Assumptions!G$45</f>
        <v>7855.2364555500153</v>
      </c>
      <c r="M58" s="52">
        <f>'Temporary Relocation Numbers'!M58*Assumptions!H$45</f>
        <v>3420.5528850569144</v>
      </c>
      <c r="N58" s="53">
        <f>'Temporary Relocation Numbers'!N58*Assumptions!C$45</f>
        <v>1689014.3288747845</v>
      </c>
      <c r="O58" s="53">
        <f>'Temporary Relocation Numbers'!O58*Assumptions!D$45</f>
        <v>2927193.4828335615</v>
      </c>
      <c r="P58" s="53">
        <f>'Temporary Relocation Numbers'!P58*Assumptions!E$45</f>
        <v>2361517.4737042966</v>
      </c>
      <c r="Q58" s="53">
        <f>'Temporary Relocation Numbers'!Q58*Assumptions!F$45</f>
        <v>775781.86046211456</v>
      </c>
      <c r="R58" s="53">
        <f>'Temporary Relocation Numbers'!R58*Assumptions!G$45</f>
        <v>629646.06487126951</v>
      </c>
      <c r="S58" s="53">
        <f>'Temporary Relocation Numbers'!S58*Assumptions!H$45</f>
        <v>365571.45473551535</v>
      </c>
      <c r="U58">
        <v>2077</v>
      </c>
      <c r="V58" s="51">
        <f>'Temporary Relocation Numbers'!V58*Assumptions!C$45</f>
        <v>0</v>
      </c>
      <c r="W58" s="51">
        <f>'Temporary Relocation Numbers'!W58*Assumptions!D$45</f>
        <v>0</v>
      </c>
      <c r="X58" s="51">
        <f>'Temporary Relocation Numbers'!X58*Assumptions!E$45</f>
        <v>0</v>
      </c>
      <c r="Y58" s="51">
        <f>'Temporary Relocation Numbers'!Y58*Assumptions!F$45</f>
        <v>0</v>
      </c>
      <c r="Z58" s="51">
        <f>'Temporary Relocation Numbers'!Z58*Assumptions!G$45</f>
        <v>0</v>
      </c>
      <c r="AA58" s="51">
        <f>'Temporary Relocation Numbers'!AA58*Assumptions!H$45</f>
        <v>0</v>
      </c>
      <c r="AB58" s="52">
        <f>'Temporary Relocation Numbers'!AB58*Assumptions!C$45</f>
        <v>13476.083272012113</v>
      </c>
      <c r="AC58" s="52">
        <f>'Temporary Relocation Numbers'!AC58*Assumptions!D$45</f>
        <v>13664.750610956346</v>
      </c>
      <c r="AD58" s="52">
        <f>'Temporary Relocation Numbers'!AD58*Assumptions!E$45</f>
        <v>9406.2301678095155</v>
      </c>
      <c r="AE58" s="52">
        <f>'Temporary Relocation Numbers'!AE58*Assumptions!F$45</f>
        <v>7529.7062380191255</v>
      </c>
      <c r="AF58" s="52">
        <f>'Temporary Relocation Numbers'!AF58*Assumptions!G$45</f>
        <v>7694.7776831097372</v>
      </c>
      <c r="AG58" s="52">
        <f>'Temporary Relocation Numbers'!AG58*Assumptions!H$45</f>
        <v>3128.5539970750169</v>
      </c>
      <c r="AH58" s="53">
        <f>'Temporary Relocation Numbers'!AH58*Assumptions!C$45</f>
        <v>1572431.2487312437</v>
      </c>
      <c r="AI58" s="53">
        <f>'Temporary Relocation Numbers'!AI58*Assumptions!D$45</f>
        <v>2673089.5980088385</v>
      </c>
      <c r="AJ58" s="53">
        <f>'Temporary Relocation Numbers'!AJ58*Assumptions!E$45</f>
        <v>2133871.2983738077</v>
      </c>
      <c r="AK58" s="53">
        <f>'Temporary Relocation Numbers'!AK58*Assumptions!F$45</f>
        <v>773785.63204846845</v>
      </c>
      <c r="AL58" s="53">
        <f>'Temporary Relocation Numbers'!AL58*Assumptions!G$45</f>
        <v>616784.29613740626</v>
      </c>
      <c r="AM58" s="53">
        <f>'Temporary Relocation Numbers'!AM58*Assumptions!H$45</f>
        <v>334364.08509447589</v>
      </c>
    </row>
    <row r="59" spans="1:39" x14ac:dyDescent="0.35">
      <c r="A59">
        <v>2078</v>
      </c>
      <c r="B59" s="51">
        <f>'Temporary Relocation Numbers'!B59*Assumptions!C$45</f>
        <v>0</v>
      </c>
      <c r="C59" s="51">
        <f>'Temporary Relocation Numbers'!C59*Assumptions!D$45</f>
        <v>0</v>
      </c>
      <c r="D59" s="51">
        <f>'Temporary Relocation Numbers'!D59*Assumptions!E$45</f>
        <v>0</v>
      </c>
      <c r="E59" s="51">
        <f>'Temporary Relocation Numbers'!E59*Assumptions!F$45</f>
        <v>0</v>
      </c>
      <c r="F59" s="51">
        <f>'Temporary Relocation Numbers'!F59*Assumptions!G$45</f>
        <v>0</v>
      </c>
      <c r="G59" s="51">
        <f>'Temporary Relocation Numbers'!G59*Assumptions!H$45</f>
        <v>0</v>
      </c>
      <c r="H59" s="52">
        <f>'Temporary Relocation Numbers'!H59*Assumptions!C$45</f>
        <v>14683.136478014994</v>
      </c>
      <c r="I59" s="52">
        <f>'Temporary Relocation Numbers'!I59*Assumptions!D$45</f>
        <v>15178.648545437127</v>
      </c>
      <c r="J59" s="52">
        <f>'Temporary Relocation Numbers'!J59*Assumptions!E$45</f>
        <v>10559.224526167389</v>
      </c>
      <c r="K59" s="52">
        <f>'Temporary Relocation Numbers'!K59*Assumptions!F$45</f>
        <v>7657.5611559170184</v>
      </c>
      <c r="L59" s="52">
        <f>'Temporary Relocation Numbers'!L59*Assumptions!G$45</f>
        <v>7968.0627229712209</v>
      </c>
      <c r="M59" s="52">
        <f>'Temporary Relocation Numbers'!M59*Assumptions!H$45</f>
        <v>3469.6829420223075</v>
      </c>
      <c r="N59" s="53">
        <f>'Temporary Relocation Numbers'!N59*Assumptions!C$45</f>
        <v>1712477.8662098947</v>
      </c>
      <c r="O59" s="53">
        <f>'Temporary Relocation Numbers'!O59*Assumptions!D$45</f>
        <v>2967857.6219100575</v>
      </c>
      <c r="P59" s="53">
        <f>'Temporary Relocation Numbers'!P59*Assumptions!E$45</f>
        <v>2394323.3252974511</v>
      </c>
      <c r="Q59" s="53">
        <f>'Temporary Relocation Numbers'!Q59*Assumptions!F$45</f>
        <v>786558.90736791608</v>
      </c>
      <c r="R59" s="53">
        <f>'Temporary Relocation Numbers'!R59*Assumptions!G$45</f>
        <v>638393.01491097396</v>
      </c>
      <c r="S59" s="53">
        <f>'Temporary Relocation Numbers'!S59*Assumptions!H$45</f>
        <v>370649.91933477769</v>
      </c>
      <c r="U59">
        <v>2078</v>
      </c>
      <c r="V59" s="51">
        <f>'Temporary Relocation Numbers'!V59*Assumptions!C$45</f>
        <v>0</v>
      </c>
      <c r="W59" s="51">
        <f>'Temporary Relocation Numbers'!W59*Assumptions!D$45</f>
        <v>0</v>
      </c>
      <c r="X59" s="51">
        <f>'Temporary Relocation Numbers'!X59*Assumptions!E$45</f>
        <v>0</v>
      </c>
      <c r="Y59" s="51">
        <f>'Temporary Relocation Numbers'!Y59*Assumptions!F$45</f>
        <v>0</v>
      </c>
      <c r="Z59" s="51">
        <f>'Temporary Relocation Numbers'!Z59*Assumptions!G$45</f>
        <v>0</v>
      </c>
      <c r="AA59" s="51">
        <f>'Temporary Relocation Numbers'!AA59*Assumptions!H$45</f>
        <v>0</v>
      </c>
      <c r="AB59" s="52">
        <f>'Temporary Relocation Numbers'!AB59*Assumptions!C$45</f>
        <v>13669.64284003303</v>
      </c>
      <c r="AC59" s="52">
        <f>'Temporary Relocation Numbers'!AC59*Assumptions!D$45</f>
        <v>13861.02004414273</v>
      </c>
      <c r="AD59" s="52">
        <f>'Temporary Relocation Numbers'!AD59*Assumptions!E$45</f>
        <v>9541.3336553167355</v>
      </c>
      <c r="AE59" s="52">
        <f>'Temporary Relocation Numbers'!AE59*Assumptions!F$45</f>
        <v>7637.8568525068185</v>
      </c>
      <c r="AF59" s="52">
        <f>'Temporary Relocation Numbers'!AF59*Assumptions!G$45</f>
        <v>7805.2992504150561</v>
      </c>
      <c r="AG59" s="52">
        <f>'Temporary Relocation Numbers'!AG59*Assumptions!H$45</f>
        <v>3173.4900180227091</v>
      </c>
      <c r="AH59" s="53">
        <f>'Temporary Relocation Numbers'!AH59*Assumptions!C$45</f>
        <v>1594275.231153867</v>
      </c>
      <c r="AI59" s="53">
        <f>'Temporary Relocation Numbers'!AI59*Assumptions!D$45</f>
        <v>2710223.763486736</v>
      </c>
      <c r="AJ59" s="53">
        <f>'Temporary Relocation Numbers'!AJ59*Assumptions!E$45</f>
        <v>2163514.7229568725</v>
      </c>
      <c r="AK59" s="53">
        <f>'Temporary Relocation Numbers'!AK59*Assumptions!F$45</f>
        <v>784534.94764429098</v>
      </c>
      <c r="AL59" s="53">
        <f>'Temporary Relocation Numbers'!AL59*Assumptions!G$45</f>
        <v>625352.5723874789</v>
      </c>
      <c r="AM59" s="53">
        <f>'Temporary Relocation Numbers'!AM59*Assumptions!H$45</f>
        <v>339009.02152871026</v>
      </c>
    </row>
    <row r="60" spans="1:39" x14ac:dyDescent="0.35">
      <c r="A60">
        <v>2079</v>
      </c>
      <c r="B60" s="51">
        <f>'Temporary Relocation Numbers'!B60*Assumptions!C$45</f>
        <v>0</v>
      </c>
      <c r="C60" s="51">
        <f>'Temporary Relocation Numbers'!C60*Assumptions!D$45</f>
        <v>0</v>
      </c>
      <c r="D60" s="51">
        <f>'Temporary Relocation Numbers'!D60*Assumptions!E$45</f>
        <v>0</v>
      </c>
      <c r="E60" s="51">
        <f>'Temporary Relocation Numbers'!E60*Assumptions!F$45</f>
        <v>0</v>
      </c>
      <c r="F60" s="51">
        <f>'Temporary Relocation Numbers'!F60*Assumptions!G$45</f>
        <v>0</v>
      </c>
      <c r="G60" s="51">
        <f>'Temporary Relocation Numbers'!G60*Assumptions!H$45</f>
        <v>0</v>
      </c>
      <c r="H60" s="52">
        <f>'Temporary Relocation Numbers'!H60*Assumptions!C$45</f>
        <v>14894.033182681356</v>
      </c>
      <c r="I60" s="52">
        <f>'Temporary Relocation Numbers'!I60*Assumptions!D$45</f>
        <v>15396.662384940326</v>
      </c>
      <c r="J60" s="52">
        <f>'Temporary Relocation Numbers'!J60*Assumptions!E$45</f>
        <v>10710.888692725755</v>
      </c>
      <c r="K60" s="52">
        <f>'Temporary Relocation Numbers'!K60*Assumptions!F$45</f>
        <v>7767.5481751061461</v>
      </c>
      <c r="L60" s="52">
        <f>'Temporary Relocation Numbers'!L60*Assumptions!G$45</f>
        <v>8082.5095357053806</v>
      </c>
      <c r="M60" s="52">
        <f>'Temporary Relocation Numbers'!M60*Assumptions!H$45</f>
        <v>3519.5186634163861</v>
      </c>
      <c r="N60" s="53">
        <f>'Temporary Relocation Numbers'!N60*Assumptions!C$45</f>
        <v>1736267.3555365687</v>
      </c>
      <c r="O60" s="53">
        <f>'Temporary Relocation Numbers'!O60*Assumptions!D$45</f>
        <v>3009086.6611943902</v>
      </c>
      <c r="P60" s="53">
        <f>'Temporary Relocation Numbers'!P60*Assumptions!E$45</f>
        <v>2427584.9109305753</v>
      </c>
      <c r="Q60" s="53">
        <f>'Temporary Relocation Numbers'!Q60*Assumptions!F$45</f>
        <v>797485.66741594125</v>
      </c>
      <c r="R60" s="53">
        <f>'Temporary Relocation Numbers'!R60*Assumptions!G$45</f>
        <v>647261.47628738894</v>
      </c>
      <c r="S60" s="53">
        <f>'Temporary Relocation Numbers'!S60*Assumptions!H$45</f>
        <v>375798.93321339943</v>
      </c>
      <c r="U60">
        <v>2079</v>
      </c>
      <c r="V60" s="51">
        <f>'Temporary Relocation Numbers'!V60*Assumptions!C$45</f>
        <v>0</v>
      </c>
      <c r="W60" s="51">
        <f>'Temporary Relocation Numbers'!W60*Assumptions!D$45</f>
        <v>0</v>
      </c>
      <c r="X60" s="51">
        <f>'Temporary Relocation Numbers'!X60*Assumptions!E$45</f>
        <v>0</v>
      </c>
      <c r="Y60" s="51">
        <f>'Temporary Relocation Numbers'!Y60*Assumptions!F$45</f>
        <v>0</v>
      </c>
      <c r="Z60" s="51">
        <f>'Temporary Relocation Numbers'!Z60*Assumptions!G$45</f>
        <v>0</v>
      </c>
      <c r="AA60" s="51">
        <f>'Temporary Relocation Numbers'!AA60*Assumptions!H$45</f>
        <v>0</v>
      </c>
      <c r="AB60" s="52">
        <f>'Temporary Relocation Numbers'!AB60*Assumptions!C$45</f>
        <v>13865.982541243711</v>
      </c>
      <c r="AC60" s="52">
        <f>'Temporary Relocation Numbers'!AC60*Assumptions!D$45</f>
        <v>14060.10853283185</v>
      </c>
      <c r="AD60" s="52">
        <f>'Temporary Relocation Numbers'!AD60*Assumptions!E$45</f>
        <v>9678.3776601205773</v>
      </c>
      <c r="AE60" s="52">
        <f>'Temporary Relocation Numbers'!AE60*Assumptions!F$45</f>
        <v>7747.5608550078432</v>
      </c>
      <c r="AF60" s="52">
        <f>'Temporary Relocation Numbers'!AF60*Assumptions!G$45</f>
        <v>7917.4082601836462</v>
      </c>
      <c r="AG60" s="52">
        <f>'Temporary Relocation Numbers'!AG60*Assumptions!H$45</f>
        <v>3219.071463655574</v>
      </c>
      <c r="AH60" s="53">
        <f>'Temporary Relocation Numbers'!AH60*Assumptions!C$45</f>
        <v>1616422.6669506622</v>
      </c>
      <c r="AI60" s="53">
        <f>'Temporary Relocation Numbers'!AI60*Assumptions!D$45</f>
        <v>2747873.791301148</v>
      </c>
      <c r="AJ60" s="53">
        <f>'Temporary Relocation Numbers'!AJ60*Assumptions!E$45</f>
        <v>2193569.9496114501</v>
      </c>
      <c r="AK60" s="53">
        <f>'Temporary Relocation Numbers'!AK60*Assumptions!F$45</f>
        <v>795433.59114307887</v>
      </c>
      <c r="AL60" s="53">
        <f>'Temporary Relocation Numbers'!AL60*Assumptions!G$45</f>
        <v>634039.87786439341</v>
      </c>
      <c r="AM60" s="53">
        <f>'Temporary Relocation Numbers'!AM60*Assumptions!H$45</f>
        <v>343718.48473313282</v>
      </c>
    </row>
    <row r="61" spans="1:39" x14ac:dyDescent="0.35">
      <c r="A61">
        <v>2080</v>
      </c>
      <c r="B61" s="51">
        <f>'Temporary Relocation Numbers'!B61*Assumptions!C$45</f>
        <v>0</v>
      </c>
      <c r="C61" s="51">
        <f>'Temporary Relocation Numbers'!C61*Assumptions!D$45</f>
        <v>0</v>
      </c>
      <c r="D61" s="51">
        <f>'Temporary Relocation Numbers'!D61*Assumptions!E$45</f>
        <v>0</v>
      </c>
      <c r="E61" s="51">
        <f>'Temporary Relocation Numbers'!E61*Assumptions!F$45</f>
        <v>0</v>
      </c>
      <c r="F61" s="51">
        <f>'Temporary Relocation Numbers'!F61*Assumptions!G$45</f>
        <v>0</v>
      </c>
      <c r="G61" s="51">
        <f>'Temporary Relocation Numbers'!G61*Assumptions!H$45</f>
        <v>0</v>
      </c>
      <c r="H61" s="52">
        <f>'Temporary Relocation Numbers'!H61*Assumptions!C$45</f>
        <v>14666.494413792863</v>
      </c>
      <c r="I61" s="52">
        <f>'Temporary Relocation Numbers'!I61*Assumptions!D$45</f>
        <v>15161.444861178217</v>
      </c>
      <c r="J61" s="52">
        <f>'Temporary Relocation Numbers'!J61*Assumptions!E$45</f>
        <v>10547.256559175905</v>
      </c>
      <c r="K61" s="52">
        <f>'Temporary Relocation Numbers'!K61*Assumptions!F$45</f>
        <v>7648.8819731870572</v>
      </c>
      <c r="L61" s="52">
        <f>'Temporary Relocation Numbers'!L61*Assumptions!G$45</f>
        <v>7959.031613592093</v>
      </c>
      <c r="M61" s="52">
        <f>'Temporary Relocation Numbers'!M61*Assumptions!H$45</f>
        <v>3465.7503567440863</v>
      </c>
      <c r="N61" s="53">
        <f>'Temporary Relocation Numbers'!N61*Assumptions!C$45</f>
        <v>1708947.6350660983</v>
      </c>
      <c r="O61" s="53">
        <f>'Temporary Relocation Numbers'!O61*Assumptions!D$45</f>
        <v>2961739.4561725878</v>
      </c>
      <c r="P61" s="53">
        <f>'Temporary Relocation Numbers'!P61*Assumptions!E$45</f>
        <v>2389387.4864535937</v>
      </c>
      <c r="Q61" s="53">
        <f>'Temporary Relocation Numbers'!Q61*Assumptions!F$45</f>
        <v>784937.43546103186</v>
      </c>
      <c r="R61" s="53">
        <f>'Temporary Relocation Numbers'!R61*Assumptions!G$45</f>
        <v>637076.98335944861</v>
      </c>
      <c r="S61" s="53">
        <f>'Temporary Relocation Numbers'!S61*Assumptions!H$45</f>
        <v>369885.83361168607</v>
      </c>
      <c r="U61">
        <v>2080</v>
      </c>
      <c r="V61" s="51">
        <f>'Temporary Relocation Numbers'!V61*Assumptions!C$45</f>
        <v>0</v>
      </c>
      <c r="W61" s="51">
        <f>'Temporary Relocation Numbers'!W61*Assumptions!D$45</f>
        <v>0</v>
      </c>
      <c r="X61" s="51">
        <f>'Temporary Relocation Numbers'!X61*Assumptions!E$45</f>
        <v>0</v>
      </c>
      <c r="Y61" s="51">
        <f>'Temporary Relocation Numbers'!Y61*Assumptions!F$45</f>
        <v>0</v>
      </c>
      <c r="Z61" s="51">
        <f>'Temporary Relocation Numbers'!Z61*Assumptions!G$45</f>
        <v>0</v>
      </c>
      <c r="AA61" s="51">
        <f>'Temporary Relocation Numbers'!AA61*Assumptions!H$45</f>
        <v>0</v>
      </c>
      <c r="AB61" s="52">
        <f>'Temporary Relocation Numbers'!AB61*Assumptions!C$45</f>
        <v>13654.149483121309</v>
      </c>
      <c r="AC61" s="52">
        <f>'Temporary Relocation Numbers'!AC61*Assumptions!D$45</f>
        <v>13845.309777735805</v>
      </c>
      <c r="AD61" s="52">
        <f>'Temporary Relocation Numbers'!AD61*Assumptions!E$45</f>
        <v>9530.5193795184932</v>
      </c>
      <c r="AE61" s="52">
        <f>'Temporary Relocation Numbers'!AE61*Assumptions!F$45</f>
        <v>7629.2000028991615</v>
      </c>
      <c r="AF61" s="52">
        <f>'Temporary Relocation Numbers'!AF61*Assumptions!G$45</f>
        <v>7796.4526193432248</v>
      </c>
      <c r="AG61" s="52">
        <f>'Temporary Relocation Numbers'!AG61*Assumptions!H$45</f>
        <v>3169.8931417853132</v>
      </c>
      <c r="AH61" s="53">
        <f>'Temporary Relocation Numbers'!AH61*Assumptions!C$45</f>
        <v>1590988.671844777</v>
      </c>
      <c r="AI61" s="53">
        <f>'Temporary Relocation Numbers'!AI61*Assumptions!D$45</f>
        <v>2704636.7036331138</v>
      </c>
      <c r="AJ61" s="53">
        <f>'Temporary Relocation Numbers'!AJ61*Assumptions!E$45</f>
        <v>2159054.6903890069</v>
      </c>
      <c r="AK61" s="53">
        <f>'Temporary Relocation Numbers'!AK61*Assumptions!F$45</f>
        <v>782917.64808076399</v>
      </c>
      <c r="AL61" s="53">
        <f>'Temporary Relocation Numbers'!AL61*Assumptions!G$45</f>
        <v>624063.42338855984</v>
      </c>
      <c r="AM61" s="53">
        <f>'Temporary Relocation Numbers'!AM61*Assumptions!H$45</f>
        <v>338310.16274084325</v>
      </c>
    </row>
    <row r="62" spans="1:39" x14ac:dyDescent="0.35">
      <c r="A62">
        <v>2081</v>
      </c>
      <c r="B62" s="51">
        <f>'Temporary Relocation Numbers'!B62*Assumptions!C$45</f>
        <v>0</v>
      </c>
      <c r="C62" s="51">
        <f>'Temporary Relocation Numbers'!C62*Assumptions!D$45</f>
        <v>0</v>
      </c>
      <c r="D62" s="51">
        <f>'Temporary Relocation Numbers'!D62*Assumptions!E$45</f>
        <v>0</v>
      </c>
      <c r="E62" s="51">
        <f>'Temporary Relocation Numbers'!E62*Assumptions!F$45</f>
        <v>0</v>
      </c>
      <c r="F62" s="51">
        <f>'Temporary Relocation Numbers'!F62*Assumptions!G$45</f>
        <v>0</v>
      </c>
      <c r="G62" s="51">
        <f>'Temporary Relocation Numbers'!G62*Assumptions!H$45</f>
        <v>0</v>
      </c>
      <c r="H62" s="52">
        <f>'Temporary Relocation Numbers'!H62*Assumptions!C$45</f>
        <v>14877.152085299755</v>
      </c>
      <c r="I62" s="52">
        <f>'Temporary Relocation Numbers'!I62*Assumptions!D$45</f>
        <v>15379.211600865667</v>
      </c>
      <c r="J62" s="52">
        <f>'Temporary Relocation Numbers'!J62*Assumptions!E$45</f>
        <v>10698.748827529565</v>
      </c>
      <c r="K62" s="52">
        <f>'Temporary Relocation Numbers'!K62*Assumptions!F$45</f>
        <v>7758.7443316104354</v>
      </c>
      <c r="L62" s="52">
        <f>'Temporary Relocation Numbers'!L62*Assumptions!G$45</f>
        <v>8073.3487107705614</v>
      </c>
      <c r="M62" s="52">
        <f>'Temporary Relocation Numbers'!M62*Assumptions!H$45</f>
        <v>3515.5295936617558</v>
      </c>
      <c r="N62" s="53">
        <f>'Temporary Relocation Numbers'!N62*Assumptions!C$45</f>
        <v>1732688.0829436695</v>
      </c>
      <c r="O62" s="53">
        <f>'Temporary Relocation Numbers'!O62*Assumptions!D$45</f>
        <v>3002883.5028030691</v>
      </c>
      <c r="P62" s="53">
        <f>'Temporary Relocation Numbers'!P62*Assumptions!E$45</f>
        <v>2422580.5041432651</v>
      </c>
      <c r="Q62" s="53">
        <f>'Temporary Relocation Numbers'!Q62*Assumptions!F$45</f>
        <v>795841.67026106175</v>
      </c>
      <c r="R62" s="53">
        <f>'Temporary Relocation Numbers'!R62*Assumptions!G$45</f>
        <v>645927.1626201258</v>
      </c>
      <c r="S62" s="53">
        <f>'Temporary Relocation Numbers'!S62*Assumptions!H$45</f>
        <v>375024.23292441317</v>
      </c>
      <c r="U62">
        <v>2081</v>
      </c>
      <c r="V62" s="51">
        <f>'Temporary Relocation Numbers'!V62*Assumptions!C$45</f>
        <v>0</v>
      </c>
      <c r="W62" s="51">
        <f>'Temporary Relocation Numbers'!W62*Assumptions!D$45</f>
        <v>0</v>
      </c>
      <c r="X62" s="51">
        <f>'Temporary Relocation Numbers'!X62*Assumptions!E$45</f>
        <v>0</v>
      </c>
      <c r="Y62" s="51">
        <f>'Temporary Relocation Numbers'!Y62*Assumptions!F$45</f>
        <v>0</v>
      </c>
      <c r="Z62" s="51">
        <f>'Temporary Relocation Numbers'!Z62*Assumptions!G$45</f>
        <v>0</v>
      </c>
      <c r="AA62" s="51">
        <f>'Temporary Relocation Numbers'!AA62*Assumptions!H$45</f>
        <v>0</v>
      </c>
      <c r="AB62" s="52">
        <f>'Temporary Relocation Numbers'!AB62*Assumptions!C$45</f>
        <v>13850.266650275878</v>
      </c>
      <c r="AC62" s="52">
        <f>'Temporary Relocation Numbers'!AC62*Assumptions!D$45</f>
        <v>14044.172616856142</v>
      </c>
      <c r="AD62" s="52">
        <f>'Temporary Relocation Numbers'!AD62*Assumptions!E$45</f>
        <v>9667.4080568054469</v>
      </c>
      <c r="AE62" s="52">
        <f>'Temporary Relocation Numbers'!AE62*Assumptions!F$45</f>
        <v>7738.779665409359</v>
      </c>
      <c r="AF62" s="52">
        <f>'Temporary Relocation Numbers'!AF62*Assumptions!G$45</f>
        <v>7908.4345632534269</v>
      </c>
      <c r="AG62" s="52">
        <f>'Temporary Relocation Numbers'!AG62*Assumptions!H$45</f>
        <v>3215.4229247950934</v>
      </c>
      <c r="AH62" s="53">
        <f>'Temporary Relocation Numbers'!AH62*Assumptions!C$45</f>
        <v>1613090.4512455699</v>
      </c>
      <c r="AI62" s="53">
        <f>'Temporary Relocation Numbers'!AI62*Assumptions!D$45</f>
        <v>2742209.1168380878</v>
      </c>
      <c r="AJ62" s="53">
        <f>'Temporary Relocation Numbers'!AJ62*Assumptions!E$45</f>
        <v>2189047.9589305692</v>
      </c>
      <c r="AK62" s="53">
        <f>'Temporary Relocation Numbers'!AK62*Assumptions!F$45</f>
        <v>793793.82429313415</v>
      </c>
      <c r="AL62" s="53">
        <f>'Temporary Relocation Numbers'!AL62*Assumptions!G$45</f>
        <v>632732.82019818272</v>
      </c>
      <c r="AM62" s="53">
        <f>'Temporary Relocation Numbers'!AM62*Assumptions!H$45</f>
        <v>343009.91750231129</v>
      </c>
    </row>
    <row r="63" spans="1:39" x14ac:dyDescent="0.35">
      <c r="A63">
        <v>2082</v>
      </c>
      <c r="B63" s="51">
        <f>'Temporary Relocation Numbers'!B63*Assumptions!C$45</f>
        <v>0</v>
      </c>
      <c r="C63" s="51">
        <f>'Temporary Relocation Numbers'!C63*Assumptions!D$45</f>
        <v>0</v>
      </c>
      <c r="D63" s="51">
        <f>'Temporary Relocation Numbers'!D63*Assumptions!E$45</f>
        <v>0</v>
      </c>
      <c r="E63" s="51">
        <f>'Temporary Relocation Numbers'!E63*Assumptions!F$45</f>
        <v>0</v>
      </c>
      <c r="F63" s="51">
        <f>'Temporary Relocation Numbers'!F63*Assumptions!G$45</f>
        <v>0</v>
      </c>
      <c r="G63" s="51">
        <f>'Temporary Relocation Numbers'!G63*Assumptions!H$45</f>
        <v>0</v>
      </c>
      <c r="H63" s="52">
        <f>'Temporary Relocation Numbers'!H63*Assumptions!C$45</f>
        <v>15090.835473335264</v>
      </c>
      <c r="I63" s="52">
        <f>'Temporary Relocation Numbers'!I63*Assumptions!D$45</f>
        <v>15600.106165991152</v>
      </c>
      <c r="J63" s="52">
        <f>'Temporary Relocation Numbers'!J63*Assumptions!E$45</f>
        <v>10852.417008381624</v>
      </c>
      <c r="K63" s="52">
        <f>'Temporary Relocation Numbers'!K63*Assumptions!F$45</f>
        <v>7870.1846641535176</v>
      </c>
      <c r="L63" s="52">
        <f>'Temporary Relocation Numbers'!L63*Assumptions!G$45</f>
        <v>8189.3077663356489</v>
      </c>
      <c r="M63" s="52">
        <f>'Temporary Relocation Numbers'!M63*Assumptions!H$45</f>
        <v>3566.0238193042446</v>
      </c>
      <c r="N63" s="53">
        <f>'Temporary Relocation Numbers'!N63*Assumptions!C$45</f>
        <v>1756758.3296131184</v>
      </c>
      <c r="O63" s="53">
        <f>'Temporary Relocation Numbers'!O63*Assumptions!D$45</f>
        <v>3044599.1164461742</v>
      </c>
      <c r="P63" s="53">
        <f>'Temporary Relocation Numbers'!P63*Assumptions!E$45</f>
        <v>2456234.6343270792</v>
      </c>
      <c r="Q63" s="53">
        <f>'Temporary Relocation Numbers'!Q63*Assumptions!F$45</f>
        <v>806897.38507873728</v>
      </c>
      <c r="R63" s="53">
        <f>'Temporary Relocation Numbers'!R63*Assumptions!G$45</f>
        <v>654900.28726258886</v>
      </c>
      <c r="S63" s="53">
        <f>'Temporary Relocation Numbers'!S63*Assumptions!H$45</f>
        <v>380234.01412067772</v>
      </c>
      <c r="U63">
        <v>2082</v>
      </c>
      <c r="V63" s="51">
        <f>'Temporary Relocation Numbers'!V63*Assumptions!C$45</f>
        <v>0</v>
      </c>
      <c r="W63" s="51">
        <f>'Temporary Relocation Numbers'!W63*Assumptions!D$45</f>
        <v>0</v>
      </c>
      <c r="X63" s="51">
        <f>'Temporary Relocation Numbers'!X63*Assumptions!E$45</f>
        <v>0</v>
      </c>
      <c r="Y63" s="51">
        <f>'Temporary Relocation Numbers'!Y63*Assumptions!F$45</f>
        <v>0</v>
      </c>
      <c r="Z63" s="51">
        <f>'Temporary Relocation Numbers'!Z63*Assumptions!G$45</f>
        <v>0</v>
      </c>
      <c r="AA63" s="51">
        <f>'Temporary Relocation Numbers'!AA63*Assumptions!H$45</f>
        <v>0</v>
      </c>
      <c r="AB63" s="52">
        <f>'Temporary Relocation Numbers'!AB63*Assumptions!C$45</f>
        <v>14049.20068590697</v>
      </c>
      <c r="AC63" s="52">
        <f>'Temporary Relocation Numbers'!AC63*Assumptions!D$45</f>
        <v>14245.891761065915</v>
      </c>
      <c r="AD63" s="52">
        <f>'Temporary Relocation Numbers'!AD63*Assumptions!E$45</f>
        <v>9806.2628924121327</v>
      </c>
      <c r="AE63" s="52">
        <f>'Temporary Relocation Numbers'!AE63*Assumptions!F$45</f>
        <v>7849.9332416236493</v>
      </c>
      <c r="AF63" s="52">
        <f>'Temporary Relocation Numbers'!AF63*Assumptions!G$45</f>
        <v>8022.0249252960975</v>
      </c>
      <c r="AG63" s="52">
        <f>'Temporary Relocation Numbers'!AG63*Assumptions!H$45</f>
        <v>3261.6066608083984</v>
      </c>
      <c r="AH63" s="53">
        <f>'Temporary Relocation Numbers'!AH63*Assumptions!C$45</f>
        <v>1635499.265298039</v>
      </c>
      <c r="AI63" s="53">
        <f>'Temporary Relocation Numbers'!AI63*Assumptions!D$45</f>
        <v>2780303.4804522065</v>
      </c>
      <c r="AJ63" s="53">
        <f>'Temporary Relocation Numbers'!AJ63*Assumptions!E$45</f>
        <v>2219457.8895241916</v>
      </c>
      <c r="AK63" s="53">
        <f>'Temporary Relocation Numbers'!AK63*Assumptions!F$45</f>
        <v>804821.09073739836</v>
      </c>
      <c r="AL63" s="53">
        <f>'Temporary Relocation Numbers'!AL63*Assumptions!G$45</f>
        <v>641522.6509865101</v>
      </c>
      <c r="AM63" s="53">
        <f>'Temporary Relocation Numbers'!AM63*Assumptions!H$45</f>
        <v>347774.9605620646</v>
      </c>
    </row>
    <row r="64" spans="1:39" x14ac:dyDescent="0.35">
      <c r="A64">
        <v>2083</v>
      </c>
      <c r="B64" s="51">
        <f>'Temporary Relocation Numbers'!B64*Assumptions!C$45</f>
        <v>0</v>
      </c>
      <c r="C64" s="51">
        <f>'Temporary Relocation Numbers'!C64*Assumptions!D$45</f>
        <v>0</v>
      </c>
      <c r="D64" s="51">
        <f>'Temporary Relocation Numbers'!D64*Assumptions!E$45</f>
        <v>0</v>
      </c>
      <c r="E64" s="51">
        <f>'Temporary Relocation Numbers'!E64*Assumptions!F$45</f>
        <v>0</v>
      </c>
      <c r="F64" s="51">
        <f>'Temporary Relocation Numbers'!F64*Assumptions!G$45</f>
        <v>0</v>
      </c>
      <c r="G64" s="51">
        <f>'Temporary Relocation Numbers'!G64*Assumptions!H$45</f>
        <v>0</v>
      </c>
      <c r="H64" s="52">
        <f>'Temporary Relocation Numbers'!H64*Assumptions!C$45</f>
        <v>15307.588036846057</v>
      </c>
      <c r="I64" s="52">
        <f>'Temporary Relocation Numbers'!I64*Assumptions!D$45</f>
        <v>15824.173482111175</v>
      </c>
      <c r="J64" s="52">
        <f>'Temporary Relocation Numbers'!J64*Assumptions!E$45</f>
        <v>11008.292354780517</v>
      </c>
      <c r="K64" s="52">
        <f>'Temporary Relocation Numbers'!K64*Assumptions!F$45</f>
        <v>7983.2256355611526</v>
      </c>
      <c r="L64" s="52">
        <f>'Temporary Relocation Numbers'!L64*Assumptions!G$45</f>
        <v>8306.9323640505027</v>
      </c>
      <c r="M64" s="52">
        <f>'Temporary Relocation Numbers'!M64*Assumptions!H$45</f>
        <v>3617.2433031916999</v>
      </c>
      <c r="N64" s="53">
        <f>'Temporary Relocation Numbers'!N64*Assumptions!C$45</f>
        <v>1781162.9565905014</v>
      </c>
      <c r="O64" s="53">
        <f>'Temporary Relocation Numbers'!O64*Assumptions!D$45</f>
        <v>3086894.237226333</v>
      </c>
      <c r="P64" s="53">
        <f>'Temporary Relocation Numbers'!P64*Assumptions!E$45</f>
        <v>2490356.2827116242</v>
      </c>
      <c r="Q64" s="53">
        <f>'Temporary Relocation Numbers'!Q64*Assumptions!F$45</f>
        <v>818106.68425206689</v>
      </c>
      <c r="R64" s="53">
        <f>'Temporary Relocation Numbers'!R64*Assumptions!G$45</f>
        <v>663998.06522590388</v>
      </c>
      <c r="S64" s="53">
        <f>'Temporary Relocation Numbers'!S64*Assumptions!H$45</f>
        <v>385516.16882705188</v>
      </c>
      <c r="U64">
        <v>2083</v>
      </c>
      <c r="V64" s="51">
        <f>'Temporary Relocation Numbers'!V64*Assumptions!C$45</f>
        <v>0</v>
      </c>
      <c r="W64" s="51">
        <f>'Temporary Relocation Numbers'!W64*Assumptions!D$45</f>
        <v>0</v>
      </c>
      <c r="X64" s="51">
        <f>'Temporary Relocation Numbers'!X64*Assumptions!E$45</f>
        <v>0</v>
      </c>
      <c r="Y64" s="51">
        <f>'Temporary Relocation Numbers'!Y64*Assumptions!F$45</f>
        <v>0</v>
      </c>
      <c r="Z64" s="51">
        <f>'Temporary Relocation Numbers'!Z64*Assumptions!G$45</f>
        <v>0</v>
      </c>
      <c r="AA64" s="51">
        <f>'Temporary Relocation Numbers'!AA64*Assumptions!H$45</f>
        <v>0</v>
      </c>
      <c r="AB64" s="52">
        <f>'Temporary Relocation Numbers'!AB64*Assumptions!C$45</f>
        <v>14250.992049236629</v>
      </c>
      <c r="AC64" s="52">
        <f>'Temporary Relocation Numbers'!AC64*Assumptions!D$45</f>
        <v>14450.508236022808</v>
      </c>
      <c r="AD64" s="52">
        <f>'Temporary Relocation Numbers'!AD64*Assumptions!E$45</f>
        <v>9947.1121266474947</v>
      </c>
      <c r="AE64" s="52">
        <f>'Temporary Relocation Numbers'!AE64*Assumptions!F$45</f>
        <v>7962.6833379663576</v>
      </c>
      <c r="AF64" s="52">
        <f>'Temporary Relocation Numbers'!AF64*Assumptions!G$45</f>
        <v>8137.2468074892859</v>
      </c>
      <c r="AG64" s="52">
        <f>'Temporary Relocation Numbers'!AG64*Assumptions!H$45</f>
        <v>3308.4537426776069</v>
      </c>
      <c r="AH64" s="53">
        <f>'Temporary Relocation Numbers'!AH64*Assumptions!C$45</f>
        <v>1658219.3792821704</v>
      </c>
      <c r="AI64" s="53">
        <f>'Temporary Relocation Numbers'!AI64*Assumptions!D$45</f>
        <v>2818927.0453333799</v>
      </c>
      <c r="AJ64" s="53">
        <f>'Temporary Relocation Numbers'!AJ64*Assumptions!E$45</f>
        <v>2250290.2703774958</v>
      </c>
      <c r="AK64" s="53">
        <f>'Temporary Relocation Numbers'!AK64*Assumptions!F$45</f>
        <v>816001.54633671907</v>
      </c>
      <c r="AL64" s="53">
        <f>'Temporary Relocation Numbers'!AL64*Assumptions!G$45</f>
        <v>650434.58880456816</v>
      </c>
      <c r="AM64" s="53">
        <f>'Temporary Relocation Numbers'!AM64*Assumptions!H$45</f>
        <v>352606.19889548997</v>
      </c>
    </row>
    <row r="65" spans="1:39" x14ac:dyDescent="0.35">
      <c r="A65">
        <v>2084</v>
      </c>
      <c r="B65" s="51">
        <f>'Temporary Relocation Numbers'!B65*Assumptions!C$45</f>
        <v>0</v>
      </c>
      <c r="C65" s="51">
        <f>'Temporary Relocation Numbers'!C65*Assumptions!D$45</f>
        <v>0</v>
      </c>
      <c r="D65" s="51">
        <f>'Temporary Relocation Numbers'!D65*Assumptions!E$45</f>
        <v>0</v>
      </c>
      <c r="E65" s="51">
        <f>'Temporary Relocation Numbers'!E65*Assumptions!F$45</f>
        <v>0</v>
      </c>
      <c r="F65" s="51">
        <f>'Temporary Relocation Numbers'!F65*Assumptions!G$45</f>
        <v>0</v>
      </c>
      <c r="G65" s="51">
        <f>'Temporary Relocation Numbers'!G65*Assumptions!H$45</f>
        <v>0</v>
      </c>
      <c r="H65" s="52">
        <f>'Temporary Relocation Numbers'!H65*Assumptions!C$45</f>
        <v>15527.453858987994</v>
      </c>
      <c r="I65" s="52">
        <f>'Temporary Relocation Numbers'!I65*Assumptions!D$45</f>
        <v>16051.459120056646</v>
      </c>
      <c r="J65" s="52">
        <f>'Temporary Relocation Numbers'!J65*Assumptions!E$45</f>
        <v>11166.406568668213</v>
      </c>
      <c r="K65" s="52">
        <f>'Temporary Relocation Numbers'!K65*Assumptions!F$45</f>
        <v>8097.89023611627</v>
      </c>
      <c r="L65" s="52">
        <f>'Temporary Relocation Numbers'!L65*Assumptions!G$45</f>
        <v>8426.2464264163827</v>
      </c>
      <c r="M65" s="52">
        <f>'Temporary Relocation Numbers'!M65*Assumptions!H$45</f>
        <v>3669.1984623473631</v>
      </c>
      <c r="N65" s="53">
        <f>'Temporary Relocation Numbers'!N65*Assumptions!C$45</f>
        <v>1805906.6090376177</v>
      </c>
      <c r="O65" s="53">
        <f>'Temporary Relocation Numbers'!O65*Assumptions!D$45</f>
        <v>3129776.9155710163</v>
      </c>
      <c r="P65" s="53">
        <f>'Temporary Relocation Numbers'!P65*Assumptions!E$45</f>
        <v>2524951.943990625</v>
      </c>
      <c r="Q65" s="53">
        <f>'Temporary Relocation Numbers'!Q65*Assumptions!F$45</f>
        <v>829471.701352212</v>
      </c>
      <c r="R65" s="53">
        <f>'Temporary Relocation Numbers'!R65*Assumptions!G$45</f>
        <v>673222.2281755741</v>
      </c>
      <c r="S65" s="53">
        <f>'Temporary Relocation Numbers'!S65*Assumptions!H$45</f>
        <v>390871.7024456379</v>
      </c>
      <c r="U65">
        <v>2084</v>
      </c>
      <c r="V65" s="51">
        <f>'Temporary Relocation Numbers'!V65*Assumptions!C$45</f>
        <v>0</v>
      </c>
      <c r="W65" s="51">
        <f>'Temporary Relocation Numbers'!W65*Assumptions!D$45</f>
        <v>0</v>
      </c>
      <c r="X65" s="51">
        <f>'Temporary Relocation Numbers'!X65*Assumptions!E$45</f>
        <v>0</v>
      </c>
      <c r="Y65" s="51">
        <f>'Temporary Relocation Numbers'!Y65*Assumptions!F$45</f>
        <v>0</v>
      </c>
      <c r="Z65" s="51">
        <f>'Temporary Relocation Numbers'!Z65*Assumptions!G$45</f>
        <v>0</v>
      </c>
      <c r="AA65" s="51">
        <f>'Temporary Relocation Numbers'!AA65*Assumptions!H$45</f>
        <v>0</v>
      </c>
      <c r="AB65" s="52">
        <f>'Temporary Relocation Numbers'!AB65*Assumptions!C$45</f>
        <v>14455.681780610481</v>
      </c>
      <c r="AC65" s="52">
        <f>'Temporary Relocation Numbers'!AC65*Assumptions!D$45</f>
        <v>14658.063656643903</v>
      </c>
      <c r="AD65" s="52">
        <f>'Temporary Relocation Numbers'!AD65*Assumptions!E$45</f>
        <v>10089.984405441455</v>
      </c>
      <c r="AE65" s="52">
        <f>'Temporary Relocation Numbers'!AE65*Assumptions!F$45</f>
        <v>8077.052885562216</v>
      </c>
      <c r="AF65" s="52">
        <f>'Temporary Relocation Numbers'!AF65*Assumptions!G$45</f>
        <v>8254.1236436697509</v>
      </c>
      <c r="AG65" s="52">
        <f>'Temporary Relocation Numbers'!AG65*Assumptions!H$45</f>
        <v>3355.9736981664441</v>
      </c>
      <c r="AH65" s="53">
        <f>'Temporary Relocation Numbers'!AH65*Assumptions!C$45</f>
        <v>1681255.1177305891</v>
      </c>
      <c r="AI65" s="53">
        <f>'Temporary Relocation Numbers'!AI65*Assumptions!D$45</f>
        <v>2858087.1630673697</v>
      </c>
      <c r="AJ65" s="53">
        <f>'Temporary Relocation Numbers'!AJ65*Assumptions!E$45</f>
        <v>2281550.970107032</v>
      </c>
      <c r="AK65" s="53">
        <f>'Temporary Relocation Numbers'!AK65*Assumptions!F$45</f>
        <v>827337.31917218969</v>
      </c>
      <c r="AL65" s="53">
        <f>'Temporary Relocation Numbers'!AL65*Assumptions!G$45</f>
        <v>659470.32994516008</v>
      </c>
      <c r="AM65" s="53">
        <f>'Temporary Relocation Numbers'!AM65*Assumptions!H$45</f>
        <v>357504.55207754235</v>
      </c>
    </row>
    <row r="66" spans="1:39" x14ac:dyDescent="0.35">
      <c r="A66">
        <v>2085</v>
      </c>
      <c r="B66" s="51">
        <f>'Temporary Relocation Numbers'!B66*Assumptions!C$45</f>
        <v>0</v>
      </c>
      <c r="C66" s="51">
        <f>'Temporary Relocation Numbers'!C66*Assumptions!D$45</f>
        <v>0</v>
      </c>
      <c r="D66" s="51">
        <f>'Temporary Relocation Numbers'!D66*Assumptions!E$45</f>
        <v>0</v>
      </c>
      <c r="E66" s="51">
        <f>'Temporary Relocation Numbers'!E66*Assumptions!F$45</f>
        <v>0</v>
      </c>
      <c r="F66" s="51">
        <f>'Temporary Relocation Numbers'!F66*Assumptions!G$45</f>
        <v>0</v>
      </c>
      <c r="G66" s="51">
        <f>'Temporary Relocation Numbers'!G66*Assumptions!H$45</f>
        <v>0</v>
      </c>
      <c r="H66" s="52">
        <f>'Temporary Relocation Numbers'!H66*Assumptions!C$45</f>
        <v>15750.477656091743</v>
      </c>
      <c r="I66" s="52">
        <f>'Temporary Relocation Numbers'!I66*Assumptions!D$45</f>
        <v>16282.009305201036</v>
      </c>
      <c r="J66" s="52">
        <f>'Temporary Relocation Numbers'!J66*Assumptions!E$45</f>
        <v>11326.791807327743</v>
      </c>
      <c r="K66" s="52">
        <f>'Temporary Relocation Numbers'!K66*Assumptions!F$45</f>
        <v>8214.2017863156361</v>
      </c>
      <c r="L66" s="52">
        <f>'Temporary Relocation Numbers'!L66*Assumptions!G$45</f>
        <v>8547.274219538016</v>
      </c>
      <c r="M66" s="52">
        <f>'Temporary Relocation Numbers'!M66*Assumptions!H$45</f>
        <v>3721.8998634161717</v>
      </c>
      <c r="N66" s="53">
        <f>'Temporary Relocation Numbers'!N66*Assumptions!C$45</f>
        <v>1830993.9966461682</v>
      </c>
      <c r="O66" s="53">
        <f>'Temporary Relocation Numbers'!O66*Assumptions!D$45</f>
        <v>3173255.3137430381</v>
      </c>
      <c r="P66" s="53">
        <f>'Temporary Relocation Numbers'!P66*Assumptions!E$45</f>
        <v>2560028.2030811287</v>
      </c>
      <c r="Q66" s="53">
        <f>'Temporary Relocation Numbers'!Q66*Assumptions!F$45</f>
        <v>840994.59958958894</v>
      </c>
      <c r="R66" s="53">
        <f>'Temporary Relocation Numbers'!R66*Assumptions!G$45</f>
        <v>682574.53183314437</v>
      </c>
      <c r="S66" s="53">
        <f>'Temporary Relocation Numbers'!S66*Assumptions!H$45</f>
        <v>396301.6343454349</v>
      </c>
      <c r="U66">
        <v>2085</v>
      </c>
      <c r="V66" s="51">
        <f>'Temporary Relocation Numbers'!V66*Assumptions!C$45</f>
        <v>0</v>
      </c>
      <c r="W66" s="51">
        <f>'Temporary Relocation Numbers'!W66*Assumptions!D$45</f>
        <v>0</v>
      </c>
      <c r="X66" s="51">
        <f>'Temporary Relocation Numbers'!X66*Assumptions!E$45</f>
        <v>0</v>
      </c>
      <c r="Y66" s="51">
        <f>'Temporary Relocation Numbers'!Y66*Assumptions!F$45</f>
        <v>0</v>
      </c>
      <c r="Z66" s="51">
        <f>'Temporary Relocation Numbers'!Z66*Assumptions!G$45</f>
        <v>0</v>
      </c>
      <c r="AA66" s="51">
        <f>'Temporary Relocation Numbers'!AA66*Assumptions!H$45</f>
        <v>0</v>
      </c>
      <c r="AB66" s="52">
        <f>'Temporary Relocation Numbers'!AB66*Assumptions!C$45</f>
        <v>14663.311509844492</v>
      </c>
      <c r="AC66" s="52">
        <f>'Temporary Relocation Numbers'!AC66*Assumptions!D$45</f>
        <v>14868.600235569293</v>
      </c>
      <c r="AD66" s="52">
        <f>'Temporary Relocation Numbers'!AD66*Assumptions!E$45</f>
        <v>10234.908786170919</v>
      </c>
      <c r="AE66" s="52">
        <f>'Temporary Relocation Numbers'!AE66*Assumptions!F$45</f>
        <v>8193.0651449000961</v>
      </c>
      <c r="AF66" s="52">
        <f>'Temporary Relocation Numbers'!AF66*Assumptions!G$45</f>
        <v>8372.6792042589404</v>
      </c>
      <c r="AG66" s="52">
        <f>'Temporary Relocation Numbers'!AG66*Assumptions!H$45</f>
        <v>3404.1761918877282</v>
      </c>
      <c r="AH66" s="53">
        <f>'Temporary Relocation Numbers'!AH66*Assumptions!C$45</f>
        <v>1704610.8652516878</v>
      </c>
      <c r="AI66" s="53">
        <f>'Temporary Relocation Numbers'!AI66*Assumptions!D$45</f>
        <v>2897791.2873670785</v>
      </c>
      <c r="AJ66" s="53">
        <f>'Temporary Relocation Numbers'!AJ66*Assumptions!E$45</f>
        <v>2313245.9388553011</v>
      </c>
      <c r="AK66" s="53">
        <f>'Temporary Relocation Numbers'!AK66*Assumptions!F$45</f>
        <v>838830.56688789115</v>
      </c>
      <c r="AL66" s="53">
        <f>'Temporary Relocation Numbers'!AL66*Assumptions!G$45</f>
        <v>668631.59426573862</v>
      </c>
      <c r="AM66" s="53">
        <f>'Temporary Relocation Numbers'!AM66*Assumptions!H$45</f>
        <v>362470.95245777589</v>
      </c>
    </row>
    <row r="67" spans="1:39" x14ac:dyDescent="0.35">
      <c r="A67">
        <v>2086</v>
      </c>
      <c r="B67" s="51">
        <f>'Temporary Relocation Numbers'!B67*Assumptions!C$45</f>
        <v>0</v>
      </c>
      <c r="C67" s="51">
        <f>'Temporary Relocation Numbers'!C67*Assumptions!D$45</f>
        <v>0</v>
      </c>
      <c r="D67" s="51">
        <f>'Temporary Relocation Numbers'!D67*Assumptions!E$45</f>
        <v>0</v>
      </c>
      <c r="E67" s="51">
        <f>'Temporary Relocation Numbers'!E67*Assumptions!F$45</f>
        <v>0</v>
      </c>
      <c r="F67" s="51">
        <f>'Temporary Relocation Numbers'!F67*Assumptions!G$45</f>
        <v>0</v>
      </c>
      <c r="G67" s="51">
        <f>'Temporary Relocation Numbers'!G67*Assumptions!H$45</f>
        <v>0</v>
      </c>
      <c r="H67" s="52">
        <f>'Temporary Relocation Numbers'!H67*Assumptions!C$45</f>
        <v>15976.704786757215</v>
      </c>
      <c r="I67" s="52">
        <f>'Temporary Relocation Numbers'!I67*Assumptions!D$45</f>
        <v>16515.870926861735</v>
      </c>
      <c r="J67" s="52">
        <f>'Temporary Relocation Numbers'!J67*Assumptions!E$45</f>
        <v>11489.480689923374</v>
      </c>
      <c r="K67" s="52">
        <f>'Temporary Relocation Numbers'!K67*Assumptions!F$45</f>
        <v>8332.1839416127932</v>
      </c>
      <c r="L67" s="52">
        <f>'Temporary Relocation Numbers'!L67*Assumptions!G$45</f>
        <v>8670.0403580588481</v>
      </c>
      <c r="M67" s="52">
        <f>'Temporary Relocation Numbers'!M67*Assumptions!H$45</f>
        <v>3775.358224813815</v>
      </c>
      <c r="N67" s="53">
        <f>'Temporary Relocation Numbers'!N67*Assumptions!C$45</f>
        <v>1856429.8945341937</v>
      </c>
      <c r="O67" s="53">
        <f>'Temporary Relocation Numbers'!O67*Assumptions!D$45</f>
        <v>3217337.7073941627</v>
      </c>
      <c r="P67" s="53">
        <f>'Temporary Relocation Numbers'!P67*Assumptions!E$45</f>
        <v>2595591.7363768751</v>
      </c>
      <c r="Q67" s="53">
        <f>'Temporary Relocation Numbers'!Q67*Assumptions!F$45</f>
        <v>852677.57222561305</v>
      </c>
      <c r="R67" s="53">
        <f>'Temporary Relocation Numbers'!R67*Assumptions!G$45</f>
        <v>692056.75631038274</v>
      </c>
      <c r="S67" s="53">
        <f>'Temporary Relocation Numbers'!S67*Assumptions!H$45</f>
        <v>401806.99805636576</v>
      </c>
      <c r="U67">
        <v>2086</v>
      </c>
      <c r="V67" s="51">
        <f>'Temporary Relocation Numbers'!V67*Assumptions!C$45</f>
        <v>0</v>
      </c>
      <c r="W67" s="51">
        <f>'Temporary Relocation Numbers'!W67*Assumptions!D$45</f>
        <v>0</v>
      </c>
      <c r="X67" s="51">
        <f>'Temporary Relocation Numbers'!X67*Assumptions!E$45</f>
        <v>0</v>
      </c>
      <c r="Y67" s="51">
        <f>'Temporary Relocation Numbers'!Y67*Assumptions!F$45</f>
        <v>0</v>
      </c>
      <c r="Z67" s="51">
        <f>'Temporary Relocation Numbers'!Z67*Assumptions!G$45</f>
        <v>0</v>
      </c>
      <c r="AA67" s="51">
        <f>'Temporary Relocation Numbers'!AA67*Assumptions!H$45</f>
        <v>0</v>
      </c>
      <c r="AB67" s="52">
        <f>'Temporary Relocation Numbers'!AB67*Assumptions!C$45</f>
        <v>14873.923464691658</v>
      </c>
      <c r="AC67" s="52">
        <f>'Temporary Relocation Numbers'!AC67*Assumptions!D$45</f>
        <v>15082.160791747341</v>
      </c>
      <c r="AD67" s="52">
        <f>'Temporary Relocation Numbers'!AD67*Assumptions!E$45</f>
        <v>10381.914743569474</v>
      </c>
      <c r="AE67" s="52">
        <f>'Temporary Relocation Numbers'!AE67*Assumptions!F$45</f>
        <v>8310.7437105637346</v>
      </c>
      <c r="AF67" s="52">
        <f>'Temporary Relocation Numbers'!AF67*Assumptions!G$45</f>
        <v>8492.9376010974247</v>
      </c>
      <c r="AG67" s="52">
        <f>'Temporary Relocation Numbers'!AG67*Assumptions!H$45</f>
        <v>3453.0710272689671</v>
      </c>
      <c r="AH67" s="53">
        <f>'Temporary Relocation Numbers'!AH67*Assumptions!C$45</f>
        <v>1728291.0673641907</v>
      </c>
      <c r="AI67" s="53">
        <f>'Temporary Relocation Numbers'!AI67*Assumptions!D$45</f>
        <v>2938046.9754912825</v>
      </c>
      <c r="AJ67" s="53">
        <f>'Temporary Relocation Numbers'!AJ67*Assumptions!E$45</f>
        <v>2345381.2094233031</v>
      </c>
      <c r="AK67" s="53">
        <f>'Temporary Relocation Numbers'!AK67*Assumptions!F$45</f>
        <v>850483.47710157663</v>
      </c>
      <c r="AL67" s="53">
        <f>'Temporary Relocation Numbers'!AL67*Assumptions!G$45</f>
        <v>677920.12551576097</v>
      </c>
      <c r="AM67" s="53">
        <f>'Temporary Relocation Numbers'!AM67*Assumptions!H$45</f>
        <v>367506.34533780668</v>
      </c>
    </row>
    <row r="68" spans="1:39" x14ac:dyDescent="0.35">
      <c r="A68">
        <v>2087</v>
      </c>
      <c r="B68" s="51">
        <f>'Temporary Relocation Numbers'!B68*Assumptions!C$45</f>
        <v>0</v>
      </c>
      <c r="C68" s="51">
        <f>'Temporary Relocation Numbers'!C68*Assumptions!D$45</f>
        <v>0</v>
      </c>
      <c r="D68" s="51">
        <f>'Temporary Relocation Numbers'!D68*Assumptions!E$45</f>
        <v>0</v>
      </c>
      <c r="E68" s="51">
        <f>'Temporary Relocation Numbers'!E68*Assumptions!F$45</f>
        <v>0</v>
      </c>
      <c r="F68" s="51">
        <f>'Temporary Relocation Numbers'!F68*Assumptions!G$45</f>
        <v>0</v>
      </c>
      <c r="G68" s="51">
        <f>'Temporary Relocation Numbers'!G68*Assumptions!H$45</f>
        <v>0</v>
      </c>
      <c r="H68" s="52">
        <f>'Temporary Relocation Numbers'!H68*Assumptions!C$45</f>
        <v>16206.181261078591</v>
      </c>
      <c r="I68" s="52">
        <f>'Temporary Relocation Numbers'!I68*Assumptions!D$45</f>
        <v>16753.091547836371</v>
      </c>
      <c r="J68" s="52">
        <f>'Temporary Relocation Numbers'!J68*Assumptions!E$45</f>
        <v>11654.50630413466</v>
      </c>
      <c r="K68" s="52">
        <f>'Temporary Relocation Numbers'!K68*Assumptions!F$45</f>
        <v>8451.8606972290872</v>
      </c>
      <c r="L68" s="52">
        <f>'Temporary Relocation Numbers'!L68*Assumptions!G$45</f>
        <v>8794.5698101671733</v>
      </c>
      <c r="M68" s="52">
        <f>'Temporary Relocation Numbers'!M68*Assumptions!H$45</f>
        <v>3829.5844189066402</v>
      </c>
      <c r="N68" s="53">
        <f>'Temporary Relocation Numbers'!N68*Assumptions!C$45</f>
        <v>1882219.1441549694</v>
      </c>
      <c r="O68" s="53">
        <f>'Temporary Relocation Numbers'!O68*Assumptions!D$45</f>
        <v>3262032.4871402853</v>
      </c>
      <c r="P68" s="53">
        <f>'Temporary Relocation Numbers'!P68*Assumptions!E$45</f>
        <v>2631649.3130190787</v>
      </c>
      <c r="Q68" s="53">
        <f>'Temporary Relocation Numbers'!Q68*Assumptions!F$45</f>
        <v>864522.84299016348</v>
      </c>
      <c r="R68" s="53">
        <f>'Temporary Relocation Numbers'!R68*Assumptions!G$45</f>
        <v>701670.70644810714</v>
      </c>
      <c r="S68" s="53">
        <f>'Temporary Relocation Numbers'!S68*Assumptions!H$45</f>
        <v>407388.84146599815</v>
      </c>
      <c r="U68">
        <v>2087</v>
      </c>
      <c r="V68" s="51">
        <f>'Temporary Relocation Numbers'!V68*Assumptions!C$45</f>
        <v>0</v>
      </c>
      <c r="W68" s="51">
        <f>'Temporary Relocation Numbers'!W68*Assumptions!D$45</f>
        <v>0</v>
      </c>
      <c r="X68" s="51">
        <f>'Temporary Relocation Numbers'!X68*Assumptions!E$45</f>
        <v>0</v>
      </c>
      <c r="Y68" s="51">
        <f>'Temporary Relocation Numbers'!Y68*Assumptions!F$45</f>
        <v>0</v>
      </c>
      <c r="Z68" s="51">
        <f>'Temporary Relocation Numbers'!Z68*Assumptions!G$45</f>
        <v>0</v>
      </c>
      <c r="AA68" s="51">
        <f>'Temporary Relocation Numbers'!AA68*Assumptions!H$45</f>
        <v>0</v>
      </c>
      <c r="AB68" s="52">
        <f>'Temporary Relocation Numbers'!AB68*Assumptions!C$45</f>
        <v>15087.560479430302</v>
      </c>
      <c r="AC68" s="52">
        <f>'Temporary Relocation Numbers'!AC68*Assumptions!D$45</f>
        <v>15298.788759143154</v>
      </c>
      <c r="AD68" s="52">
        <f>'Temporary Relocation Numbers'!AD68*Assumptions!E$45</f>
        <v>10531.032175721946</v>
      </c>
      <c r="AE68" s="52">
        <f>'Temporary Relocation Numbers'!AE68*Assumptions!F$45</f>
        <v>8430.1125160303927</v>
      </c>
      <c r="AF68" s="52">
        <f>'Temporary Relocation Numbers'!AF68*Assumptions!G$45</f>
        <v>8614.9232923487689</v>
      </c>
      <c r="AG68" s="52">
        <f>'Temporary Relocation Numbers'!AG68*Assumptions!H$45</f>
        <v>3502.6681485461754</v>
      </c>
      <c r="AH68" s="53">
        <f>'Temporary Relocation Numbers'!AH68*Assumptions!C$45</f>
        <v>1752300.231343311</v>
      </c>
      <c r="AI68" s="53">
        <f>'Temporary Relocation Numbers'!AI68*Assumptions!D$45</f>
        <v>2978861.889683085</v>
      </c>
      <c r="AJ68" s="53">
        <f>'Temporary Relocation Numbers'!AJ68*Assumptions!E$45</f>
        <v>2377962.8984188205</v>
      </c>
      <c r="AK68" s="53">
        <f>'Temporary Relocation Numbers'!AK68*Assumptions!F$45</f>
        <v>862298.26782106212</v>
      </c>
      <c r="AL68" s="53">
        <f>'Temporary Relocation Numbers'!AL68*Assumptions!G$45</f>
        <v>687337.69166859437</v>
      </c>
      <c r="AM68" s="53">
        <f>'Temporary Relocation Numbers'!AM68*Assumptions!H$45</f>
        <v>372611.68915124156</v>
      </c>
    </row>
    <row r="69" spans="1:39" x14ac:dyDescent="0.35">
      <c r="A69">
        <v>2088</v>
      </c>
      <c r="B69" s="51">
        <f>'Temporary Relocation Numbers'!B69*Assumptions!C$45</f>
        <v>0</v>
      </c>
      <c r="C69" s="51">
        <f>'Temporary Relocation Numbers'!C69*Assumptions!D$45</f>
        <v>0</v>
      </c>
      <c r="D69" s="51">
        <f>'Temporary Relocation Numbers'!D69*Assumptions!E$45</f>
        <v>0</v>
      </c>
      <c r="E69" s="51">
        <f>'Temporary Relocation Numbers'!E69*Assumptions!F$45</f>
        <v>0</v>
      </c>
      <c r="F69" s="51">
        <f>'Temporary Relocation Numbers'!F69*Assumptions!G$45</f>
        <v>0</v>
      </c>
      <c r="G69" s="51">
        <f>'Temporary Relocation Numbers'!G69*Assumptions!H$45</f>
        <v>0</v>
      </c>
      <c r="H69" s="52">
        <f>'Temporary Relocation Numbers'!H69*Assumptions!C$45</f>
        <v>16438.953750001834</v>
      </c>
      <c r="I69" s="52">
        <f>'Temporary Relocation Numbers'!I69*Assumptions!D$45</f>
        <v>16993.719414076175</v>
      </c>
      <c r="J69" s="52">
        <f>'Temporary Relocation Numbers'!J69*Assumptions!E$45</f>
        <v>11821.902212885871</v>
      </c>
      <c r="K69" s="52">
        <f>'Temporary Relocation Numbers'!K69*Assumptions!F$45</f>
        <v>8573.2563930338401</v>
      </c>
      <c r="L69" s="52">
        <f>'Temporary Relocation Numbers'!L69*Assumptions!G$45</f>
        <v>8920.8879026741542</v>
      </c>
      <c r="M69" s="52">
        <f>'Temporary Relocation Numbers'!M69*Assumptions!H$45</f>
        <v>3884.5894742228757</v>
      </c>
      <c r="N69" s="53">
        <f>'Temporary Relocation Numbers'!N69*Assumptions!C$45</f>
        <v>1908366.6542185235</v>
      </c>
      <c r="O69" s="53">
        <f>'Temporary Relocation Numbers'!O69*Assumptions!D$45</f>
        <v>3307348.1601584945</v>
      </c>
      <c r="P69" s="53">
        <f>'Temporary Relocation Numbers'!P69*Assumptions!E$45</f>
        <v>2668207.7961848658</v>
      </c>
      <c r="Q69" s="53">
        <f>'Temporary Relocation Numbers'!Q69*Assumptions!F$45</f>
        <v>876532.66650484584</v>
      </c>
      <c r="R69" s="53">
        <f>'Temporary Relocation Numbers'!R69*Assumptions!G$45</f>
        <v>711418.21215971746</v>
      </c>
      <c r="S69" s="53">
        <f>'Temporary Relocation Numbers'!S69*Assumptions!H$45</f>
        <v>413048.2270189987</v>
      </c>
      <c r="U69">
        <v>2088</v>
      </c>
      <c r="V69" s="51">
        <f>'Temporary Relocation Numbers'!V69*Assumptions!C$45</f>
        <v>0</v>
      </c>
      <c r="W69" s="51">
        <f>'Temporary Relocation Numbers'!W69*Assumptions!D$45</f>
        <v>0</v>
      </c>
      <c r="X69" s="51">
        <f>'Temporary Relocation Numbers'!X69*Assumptions!E$45</f>
        <v>0</v>
      </c>
      <c r="Y69" s="51">
        <f>'Temporary Relocation Numbers'!Y69*Assumptions!F$45</f>
        <v>0</v>
      </c>
      <c r="Z69" s="51">
        <f>'Temporary Relocation Numbers'!Z69*Assumptions!G$45</f>
        <v>0</v>
      </c>
      <c r="AA69" s="51">
        <f>'Temporary Relocation Numbers'!AA69*Assumptions!H$45</f>
        <v>0</v>
      </c>
      <c r="AB69" s="52">
        <f>'Temporary Relocation Numbers'!AB69*Assumptions!C$45</f>
        <v>15304.266003575676</v>
      </c>
      <c r="AC69" s="52">
        <f>'Temporary Relocation Numbers'!AC69*Assumptions!D$45</f>
        <v>15518.528195572217</v>
      </c>
      <c r="AD69" s="52">
        <f>'Temporary Relocation Numbers'!AD69*Assumptions!E$45</f>
        <v>10682.291410145099</v>
      </c>
      <c r="AE69" s="52">
        <f>'Temporary Relocation Numbers'!AE69*Assumptions!F$45</f>
        <v>8551.1958385384605</v>
      </c>
      <c r="AF69" s="52">
        <f>'Temporary Relocation Numbers'!AF69*Assumptions!G$45</f>
        <v>8738.6610874738217</v>
      </c>
      <c r="AG69" s="52">
        <f>'Temporary Relocation Numbers'!AG69*Assumptions!H$45</f>
        <v>3552.9776427863385</v>
      </c>
      <c r="AH69" s="53">
        <f>'Temporary Relocation Numbers'!AH69*Assumptions!C$45</f>
        <v>1776642.927078662</v>
      </c>
      <c r="AI69" s="53">
        <f>'Temporary Relocation Numbers'!AI69*Assumptions!D$45</f>
        <v>3020243.798628334</v>
      </c>
      <c r="AJ69" s="53">
        <f>'Temporary Relocation Numbers'!AJ69*Assumptions!E$45</f>
        <v>2410997.2074206444</v>
      </c>
      <c r="AK69" s="53">
        <f>'Temporary Relocation Numbers'!AK69*Assumptions!F$45</f>
        <v>874277.18786639953</v>
      </c>
      <c r="AL69" s="53">
        <f>'Temporary Relocation Numbers'!AL69*Assumptions!G$45</f>
        <v>696886.08525803126</v>
      </c>
      <c r="AM69" s="53">
        <f>'Temporary Relocation Numbers'!AM69*Assumptions!H$45</f>
        <v>377787.95564610511</v>
      </c>
    </row>
    <row r="70" spans="1:39" x14ac:dyDescent="0.35">
      <c r="A70">
        <v>2089</v>
      </c>
      <c r="B70" s="51">
        <f>'Temporary Relocation Numbers'!B70*Assumptions!C$45</f>
        <v>0</v>
      </c>
      <c r="C70" s="51">
        <f>'Temporary Relocation Numbers'!C70*Assumptions!D$45</f>
        <v>0</v>
      </c>
      <c r="D70" s="51">
        <f>'Temporary Relocation Numbers'!D70*Assumptions!E$45</f>
        <v>0</v>
      </c>
      <c r="E70" s="51">
        <f>'Temporary Relocation Numbers'!E70*Assumptions!F$45</f>
        <v>0</v>
      </c>
      <c r="F70" s="51">
        <f>'Temporary Relocation Numbers'!F70*Assumptions!G$45</f>
        <v>0</v>
      </c>
      <c r="G70" s="51">
        <f>'Temporary Relocation Numbers'!G70*Assumptions!H$45</f>
        <v>0</v>
      </c>
      <c r="H70" s="52">
        <f>'Temporary Relocation Numbers'!H70*Assumptions!C$45</f>
        <v>16675.069594816669</v>
      </c>
      <c r="I70" s="52">
        <f>'Temporary Relocation Numbers'!I70*Assumptions!D$45</f>
        <v>17237.803464498207</v>
      </c>
      <c r="J70" s="52">
        <f>'Temporary Relocation Numbers'!J70*Assumptions!E$45</f>
        <v>11991.702461171964</v>
      </c>
      <c r="K70" s="52">
        <f>'Temporary Relocation Numbers'!K70*Assumptions!F$45</f>
        <v>8696.3957184945721</v>
      </c>
      <c r="L70" s="52">
        <f>'Temporary Relocation Numbers'!L70*Assumptions!G$45</f>
        <v>9049.0203261648003</v>
      </c>
      <c r="M70" s="52">
        <f>'Temporary Relocation Numbers'!M70*Assumptions!H$45</f>
        <v>3940.3845776956168</v>
      </c>
      <c r="N70" s="53">
        <f>'Temporary Relocation Numbers'!N70*Assumptions!C$45</f>
        <v>1934877.4016259576</v>
      </c>
      <c r="O70" s="53">
        <f>'Temporary Relocation Numbers'!O70*Assumptions!D$45</f>
        <v>3353293.3518063277</v>
      </c>
      <c r="P70" s="53">
        <f>'Temporary Relocation Numbers'!P70*Assumptions!E$45</f>
        <v>2705274.144393601</v>
      </c>
      <c r="Q70" s="53">
        <f>'Temporary Relocation Numbers'!Q70*Assumptions!F$45</f>
        <v>888709.32871213555</v>
      </c>
      <c r="R70" s="53">
        <f>'Temporary Relocation Numbers'!R70*Assumptions!G$45</f>
        <v>721301.12877949979</v>
      </c>
      <c r="S70" s="53">
        <f>'Temporary Relocation Numbers'!S70*Assumptions!H$45</f>
        <v>418786.2319193586</v>
      </c>
      <c r="U70">
        <v>2089</v>
      </c>
      <c r="V70" s="51">
        <f>'Temporary Relocation Numbers'!V70*Assumptions!C$45</f>
        <v>0</v>
      </c>
      <c r="W70" s="51">
        <f>'Temporary Relocation Numbers'!W70*Assumptions!D$45</f>
        <v>0</v>
      </c>
      <c r="X70" s="51">
        <f>'Temporary Relocation Numbers'!X70*Assumptions!E$45</f>
        <v>0</v>
      </c>
      <c r="Y70" s="51">
        <f>'Temporary Relocation Numbers'!Y70*Assumptions!F$45</f>
        <v>0</v>
      </c>
      <c r="Z70" s="51">
        <f>'Temporary Relocation Numbers'!Z70*Assumptions!G$45</f>
        <v>0</v>
      </c>
      <c r="AA70" s="51">
        <f>'Temporary Relocation Numbers'!AA70*Assumptions!H$45</f>
        <v>0</v>
      </c>
      <c r="AB70" s="52">
        <f>'Temporary Relocation Numbers'!AB70*Assumptions!C$45</f>
        <v>15524.084110716762</v>
      </c>
      <c r="AC70" s="52">
        <f>'Temporary Relocation Numbers'!AC70*Assumptions!D$45</f>
        <v>15741.423791660871</v>
      </c>
      <c r="AD70" s="52">
        <f>'Temporary Relocation Numbers'!AD70*Assumptions!E$45</f>
        <v>10835.723209955617</v>
      </c>
      <c r="AE70" s="52">
        <f>'Temporary Relocation Numbers'!AE70*Assumptions!F$45</f>
        <v>8674.0183040249522</v>
      </c>
      <c r="AF70" s="52">
        <f>'Temporary Relocation Numbers'!AF70*Assumptions!G$45</f>
        <v>8864.1761522764846</v>
      </c>
      <c r="AG70" s="52">
        <f>'Temporary Relocation Numbers'!AG70*Assumptions!H$45</f>
        <v>3604.0097419389158</v>
      </c>
      <c r="AH70" s="53">
        <f>'Temporary Relocation Numbers'!AH70*Assumptions!C$45</f>
        <v>1801323.7879440885</v>
      </c>
      <c r="AI70" s="53">
        <f>'Temporary Relocation Numbers'!AI70*Assumptions!D$45</f>
        <v>3062200.5789343147</v>
      </c>
      <c r="AJ70" s="53">
        <f>'Temporary Relocation Numbers'!AJ70*Assumptions!E$45</f>
        <v>2444490.4241589825</v>
      </c>
      <c r="AK70" s="53">
        <f>'Temporary Relocation Numbers'!AK70*Assumptions!F$45</f>
        <v>886422.51729791751</v>
      </c>
      <c r="AL70" s="53">
        <f>'Temporary Relocation Numbers'!AL70*Assumptions!G$45</f>
        <v>706567.12371947744</v>
      </c>
      <c r="AM70" s="53">
        <f>'Temporary Relocation Numbers'!AM70*Assumptions!H$45</f>
        <v>383036.13006980153</v>
      </c>
    </row>
    <row r="71" spans="1:39" x14ac:dyDescent="0.35">
      <c r="A71">
        <v>2090</v>
      </c>
      <c r="B71" s="51">
        <f>'Temporary Relocation Numbers'!B71*Assumptions!C$45</f>
        <v>0</v>
      </c>
      <c r="C71" s="51">
        <f>'Temporary Relocation Numbers'!C71*Assumptions!D$45</f>
        <v>0</v>
      </c>
      <c r="D71" s="51">
        <f>'Temporary Relocation Numbers'!D71*Assumptions!E$45</f>
        <v>0</v>
      </c>
      <c r="E71" s="51">
        <f>'Temporary Relocation Numbers'!E71*Assumptions!F$45</f>
        <v>0</v>
      </c>
      <c r="F71" s="51">
        <f>'Temporary Relocation Numbers'!F71*Assumptions!G$45</f>
        <v>0</v>
      </c>
      <c r="G71" s="51">
        <f>'Temporary Relocation Numbers'!G71*Assumptions!H$45</f>
        <v>0</v>
      </c>
      <c r="H71" s="52">
        <f>'Temporary Relocation Numbers'!H71*Assumptions!C$45</f>
        <v>16121.34293415418</v>
      </c>
      <c r="I71" s="52">
        <f>'Temporary Relocation Numbers'!I71*Assumptions!D$45</f>
        <v>16665.390180386945</v>
      </c>
      <c r="J71" s="52">
        <f>'Temporary Relocation Numbers'!J71*Assumptions!E$45</f>
        <v>11593.495705768259</v>
      </c>
      <c r="K71" s="52">
        <f>'Temporary Relocation Numbers'!K71*Assumptions!F$45</f>
        <v>8407.6157446767447</v>
      </c>
      <c r="L71" s="52">
        <f>'Temporary Relocation Numbers'!L71*Assumptions!G$45</f>
        <v>8748.530797231635</v>
      </c>
      <c r="M71" s="52">
        <f>'Temporary Relocation Numbers'!M71*Assumptions!H$45</f>
        <v>3809.5367883339695</v>
      </c>
      <c r="N71" s="53">
        <f>'Temporary Relocation Numbers'!N71*Assumptions!C$45</f>
        <v>1869756.9878833543</v>
      </c>
      <c r="O71" s="53">
        <f>'Temporary Relocation Numbers'!O71*Assumptions!D$45</f>
        <v>3240434.5989538492</v>
      </c>
      <c r="P71" s="53">
        <f>'Temporary Relocation Numbers'!P71*Assumptions!E$45</f>
        <v>2614225.1862415047</v>
      </c>
      <c r="Q71" s="53">
        <f>'Temporary Relocation Numbers'!Q71*Assumptions!F$45</f>
        <v>858798.84490886587</v>
      </c>
      <c r="R71" s="53">
        <f>'Temporary Relocation Numbers'!R71*Assumptions!G$45</f>
        <v>697024.95091951953</v>
      </c>
      <c r="S71" s="53">
        <f>'Temporary Relocation Numbers'!S71*Assumptions!H$45</f>
        <v>404691.52355727978</v>
      </c>
      <c r="U71">
        <v>2090</v>
      </c>
      <c r="V71" s="51">
        <f>'Temporary Relocation Numbers'!V71*Assumptions!C$45</f>
        <v>0</v>
      </c>
      <c r="W71" s="51">
        <f>'Temporary Relocation Numbers'!W71*Assumptions!D$45</f>
        <v>0</v>
      </c>
      <c r="X71" s="51">
        <f>'Temporary Relocation Numbers'!X71*Assumptions!E$45</f>
        <v>0</v>
      </c>
      <c r="Y71" s="51">
        <f>'Temporary Relocation Numbers'!Y71*Assumptions!F$45</f>
        <v>0</v>
      </c>
      <c r="Z71" s="51">
        <f>'Temporary Relocation Numbers'!Z71*Assumptions!G$45</f>
        <v>0</v>
      </c>
      <c r="AA71" s="51">
        <f>'Temporary Relocation Numbers'!AA71*Assumptions!H$45</f>
        <v>0</v>
      </c>
      <c r="AB71" s="52">
        <f>'Temporary Relocation Numbers'!AB71*Assumptions!C$45</f>
        <v>15008.578061066277</v>
      </c>
      <c r="AC71" s="52">
        <f>'Temporary Relocation Numbers'!AC71*Assumptions!D$45</f>
        <v>15218.70057418543</v>
      </c>
      <c r="AD71" s="52">
        <f>'Temporary Relocation Numbers'!AD71*Assumptions!E$45</f>
        <v>10475.902892877191</v>
      </c>
      <c r="AE71" s="52">
        <f>'Temporary Relocation Numbers'!AE71*Assumptions!F$45</f>
        <v>8385.9814138217407</v>
      </c>
      <c r="AF71" s="52">
        <f>'Temporary Relocation Numbers'!AF71*Assumptions!G$45</f>
        <v>8569.8247174944754</v>
      </c>
      <c r="AG71" s="52">
        <f>'Temporary Relocation Numbers'!AG71*Assumptions!H$45</f>
        <v>3484.3319038314662</v>
      </c>
      <c r="AH71" s="53">
        <f>'Temporary Relocation Numbers'!AH71*Assumptions!C$45</f>
        <v>1740698.2670419691</v>
      </c>
      <c r="AI71" s="53">
        <f>'Temporary Relocation Numbers'!AI71*Assumptions!D$45</f>
        <v>2959138.8715127124</v>
      </c>
      <c r="AJ71" s="53">
        <f>'Temporary Relocation Numbers'!AJ71*Assumptions!E$45</f>
        <v>2362218.4271439291</v>
      </c>
      <c r="AK71" s="53">
        <f>'Temporary Relocation Numbers'!AK71*Assumptions!F$45</f>
        <v>856588.99863224255</v>
      </c>
      <c r="AL71" s="53">
        <f>'Temporary Relocation Numbers'!AL71*Assumptions!G$45</f>
        <v>682786.83490383066</v>
      </c>
      <c r="AM71" s="53">
        <f>'Temporary Relocation Numbers'!AM71*Assumptions!H$45</f>
        <v>370144.63045977452</v>
      </c>
    </row>
    <row r="72" spans="1:39" x14ac:dyDescent="0.35">
      <c r="A72">
        <v>2091</v>
      </c>
      <c r="B72" s="51">
        <f>'Temporary Relocation Numbers'!B72*Assumptions!C$45</f>
        <v>0</v>
      </c>
      <c r="C72" s="51">
        <f>'Temporary Relocation Numbers'!C72*Assumptions!D$45</f>
        <v>0</v>
      </c>
      <c r="D72" s="51">
        <f>'Temporary Relocation Numbers'!D72*Assumptions!E$45</f>
        <v>0</v>
      </c>
      <c r="E72" s="51">
        <f>'Temporary Relocation Numbers'!E72*Assumptions!F$45</f>
        <v>0</v>
      </c>
      <c r="F72" s="51">
        <f>'Temporary Relocation Numbers'!F72*Assumptions!G$45</f>
        <v>0</v>
      </c>
      <c r="G72" s="51">
        <f>'Temporary Relocation Numbers'!G72*Assumptions!H$45</f>
        <v>0</v>
      </c>
      <c r="H72" s="52">
        <f>'Temporary Relocation Numbers'!H72*Assumptions!C$45</f>
        <v>16352.896873920396</v>
      </c>
      <c r="I72" s="52">
        <f>'Temporary Relocation Numbers'!I72*Assumptions!D$45</f>
        <v>16904.758375069687</v>
      </c>
      <c r="J72" s="52">
        <f>'Temporary Relocation Numbers'!J72*Assumptions!E$45</f>
        <v>11760.01530759659</v>
      </c>
      <c r="K72" s="52">
        <f>'Temporary Relocation Numbers'!K72*Assumptions!F$45</f>
        <v>8528.3759417441925</v>
      </c>
      <c r="L72" s="52">
        <f>'Temporary Relocation Numbers'!L72*Assumptions!G$45</f>
        <v>8874.1876225680262</v>
      </c>
      <c r="M72" s="52">
        <f>'Temporary Relocation Numbers'!M72*Assumptions!H$45</f>
        <v>3864.2538956882372</v>
      </c>
      <c r="N72" s="53">
        <f>'Temporary Relocation Numbers'!N72*Assumptions!C$45</f>
        <v>1895731.3755145189</v>
      </c>
      <c r="O72" s="53">
        <f>'Temporary Relocation Numbers'!O72*Assumptions!D$45</f>
        <v>3285450.2373026302</v>
      </c>
      <c r="P72" s="53">
        <f>'Temporary Relocation Numbers'!P72*Assumptions!E$45</f>
        <v>2650541.6160142631</v>
      </c>
      <c r="Q72" s="53">
        <f>'Temporary Relocation Numbers'!Q72*Assumptions!F$45</f>
        <v>870729.15148849867</v>
      </c>
      <c r="R72" s="53">
        <f>'Temporary Relocation Numbers'!R72*Assumptions!G$45</f>
        <v>706707.91848220432</v>
      </c>
      <c r="S72" s="53">
        <f>'Temporary Relocation Numbers'!S72*Assumptions!H$45</f>
        <v>410313.43836869224</v>
      </c>
      <c r="U72">
        <v>2091</v>
      </c>
      <c r="V72" s="51">
        <f>'Temporary Relocation Numbers'!V72*Assumptions!C$45</f>
        <v>0</v>
      </c>
      <c r="W72" s="51">
        <f>'Temporary Relocation Numbers'!W72*Assumptions!D$45</f>
        <v>0</v>
      </c>
      <c r="X72" s="51">
        <f>'Temporary Relocation Numbers'!X72*Assumptions!E$45</f>
        <v>0</v>
      </c>
      <c r="Y72" s="51">
        <f>'Temporary Relocation Numbers'!Y72*Assumptions!F$45</f>
        <v>0</v>
      </c>
      <c r="Z72" s="51">
        <f>'Temporary Relocation Numbers'!Z72*Assumptions!G$45</f>
        <v>0</v>
      </c>
      <c r="AA72" s="51">
        <f>'Temporary Relocation Numbers'!AA72*Assumptions!H$45</f>
        <v>0</v>
      </c>
      <c r="AB72" s="52">
        <f>'Temporary Relocation Numbers'!AB72*Assumptions!C$45</f>
        <v>15224.149145592122</v>
      </c>
      <c r="AC72" s="52">
        <f>'Temporary Relocation Numbers'!AC72*Assumptions!D$45</f>
        <v>15437.289688657354</v>
      </c>
      <c r="AD72" s="52">
        <f>'Temporary Relocation Numbers'!AD72*Assumptions!E$45</f>
        <v>10626.370294840021</v>
      </c>
      <c r="AE72" s="52">
        <f>'Temporary Relocation Numbers'!AE72*Assumptions!F$45</f>
        <v>8506.4308728468241</v>
      </c>
      <c r="AF72" s="52">
        <f>'Temporary Relocation Numbers'!AF72*Assumptions!G$45</f>
        <v>8692.9147531414274</v>
      </c>
      <c r="AG72" s="52">
        <f>'Temporary Relocation Numbers'!AG72*Assumptions!H$45</f>
        <v>3534.3780310728894</v>
      </c>
      <c r="AH72" s="53">
        <f>'Temporary Relocation Numbers'!AH72*Assumptions!C$45</f>
        <v>1764879.7900046019</v>
      </c>
      <c r="AI72" s="53">
        <f>'Temporary Relocation Numbers'!AI72*Assumptions!D$45</f>
        <v>3000246.7912055966</v>
      </c>
      <c r="AJ72" s="53">
        <f>'Temporary Relocation Numbers'!AJ72*Assumptions!E$45</f>
        <v>2395034.0162786301</v>
      </c>
      <c r="AK72" s="53">
        <f>'Temporary Relocation Numbers'!AK72*Assumptions!F$45</f>
        <v>868488.60635412752</v>
      </c>
      <c r="AL72" s="53">
        <f>'Temporary Relocation Numbers'!AL72*Assumptions!G$45</f>
        <v>692272.0086639378</v>
      </c>
      <c r="AM72" s="53">
        <f>'Temporary Relocation Numbers'!AM72*Assumptions!H$45</f>
        <v>375286.62494005193</v>
      </c>
    </row>
    <row r="73" spans="1:39" x14ac:dyDescent="0.35">
      <c r="A73">
        <v>2092</v>
      </c>
      <c r="B73" s="51">
        <f>'Temporary Relocation Numbers'!B73*Assumptions!C$45</f>
        <v>0</v>
      </c>
      <c r="C73" s="51">
        <f>'Temporary Relocation Numbers'!C73*Assumptions!D$45</f>
        <v>0</v>
      </c>
      <c r="D73" s="51">
        <f>'Temporary Relocation Numbers'!D73*Assumptions!E$45</f>
        <v>0</v>
      </c>
      <c r="E73" s="51">
        <f>'Temporary Relocation Numbers'!E73*Assumptions!F$45</f>
        <v>0</v>
      </c>
      <c r="F73" s="51">
        <f>'Temporary Relocation Numbers'!F73*Assumptions!G$45</f>
        <v>0</v>
      </c>
      <c r="G73" s="51">
        <f>'Temporary Relocation Numbers'!G73*Assumptions!H$45</f>
        <v>0</v>
      </c>
      <c r="H73" s="52">
        <f>'Temporary Relocation Numbers'!H73*Assumptions!C$45</f>
        <v>16587.776667323018</v>
      </c>
      <c r="I73" s="52">
        <f>'Temporary Relocation Numbers'!I73*Assumptions!D$45</f>
        <v>17147.564661030545</v>
      </c>
      <c r="J73" s="52">
        <f>'Temporary Relocation Numbers'!J73*Assumptions!E$45</f>
        <v>11928.926662395452</v>
      </c>
      <c r="K73" s="52">
        <f>'Temporary Relocation Numbers'!K73*Assumptions!F$45</f>
        <v>8650.8706406774054</v>
      </c>
      <c r="L73" s="52">
        <f>'Temporary Relocation Numbers'!L73*Assumptions!G$45</f>
        <v>9001.649280980917</v>
      </c>
      <c r="M73" s="52">
        <f>'Temporary Relocation Numbers'!M73*Assumptions!H$45</f>
        <v>3919.75691534722</v>
      </c>
      <c r="N73" s="53">
        <f>'Temporary Relocation Numbers'!N73*Assumptions!C$45</f>
        <v>1922066.5954983293</v>
      </c>
      <c r="O73" s="53">
        <f>'Temporary Relocation Numbers'!O73*Assumptions!D$45</f>
        <v>3331091.2262437693</v>
      </c>
      <c r="P73" s="53">
        <f>'Temporary Relocation Numbers'!P73*Assumptions!E$45</f>
        <v>2687362.5482600224</v>
      </c>
      <c r="Q73" s="53">
        <f>'Temporary Relocation Numbers'!Q73*Assumptions!F$45</f>
        <v>882825.19212323404</v>
      </c>
      <c r="R73" s="53">
        <f>'Temporary Relocation Numbers'!R73*Assumptions!G$45</f>
        <v>716525.40039863787</v>
      </c>
      <c r="S73" s="53">
        <f>'Temporary Relocation Numbers'!S73*Assumptions!H$45</f>
        <v>416013.4519894619</v>
      </c>
      <c r="U73">
        <v>2092</v>
      </c>
      <c r="V73" s="51">
        <f>'Temporary Relocation Numbers'!V73*Assumptions!C$45</f>
        <v>0</v>
      </c>
      <c r="W73" s="51">
        <f>'Temporary Relocation Numbers'!W73*Assumptions!D$45</f>
        <v>0</v>
      </c>
      <c r="X73" s="51">
        <f>'Temporary Relocation Numbers'!X73*Assumptions!E$45</f>
        <v>0</v>
      </c>
      <c r="Y73" s="51">
        <f>'Temporary Relocation Numbers'!Y73*Assumptions!F$45</f>
        <v>0</v>
      </c>
      <c r="Z73" s="51">
        <f>'Temporary Relocation Numbers'!Z73*Assumptions!G$45</f>
        <v>0</v>
      </c>
      <c r="AA73" s="51">
        <f>'Temporary Relocation Numbers'!AA73*Assumptions!H$45</f>
        <v>0</v>
      </c>
      <c r="AB73" s="52">
        <f>'Temporary Relocation Numbers'!AB73*Assumptions!C$45</f>
        <v>15442.816518939908</v>
      </c>
      <c r="AC73" s="52">
        <f>'Temporary Relocation Numbers'!AC73*Assumptions!D$45</f>
        <v>15659.018440494028</v>
      </c>
      <c r="AD73" s="52">
        <f>'Temporary Relocation Numbers'!AD73*Assumptions!E$45</f>
        <v>10778.998888948767</v>
      </c>
      <c r="AE73" s="52">
        <f>'Temporary Relocation Numbers'!AE73*Assumptions!F$45</f>
        <v>8628.6103705475853</v>
      </c>
      <c r="AF73" s="52">
        <f>'Temporary Relocation Numbers'!AF73*Assumptions!G$45</f>
        <v>8817.7727545723974</v>
      </c>
      <c r="AG73" s="52">
        <f>'Temporary Relocation Numbers'!AG73*Assumptions!H$45</f>
        <v>3585.1429804360255</v>
      </c>
      <c r="AH73" s="53">
        <f>'Temporary Relocation Numbers'!AH73*Assumptions!C$45</f>
        <v>1789397.2391089818</v>
      </c>
      <c r="AI73" s="53">
        <f>'Temporary Relocation Numbers'!AI73*Assumptions!D$45</f>
        <v>3041925.776041029</v>
      </c>
      <c r="AJ73" s="53">
        <f>'Temporary Relocation Numbers'!AJ73*Assumptions!E$45</f>
        <v>2428305.4747257885</v>
      </c>
      <c r="AK73" s="53">
        <f>'Temporary Relocation Numbers'!AK73*Assumptions!F$45</f>
        <v>880553.52166712179</v>
      </c>
      <c r="AL73" s="53">
        <f>'Temporary Relocation Numbers'!AL73*Assumptions!G$45</f>
        <v>701888.94905553258</v>
      </c>
      <c r="AM73" s="53">
        <f>'Temporary Relocation Numbers'!AM73*Assumptions!H$45</f>
        <v>380500.05124740285</v>
      </c>
    </row>
    <row r="74" spans="1:39" x14ac:dyDescent="0.35">
      <c r="A74">
        <v>2093</v>
      </c>
      <c r="B74" s="51">
        <f>'Temporary Relocation Numbers'!B74*Assumptions!C$45</f>
        <v>0</v>
      </c>
      <c r="C74" s="51">
        <f>'Temporary Relocation Numbers'!C74*Assumptions!D$45</f>
        <v>0</v>
      </c>
      <c r="D74" s="51">
        <f>'Temporary Relocation Numbers'!D74*Assumptions!E$45</f>
        <v>0</v>
      </c>
      <c r="E74" s="51">
        <f>'Temporary Relocation Numbers'!E74*Assumptions!F$45</f>
        <v>0</v>
      </c>
      <c r="F74" s="51">
        <f>'Temporary Relocation Numbers'!F74*Assumptions!G$45</f>
        <v>0</v>
      </c>
      <c r="G74" s="51">
        <f>'Temporary Relocation Numbers'!G74*Assumptions!H$45</f>
        <v>0</v>
      </c>
      <c r="H74" s="52">
        <f>'Temporary Relocation Numbers'!H74*Assumptions!C$45</f>
        <v>16826.030084235535</v>
      </c>
      <c r="I74" s="52">
        <f>'Temporary Relocation Numbers'!I74*Assumptions!D$45</f>
        <v>17393.858420233788</v>
      </c>
      <c r="J74" s="52">
        <f>'Temporary Relocation Numbers'!J74*Assumptions!E$45</f>
        <v>12100.264123371364</v>
      </c>
      <c r="K74" s="52">
        <f>'Temporary Relocation Numbers'!K74*Assumptions!F$45</f>
        <v>8775.1247544592643</v>
      </c>
      <c r="L74" s="52">
        <f>'Temporary Relocation Numbers'!L74*Assumptions!G$45</f>
        <v>9130.9416956338519</v>
      </c>
      <c r="M74" s="52">
        <f>'Temporary Relocation Numbers'!M74*Assumptions!H$45</f>
        <v>3976.0571355200459</v>
      </c>
      <c r="N74" s="53">
        <f>'Temporary Relocation Numbers'!N74*Assumptions!C$45</f>
        <v>1948767.6604644796</v>
      </c>
      <c r="O74" s="53">
        <f>'Temporary Relocation Numbers'!O74*Assumptions!D$45</f>
        <v>3377366.2530552358</v>
      </c>
      <c r="P74" s="53">
        <f>'Temporary Relocation Numbers'!P74*Assumptions!E$45</f>
        <v>2724694.9914525473</v>
      </c>
      <c r="Q74" s="53">
        <f>'Temporary Relocation Numbers'!Q74*Assumptions!F$45</f>
        <v>895089.26916606165</v>
      </c>
      <c r="R74" s="53">
        <f>'Temporary Relocation Numbers'!R74*Assumptions!G$45</f>
        <v>726479.26532233506</v>
      </c>
      <c r="S74" s="53">
        <f>'Temporary Relocation Numbers'!S74*Assumptions!H$45</f>
        <v>421792.64935670164</v>
      </c>
      <c r="U74">
        <v>2093</v>
      </c>
      <c r="V74" s="51">
        <f>'Temporary Relocation Numbers'!V74*Assumptions!C$45</f>
        <v>0</v>
      </c>
      <c r="W74" s="51">
        <f>'Temporary Relocation Numbers'!W74*Assumptions!D$45</f>
        <v>0</v>
      </c>
      <c r="X74" s="51">
        <f>'Temporary Relocation Numbers'!X74*Assumptions!E$45</f>
        <v>0</v>
      </c>
      <c r="Y74" s="51">
        <f>'Temporary Relocation Numbers'!Y74*Assumptions!F$45</f>
        <v>0</v>
      </c>
      <c r="Z74" s="51">
        <f>'Temporary Relocation Numbers'!Z74*Assumptions!G$45</f>
        <v>0</v>
      </c>
      <c r="AA74" s="51">
        <f>'Temporary Relocation Numbers'!AA74*Assumptions!H$45</f>
        <v>0</v>
      </c>
      <c r="AB74" s="52">
        <f>'Temporary Relocation Numbers'!AB74*Assumptions!C$45</f>
        <v>15664.624653699673</v>
      </c>
      <c r="AC74" s="52">
        <f>'Temporary Relocation Numbers'!AC74*Assumptions!D$45</f>
        <v>15883.931924908933</v>
      </c>
      <c r="AD74" s="52">
        <f>'Temporary Relocation Numbers'!AD74*Assumptions!E$45</f>
        <v>10933.819716820619</v>
      </c>
      <c r="AE74" s="52">
        <f>'Temporary Relocation Numbers'!AE74*Assumptions!F$45</f>
        <v>8752.5447558012493</v>
      </c>
      <c r="AF74" s="52">
        <f>'Temporary Relocation Numbers'!AF74*Assumptions!G$45</f>
        <v>8944.4241154189403</v>
      </c>
      <c r="AG74" s="52">
        <f>'Temporary Relocation Numbers'!AG74*Assumptions!H$45</f>
        <v>3636.6370765008392</v>
      </c>
      <c r="AH74" s="53">
        <f>'Temporary Relocation Numbers'!AH74*Assumptions!C$45</f>
        <v>1814255.2809914018</v>
      </c>
      <c r="AI74" s="53">
        <f>'Temporary Relocation Numbers'!AI74*Assumptions!D$45</f>
        <v>3084183.7591715353</v>
      </c>
      <c r="AJ74" s="53">
        <f>'Temporary Relocation Numbers'!AJ74*Assumptions!E$45</f>
        <v>2462039.1353544947</v>
      </c>
      <c r="AK74" s="53">
        <f>'Temporary Relocation Numbers'!AK74*Assumptions!F$45</f>
        <v>892786.04099984083</v>
      </c>
      <c r="AL74" s="53">
        <f>'Temporary Relocation Numbers'!AL74*Assumptions!G$45</f>
        <v>711639.48656117811</v>
      </c>
      <c r="AM74" s="53">
        <f>'Temporary Relocation Numbers'!AM74*Assumptions!H$45</f>
        <v>385785.90170220798</v>
      </c>
    </row>
    <row r="75" spans="1:39" x14ac:dyDescent="0.35">
      <c r="A75">
        <v>2094</v>
      </c>
      <c r="B75" s="51">
        <f>'Temporary Relocation Numbers'!B75*Assumptions!C$45</f>
        <v>0</v>
      </c>
      <c r="C75" s="51">
        <f>'Temporary Relocation Numbers'!C75*Assumptions!D$45</f>
        <v>0</v>
      </c>
      <c r="D75" s="51">
        <f>'Temporary Relocation Numbers'!D75*Assumptions!E$45</f>
        <v>0</v>
      </c>
      <c r="E75" s="51">
        <f>'Temporary Relocation Numbers'!E75*Assumptions!F$45</f>
        <v>0</v>
      </c>
      <c r="F75" s="51">
        <f>'Temporary Relocation Numbers'!F75*Assumptions!G$45</f>
        <v>0</v>
      </c>
      <c r="G75" s="51">
        <f>'Temporary Relocation Numbers'!G75*Assumptions!H$45</f>
        <v>0</v>
      </c>
      <c r="H75" s="52">
        <f>'Temporary Relocation Numbers'!H75*Assumptions!C$45</f>
        <v>17067.705580659313</v>
      </c>
      <c r="I75" s="52">
        <f>'Temporary Relocation Numbers'!I75*Assumptions!D$45</f>
        <v>17643.689743926319</v>
      </c>
      <c r="J75" s="52">
        <f>'Temporary Relocation Numbers'!J75*Assumptions!E$45</f>
        <v>12274.062537152546</v>
      </c>
      <c r="K75" s="52">
        <f>'Temporary Relocation Numbers'!K75*Assumptions!F$45</f>
        <v>8901.1635539026011</v>
      </c>
      <c r="L75" s="52">
        <f>'Temporary Relocation Numbers'!L75*Assumptions!G$45</f>
        <v>9262.091162029752</v>
      </c>
      <c r="M75" s="52">
        <f>'Temporary Relocation Numbers'!M75*Assumptions!H$45</f>
        <v>4033.1660065505571</v>
      </c>
      <c r="N75" s="53">
        <f>'Temporary Relocation Numbers'!N75*Assumptions!C$45</f>
        <v>1975839.6526773735</v>
      </c>
      <c r="O75" s="53">
        <f>'Temporary Relocation Numbers'!O75*Assumptions!D$45</f>
        <v>3424284.1256973799</v>
      </c>
      <c r="P75" s="53">
        <f>'Temporary Relocation Numbers'!P75*Assumptions!E$45</f>
        <v>2762546.0514262817</v>
      </c>
      <c r="Q75" s="53">
        <f>'Temporary Relocation Numbers'!Q75*Assumptions!F$45</f>
        <v>907523.71695391787</v>
      </c>
      <c r="R75" s="53">
        <f>'Temporary Relocation Numbers'!R75*Assumptions!G$45</f>
        <v>736571.40786586842</v>
      </c>
      <c r="S75" s="53">
        <f>'Temporary Relocation Numbers'!S75*Assumptions!H$45</f>
        <v>427652.13047930953</v>
      </c>
      <c r="U75">
        <v>2094</v>
      </c>
      <c r="V75" s="51">
        <f>'Temporary Relocation Numbers'!V75*Assumptions!C$45</f>
        <v>0</v>
      </c>
      <c r="W75" s="51">
        <f>'Temporary Relocation Numbers'!W75*Assumptions!D$45</f>
        <v>0</v>
      </c>
      <c r="X75" s="51">
        <f>'Temporary Relocation Numbers'!X75*Assumptions!E$45</f>
        <v>0</v>
      </c>
      <c r="Y75" s="51">
        <f>'Temporary Relocation Numbers'!Y75*Assumptions!F$45</f>
        <v>0</v>
      </c>
      <c r="Z75" s="51">
        <f>'Temporary Relocation Numbers'!Z75*Assumptions!G$45</f>
        <v>0</v>
      </c>
      <c r="AA75" s="51">
        <f>'Temporary Relocation Numbers'!AA75*Assumptions!H$45</f>
        <v>0</v>
      </c>
      <c r="AB75" s="52">
        <f>'Temporary Relocation Numbers'!AB75*Assumptions!C$45</f>
        <v>15889.618661229824</v>
      </c>
      <c r="AC75" s="52">
        <f>'Temporary Relocation Numbers'!AC75*Assumptions!D$45</f>
        <v>16112.075884826752</v>
      </c>
      <c r="AD75" s="52">
        <f>'Temporary Relocation Numbers'!AD75*Assumptions!E$45</f>
        <v>11090.864265929467</v>
      </c>
      <c r="AE75" s="52">
        <f>'Temporary Relocation Numbers'!AE75*Assumptions!F$45</f>
        <v>8878.259234394236</v>
      </c>
      <c r="AF75" s="52">
        <f>'Temporary Relocation Numbers'!AF75*Assumptions!G$45</f>
        <v>9072.8945940462145</v>
      </c>
      <c r="AG75" s="52">
        <f>'Temporary Relocation Numbers'!AG75*Assumptions!H$45</f>
        <v>3688.870792141221</v>
      </c>
      <c r="AH75" s="53">
        <f>'Temporary Relocation Numbers'!AH75*Assumptions!C$45</f>
        <v>1839458.6471163789</v>
      </c>
      <c r="AI75" s="53">
        <f>'Temporary Relocation Numbers'!AI75*Assumptions!D$45</f>
        <v>3127028.7839558264</v>
      </c>
      <c r="AJ75" s="53">
        <f>'Temporary Relocation Numbers'!AJ75*Assumptions!E$45</f>
        <v>2496241.4190091155</v>
      </c>
      <c r="AK75" s="53">
        <f>'Temporary Relocation Numbers'!AK75*Assumptions!F$45</f>
        <v>905188.49268254545</v>
      </c>
      <c r="AL75" s="53">
        <f>'Temporary Relocation Numbers'!AL75*Assumptions!G$45</f>
        <v>721525.47709223023</v>
      </c>
      <c r="AM75" s="53">
        <f>'Temporary Relocation Numbers'!AM75*Assumptions!H$45</f>
        <v>391145.18241001543</v>
      </c>
    </row>
    <row r="76" spans="1:39" x14ac:dyDescent="0.35">
      <c r="A76">
        <v>2095</v>
      </c>
      <c r="B76" s="51">
        <f>'Temporary Relocation Numbers'!B76*Assumptions!C$45</f>
        <v>0</v>
      </c>
      <c r="C76" s="51">
        <f>'Temporary Relocation Numbers'!C76*Assumptions!D$45</f>
        <v>0</v>
      </c>
      <c r="D76" s="51">
        <f>'Temporary Relocation Numbers'!D76*Assumptions!E$45</f>
        <v>0</v>
      </c>
      <c r="E76" s="51">
        <f>'Temporary Relocation Numbers'!E76*Assumptions!F$45</f>
        <v>0</v>
      </c>
      <c r="F76" s="51">
        <f>'Temporary Relocation Numbers'!F76*Assumptions!G$45</f>
        <v>0</v>
      </c>
      <c r="G76" s="51">
        <f>'Temporary Relocation Numbers'!G76*Assumptions!H$45</f>
        <v>0</v>
      </c>
      <c r="H76" s="52">
        <f>'Temporary Relocation Numbers'!H76*Assumptions!C$45</f>
        <v>17312.852308578527</v>
      </c>
      <c r="I76" s="52">
        <f>'Temporary Relocation Numbers'!I76*Assumptions!D$45</f>
        <v>17897.1094428252</v>
      </c>
      <c r="J76" s="52">
        <f>'Temporary Relocation Numbers'!J76*Assumptions!E$45</f>
        <v>12450.357250876015</v>
      </c>
      <c r="K76" s="52">
        <f>'Temporary Relocation Numbers'!K76*Assumptions!F$45</f>
        <v>9029.0126727897768</v>
      </c>
      <c r="L76" s="52">
        <f>'Temporary Relocation Numbers'!L76*Assumptions!G$45</f>
        <v>9395.124353358884</v>
      </c>
      <c r="M76" s="52">
        <f>'Temporary Relocation Numbers'!M76*Assumptions!H$45</f>
        <v>4091.0951432460765</v>
      </c>
      <c r="N76" s="53">
        <f>'Temporary Relocation Numbers'!N76*Assumptions!C$45</f>
        <v>2003287.7250034811</v>
      </c>
      <c r="O76" s="53">
        <f>'Temporary Relocation Numbers'!O76*Assumptions!D$45</f>
        <v>3471853.7744894377</v>
      </c>
      <c r="P76" s="53">
        <f>'Temporary Relocation Numbers'!P76*Assumptions!E$45</f>
        <v>2800922.9327288717</v>
      </c>
      <c r="Q76" s="53">
        <f>'Temporary Relocation Numbers'!Q76*Assumptions!F$45</f>
        <v>920130.90225200402</v>
      </c>
      <c r="R76" s="53">
        <f>'Temporary Relocation Numbers'!R76*Assumptions!G$45</f>
        <v>746803.74896148802</v>
      </c>
      <c r="S76" s="53">
        <f>'Temporary Relocation Numbers'!S76*Assumptions!H$45</f>
        <v>433593.01064734557</v>
      </c>
      <c r="U76">
        <v>2095</v>
      </c>
      <c r="V76" s="51">
        <f>'Temporary Relocation Numbers'!V76*Assumptions!C$45</f>
        <v>0</v>
      </c>
      <c r="W76" s="51">
        <f>'Temporary Relocation Numbers'!W76*Assumptions!D$45</f>
        <v>0</v>
      </c>
      <c r="X76" s="51">
        <f>'Temporary Relocation Numbers'!X76*Assumptions!E$45</f>
        <v>0</v>
      </c>
      <c r="Y76" s="51">
        <f>'Temporary Relocation Numbers'!Y76*Assumptions!F$45</f>
        <v>0</v>
      </c>
      <c r="Z76" s="51">
        <f>'Temporary Relocation Numbers'!Z76*Assumptions!G$45</f>
        <v>0</v>
      </c>
      <c r="AA76" s="51">
        <f>'Temporary Relocation Numbers'!AA76*Assumptions!H$45</f>
        <v>0</v>
      </c>
      <c r="AB76" s="52">
        <f>'Temporary Relocation Numbers'!AB76*Assumptions!C$45</f>
        <v>16117.844300831825</v>
      </c>
      <c r="AC76" s="52">
        <f>'Temporary Relocation Numbers'!AC76*Assumptions!D$45</f>
        <v>16343.496720186558</v>
      </c>
      <c r="AD76" s="52">
        <f>'Temporary Relocation Numbers'!AD76*Assumptions!E$45</f>
        <v>11250.164476009828</v>
      </c>
      <c r="AE76" s="52">
        <f>'Temporary Relocation Numbers'!AE76*Assumptions!F$45</f>
        <v>9005.779374148502</v>
      </c>
      <c r="AF76" s="52">
        <f>'Temporary Relocation Numbers'!AF76*Assumptions!G$45</f>
        <v>9203.2103187917128</v>
      </c>
      <c r="AG76" s="52">
        <f>'Temporary Relocation Numbers'!AG76*Assumptions!H$45</f>
        <v>3741.8547506549498</v>
      </c>
      <c r="AH76" s="53">
        <f>'Temporary Relocation Numbers'!AH76*Assumptions!C$45</f>
        <v>1865012.1346772334</v>
      </c>
      <c r="AI76" s="53">
        <f>'Temporary Relocation Numbers'!AI76*Assumptions!D$45</f>
        <v>3170469.0054897619</v>
      </c>
      <c r="AJ76" s="53">
        <f>'Temporary Relocation Numbers'!AJ76*Assumptions!E$45</f>
        <v>2530918.8357314407</v>
      </c>
      <c r="AK76" s="53">
        <f>'Temporary Relocation Numbers'!AK76*Assumptions!F$45</f>
        <v>917763.23739031772</v>
      </c>
      <c r="AL76" s="53">
        <f>'Temporary Relocation Numbers'!AL76*Assumptions!G$45</f>
        <v>731548.80234209087</v>
      </c>
      <c r="AM76" s="53">
        <f>'Temporary Relocation Numbers'!AM76*Assumptions!H$45</f>
        <v>396578.9134530435</v>
      </c>
    </row>
    <row r="77" spans="1:39" x14ac:dyDescent="0.35">
      <c r="A77">
        <v>2096</v>
      </c>
      <c r="B77" s="51">
        <f>'Temporary Relocation Numbers'!B77*Assumptions!C$45</f>
        <v>0</v>
      </c>
      <c r="C77" s="51">
        <f>'Temporary Relocation Numbers'!C77*Assumptions!D$45</f>
        <v>0</v>
      </c>
      <c r="D77" s="51">
        <f>'Temporary Relocation Numbers'!D77*Assumptions!E$45</f>
        <v>0</v>
      </c>
      <c r="E77" s="51">
        <f>'Temporary Relocation Numbers'!E77*Assumptions!F$45</f>
        <v>0</v>
      </c>
      <c r="F77" s="51">
        <f>'Temporary Relocation Numbers'!F77*Assumptions!G$45</f>
        <v>0</v>
      </c>
      <c r="G77" s="51">
        <f>'Temporary Relocation Numbers'!G77*Assumptions!H$45</f>
        <v>0</v>
      </c>
      <c r="H77" s="52">
        <f>'Temporary Relocation Numbers'!H77*Assumptions!C$45</f>
        <v>17561.520125956751</v>
      </c>
      <c r="I77" s="52">
        <f>'Temporary Relocation Numbers'!I77*Assumptions!D$45</f>
        <v>18154.169057451581</v>
      </c>
      <c r="J77" s="52">
        <f>'Temporary Relocation Numbers'!J77*Assumptions!E$45</f>
        <v>12629.184119376501</v>
      </c>
      <c r="K77" s="52">
        <f>'Temporary Relocation Numbers'!K77*Assumptions!F$45</f>
        <v>9158.698113086084</v>
      </c>
      <c r="L77" s="52">
        <f>'Temporary Relocation Numbers'!L77*Assumptions!G$45</f>
        <v>9530.0683259236539</v>
      </c>
      <c r="M77" s="52">
        <f>'Temporary Relocation Numbers'!M77*Assumptions!H$45</f>
        <v>4149.8563272396332</v>
      </c>
      <c r="N77" s="53">
        <f>'Temporary Relocation Numbers'!N77*Assumptions!C$45</f>
        <v>2031117.1018921321</v>
      </c>
      <c r="O77" s="53">
        <f>'Temporary Relocation Numbers'!O77*Assumptions!D$45</f>
        <v>3520084.2538093193</v>
      </c>
      <c r="P77" s="53">
        <f>'Temporary Relocation Numbers'!P77*Assumptions!E$45</f>
        <v>2839832.9399924777</v>
      </c>
      <c r="Q77" s="53">
        <f>'Temporary Relocation Numbers'!Q77*Assumptions!F$45</f>
        <v>932913.22470427223</v>
      </c>
      <c r="R77" s="53">
        <f>'Temporary Relocation Numbers'!R77*Assumptions!G$45</f>
        <v>757178.23622675124</v>
      </c>
      <c r="S77" s="53">
        <f>'Temporary Relocation Numbers'!S77*Assumptions!H$45</f>
        <v>439616.42064431385</v>
      </c>
      <c r="U77">
        <v>2096</v>
      </c>
      <c r="V77" s="51">
        <f>'Temporary Relocation Numbers'!V77*Assumptions!C$45</f>
        <v>0</v>
      </c>
      <c r="W77" s="51">
        <f>'Temporary Relocation Numbers'!W77*Assumptions!D$45</f>
        <v>0</v>
      </c>
      <c r="X77" s="51">
        <f>'Temporary Relocation Numbers'!X77*Assumptions!E$45</f>
        <v>0</v>
      </c>
      <c r="Y77" s="51">
        <f>'Temporary Relocation Numbers'!Y77*Assumptions!F$45</f>
        <v>0</v>
      </c>
      <c r="Z77" s="51">
        <f>'Temporary Relocation Numbers'!Z77*Assumptions!G$45</f>
        <v>0</v>
      </c>
      <c r="AA77" s="51">
        <f>'Temporary Relocation Numbers'!AA77*Assumptions!H$45</f>
        <v>0</v>
      </c>
      <c r="AB77" s="52">
        <f>'Temporary Relocation Numbers'!AB77*Assumptions!C$45</f>
        <v>16349.347989056785</v>
      </c>
      <c r="AC77" s="52">
        <f>'Temporary Relocation Numbers'!AC77*Assumptions!D$45</f>
        <v>16578.241497378658</v>
      </c>
      <c r="AD77" s="52">
        <f>'Temporary Relocation Numbers'!AD77*Assumptions!E$45</f>
        <v>11411.752745552752</v>
      </c>
      <c r="AE77" s="52">
        <f>'Temporary Relocation Numbers'!AE77*Assumptions!F$45</f>
        <v>9135.1311101215324</v>
      </c>
      <c r="AF77" s="52">
        <f>'Temporary Relocation Numbers'!AF77*Assumptions!G$45</f>
        <v>9335.3977932792477</v>
      </c>
      <c r="AG77" s="52">
        <f>'Temporary Relocation Numbers'!AG77*Assumptions!H$45</f>
        <v>3795.5997279242738</v>
      </c>
      <c r="AH77" s="53">
        <f>'Temporary Relocation Numbers'!AH77*Assumptions!C$45</f>
        <v>1890920.6075091881</v>
      </c>
      <c r="AI77" s="53">
        <f>'Temporary Relocation Numbers'!AI77*Assumptions!D$45</f>
        <v>3214512.6921585901</v>
      </c>
      <c r="AJ77" s="53">
        <f>'Temporary Relocation Numbers'!AJ77*Assumptions!E$45</f>
        <v>2566077.9859998003</v>
      </c>
      <c r="AK77" s="53">
        <f>'Temporary Relocation Numbers'!AK77*Assumptions!F$45</f>
        <v>930512.66859238769</v>
      </c>
      <c r="AL77" s="53">
        <f>'Temporary Relocation Numbers'!AL77*Assumptions!G$45</f>
        <v>741711.37014436896</v>
      </c>
      <c r="AM77" s="53">
        <f>'Temporary Relocation Numbers'!AM77*Assumptions!H$45</f>
        <v>402088.1290843414</v>
      </c>
    </row>
    <row r="78" spans="1:39" x14ac:dyDescent="0.35">
      <c r="A78">
        <v>2097</v>
      </c>
      <c r="B78" s="51">
        <f>'Temporary Relocation Numbers'!B78*Assumptions!C$45</f>
        <v>0</v>
      </c>
      <c r="C78" s="51">
        <f>'Temporary Relocation Numbers'!C78*Assumptions!D$45</f>
        <v>0</v>
      </c>
      <c r="D78" s="51">
        <f>'Temporary Relocation Numbers'!D78*Assumptions!E$45</f>
        <v>0</v>
      </c>
      <c r="E78" s="51">
        <f>'Temporary Relocation Numbers'!E78*Assumptions!F$45</f>
        <v>0</v>
      </c>
      <c r="F78" s="51">
        <f>'Temporary Relocation Numbers'!F78*Assumptions!G$45</f>
        <v>0</v>
      </c>
      <c r="G78" s="51">
        <f>'Temporary Relocation Numbers'!G78*Assumptions!H$45</f>
        <v>0</v>
      </c>
      <c r="H78" s="52">
        <f>'Temporary Relocation Numbers'!H78*Assumptions!C$45</f>
        <v>17813.75960687704</v>
      </c>
      <c r="I78" s="52">
        <f>'Temporary Relocation Numbers'!I78*Assumptions!D$45</f>
        <v>18414.920868612982</v>
      </c>
      <c r="J78" s="52">
        <f>'Temporary Relocation Numbers'!J78*Assumptions!E$45</f>
        <v>12810.579512478595</v>
      </c>
      <c r="K78" s="52">
        <f>'Temporary Relocation Numbers'!K78*Assumptions!F$45</f>
        <v>9290.2462502280323</v>
      </c>
      <c r="L78" s="52">
        <f>'Temporary Relocation Numbers'!L78*Assumptions!G$45</f>
        <v>9666.950524641341</v>
      </c>
      <c r="M78" s="52">
        <f>'Temporary Relocation Numbers'!M78*Assumptions!H$45</f>
        <v>4209.4615093861121</v>
      </c>
      <c r="N78" s="53">
        <f>'Temporary Relocation Numbers'!N78*Assumptions!C$45</f>
        <v>2059333.080369933</v>
      </c>
      <c r="O78" s="53">
        <f>'Temporary Relocation Numbers'!O78*Assumptions!D$45</f>
        <v>3568984.7438170109</v>
      </c>
      <c r="P78" s="53">
        <f>'Temporary Relocation Numbers'!P78*Assumptions!E$45</f>
        <v>2879283.4793241257</v>
      </c>
      <c r="Q78" s="53">
        <f>'Temporary Relocation Numbers'!Q78*Assumptions!F$45</f>
        <v>945873.11729017447</v>
      </c>
      <c r="R78" s="53">
        <f>'Temporary Relocation Numbers'!R78*Assumptions!G$45</f>
        <v>767696.8443352303</v>
      </c>
      <c r="S78" s="53">
        <f>'Temporary Relocation Numbers'!S78*Assumptions!H$45</f>
        <v>445723.50696239591</v>
      </c>
      <c r="U78">
        <v>2097</v>
      </c>
      <c r="V78" s="51">
        <f>'Temporary Relocation Numbers'!V78*Assumptions!C$45</f>
        <v>0</v>
      </c>
      <c r="W78" s="51">
        <f>'Temporary Relocation Numbers'!W78*Assumptions!D$45</f>
        <v>0</v>
      </c>
      <c r="X78" s="51">
        <f>'Temporary Relocation Numbers'!X78*Assumptions!E$45</f>
        <v>0</v>
      </c>
      <c r="Y78" s="51">
        <f>'Temporary Relocation Numbers'!Y78*Assumptions!F$45</f>
        <v>0</v>
      </c>
      <c r="Z78" s="51">
        <f>'Temporary Relocation Numbers'!Z78*Assumptions!G$45</f>
        <v>0</v>
      </c>
      <c r="AA78" s="51">
        <f>'Temporary Relocation Numbers'!AA78*Assumptions!H$45</f>
        <v>0</v>
      </c>
      <c r="AB78" s="52">
        <f>'Temporary Relocation Numbers'!AB78*Assumptions!C$45</f>
        <v>16584.176809145625</v>
      </c>
      <c r="AC78" s="52">
        <f>'Temporary Relocation Numbers'!AC78*Assumptions!D$45</f>
        <v>16816.357958816934</v>
      </c>
      <c r="AD78" s="52">
        <f>'Temporary Relocation Numbers'!AD78*Assumptions!E$45</f>
        <v>11575.661938395026</v>
      </c>
      <c r="AE78" s="52">
        <f>'Temporary Relocation Numbers'!AE78*Assumptions!F$45</f>
        <v>9266.3407498810229</v>
      </c>
      <c r="AF78" s="52">
        <f>'Temporary Relocation Numbers'!AF78*Assumptions!G$45</f>
        <v>9469.483901809268</v>
      </c>
      <c r="AG78" s="52">
        <f>'Temporary Relocation Numbers'!AG78*Assumptions!H$45</f>
        <v>3850.116654607501</v>
      </c>
      <c r="AH78" s="53">
        <f>'Temporary Relocation Numbers'!AH78*Assumptions!C$45</f>
        <v>1917188.9970151433</v>
      </c>
      <c r="AI78" s="53">
        <f>'Temporary Relocation Numbers'!AI78*Assumptions!D$45</f>
        <v>3259168.2272107392</v>
      </c>
      <c r="AJ78" s="53">
        <f>'Temporary Relocation Numbers'!AJ78*Assumptions!E$45</f>
        <v>2601725.5619853884</v>
      </c>
      <c r="AK78" s="53">
        <f>'Temporary Relocation Numbers'!AK78*Assumptions!F$45</f>
        <v>943439.21300770715</v>
      </c>
      <c r="AL78" s="53">
        <f>'Temporary Relocation Numbers'!AL78*Assumptions!G$45</f>
        <v>752015.11483601539</v>
      </c>
      <c r="AM78" s="53">
        <f>'Temporary Relocation Numbers'!AM78*Assumptions!H$45</f>
        <v>407673.8779246491</v>
      </c>
    </row>
    <row r="79" spans="1:39" x14ac:dyDescent="0.35">
      <c r="A79">
        <v>2098</v>
      </c>
      <c r="B79" s="51">
        <f>'Temporary Relocation Numbers'!B79*Assumptions!C$45</f>
        <v>0</v>
      </c>
      <c r="C79" s="51">
        <f>'Temporary Relocation Numbers'!C79*Assumptions!D$45</f>
        <v>0</v>
      </c>
      <c r="D79" s="51">
        <f>'Temporary Relocation Numbers'!D79*Assumptions!E$45</f>
        <v>0</v>
      </c>
      <c r="E79" s="51">
        <f>'Temporary Relocation Numbers'!E79*Assumptions!F$45</f>
        <v>0</v>
      </c>
      <c r="F79" s="51">
        <f>'Temporary Relocation Numbers'!F79*Assumptions!G$45</f>
        <v>0</v>
      </c>
      <c r="G79" s="51">
        <f>'Temporary Relocation Numbers'!G79*Assumptions!H$45</f>
        <v>0</v>
      </c>
      <c r="H79" s="52">
        <f>'Temporary Relocation Numbers'!H79*Assumptions!C$45</f>
        <v>18069.622051827697</v>
      </c>
      <c r="I79" s="52">
        <f>'Temporary Relocation Numbers'!I79*Assumptions!D$45</f>
        <v>18679.417908036219</v>
      </c>
      <c r="J79" s="52">
        <f>'Temporary Relocation Numbers'!J79*Assumptions!E$45</f>
        <v>12994.580322393655</v>
      </c>
      <c r="K79" s="52">
        <f>'Temporary Relocation Numbers'!K79*Assumptions!F$45</f>
        <v>9423.6838384875809</v>
      </c>
      <c r="L79" s="52">
        <f>'Temporary Relocation Numbers'!L79*Assumptions!G$45</f>
        <v>9805.7987886258234</v>
      </c>
      <c r="M79" s="52">
        <f>'Temporary Relocation Numbers'!M79*Assumptions!H$45</f>
        <v>4269.9228121928145</v>
      </c>
      <c r="N79" s="53">
        <f>'Temporary Relocation Numbers'!N79*Assumptions!C$45</f>
        <v>2087941.0310490013</v>
      </c>
      <c r="O79" s="53">
        <f>'Temporary Relocation Numbers'!O79*Assumptions!D$45</f>
        <v>3618564.5522019286</v>
      </c>
      <c r="P79" s="53">
        <f>'Temporary Relocation Numbers'!P79*Assumptions!E$45</f>
        <v>2919282.0597153865</v>
      </c>
      <c r="Q79" s="53">
        <f>'Temporary Relocation Numbers'!Q79*Assumptions!F$45</f>
        <v>959013.04678775393</v>
      </c>
      <c r="R79" s="53">
        <f>'Temporary Relocation Numbers'!R79*Assumptions!G$45</f>
        <v>778361.57539237081</v>
      </c>
      <c r="S79" s="53">
        <f>'Temporary Relocation Numbers'!S79*Assumptions!H$45</f>
        <v>451915.43202067295</v>
      </c>
      <c r="U79">
        <v>2098</v>
      </c>
      <c r="V79" s="51">
        <f>'Temporary Relocation Numbers'!V79*Assumptions!C$45</f>
        <v>0</v>
      </c>
      <c r="W79" s="51">
        <f>'Temporary Relocation Numbers'!W79*Assumptions!D$45</f>
        <v>0</v>
      </c>
      <c r="X79" s="51">
        <f>'Temporary Relocation Numbers'!X79*Assumptions!E$45</f>
        <v>0</v>
      </c>
      <c r="Y79" s="51">
        <f>'Temporary Relocation Numbers'!Y79*Assumptions!F$45</f>
        <v>0</v>
      </c>
      <c r="Z79" s="51">
        <f>'Temporary Relocation Numbers'!Z79*Assumptions!G$45</f>
        <v>0</v>
      </c>
      <c r="AA79" s="51">
        <f>'Temporary Relocation Numbers'!AA79*Assumptions!H$45</f>
        <v>0</v>
      </c>
      <c r="AB79" s="52">
        <f>'Temporary Relocation Numbers'!AB79*Assumptions!C$45</f>
        <v>16822.378520604889</v>
      </c>
      <c r="AC79" s="52">
        <f>'Temporary Relocation Numbers'!AC79*Assumptions!D$45</f>
        <v>17057.89453264873</v>
      </c>
      <c r="AD79" s="52">
        <f>'Temporary Relocation Numbers'!AD79*Assumptions!E$45</f>
        <v>11741.925390403023</v>
      </c>
      <c r="AE79" s="52">
        <f>'Temporary Relocation Numbers'!AE79*Assumptions!F$45</f>
        <v>9399.4349788553027</v>
      </c>
      <c r="AF79" s="52">
        <f>'Temporary Relocation Numbers'!AF79*Assumptions!G$45</f>
        <v>9605.4959148265771</v>
      </c>
      <c r="AG79" s="52">
        <f>'Temporary Relocation Numbers'!AG79*Assumptions!H$45</f>
        <v>3905.4166183620814</v>
      </c>
      <c r="AH79" s="53">
        <f>'Temporary Relocation Numbers'!AH79*Assumptions!C$45</f>
        <v>1943822.3031043205</v>
      </c>
      <c r="AI79" s="53">
        <f>'Temporary Relocation Numbers'!AI79*Assumptions!D$45</f>
        <v>3304444.1103534894</v>
      </c>
      <c r="AJ79" s="53">
        <f>'Temporary Relocation Numbers'!AJ79*Assumptions!E$45</f>
        <v>2637868.3488260573</v>
      </c>
      <c r="AK79" s="53">
        <f>'Temporary Relocation Numbers'!AK79*Assumptions!F$45</f>
        <v>956545.33106684836</v>
      </c>
      <c r="AL79" s="53">
        <f>'Temporary Relocation Numbers'!AL79*Assumptions!G$45</f>
        <v>762461.9976255045</v>
      </c>
      <c r="AM79" s="53">
        <f>'Temporary Relocation Numbers'!AM79*Assumptions!H$45</f>
        <v>413337.22316199041</v>
      </c>
    </row>
    <row r="80" spans="1:39" x14ac:dyDescent="0.35">
      <c r="A80">
        <v>2099</v>
      </c>
      <c r="B80" s="51">
        <f>'Temporary Relocation Numbers'!B80*Assumptions!C$45</f>
        <v>0</v>
      </c>
      <c r="C80" s="51">
        <f>'Temporary Relocation Numbers'!C80*Assumptions!D$45</f>
        <v>0</v>
      </c>
      <c r="D80" s="51">
        <f>'Temporary Relocation Numbers'!D80*Assumptions!E$45</f>
        <v>0</v>
      </c>
      <c r="E80" s="51">
        <f>'Temporary Relocation Numbers'!E80*Assumptions!F$45</f>
        <v>0</v>
      </c>
      <c r="F80" s="51">
        <f>'Temporary Relocation Numbers'!F80*Assumptions!G$45</f>
        <v>0</v>
      </c>
      <c r="G80" s="51">
        <f>'Temporary Relocation Numbers'!G80*Assumptions!H$45</f>
        <v>0</v>
      </c>
      <c r="H80" s="52">
        <f>'Temporary Relocation Numbers'!H80*Assumptions!C$45</f>
        <v>18329.159498135781</v>
      </c>
      <c r="I80" s="52">
        <f>'Temporary Relocation Numbers'!I80*Assumptions!D$45</f>
        <v>18947.713969152937</v>
      </c>
      <c r="J80" s="52">
        <f>'Temporary Relocation Numbers'!J80*Assumptions!E$45</f>
        <v>13181.223971222946</v>
      </c>
      <c r="K80" s="52">
        <f>'Temporary Relocation Numbers'!K80*Assumptions!F$45</f>
        <v>9559.0380164134222</v>
      </c>
      <c r="L80" s="52">
        <f>'Temporary Relocation Numbers'!L80*Assumptions!G$45</f>
        <v>9946.6413568495118</v>
      </c>
      <c r="M80" s="52">
        <f>'Temporary Relocation Numbers'!M80*Assumptions!H$45</f>
        <v>4331.2525322849433</v>
      </c>
      <c r="N80" s="53">
        <f>'Temporary Relocation Numbers'!N80*Assumptions!C$45</f>
        <v>2116946.3991492023</v>
      </c>
      <c r="O80" s="53">
        <f>'Temporary Relocation Numbers'!O80*Assumptions!D$45</f>
        <v>3668833.1159545281</v>
      </c>
      <c r="P80" s="53">
        <f>'Temporary Relocation Numbers'!P80*Assumptions!E$45</f>
        <v>2959836.2944716318</v>
      </c>
      <c r="Q80" s="53">
        <f>'Temporary Relocation Numbers'!Q80*Assumptions!F$45</f>
        <v>972335.51424316806</v>
      </c>
      <c r="R80" s="53">
        <f>'Temporary Relocation Numbers'!R80*Assumptions!G$45</f>
        <v>789174.45931657113</v>
      </c>
      <c r="S80" s="53">
        <f>'Temporary Relocation Numbers'!S80*Assumptions!H$45</f>
        <v>458193.37438638019</v>
      </c>
      <c r="U80">
        <v>2099</v>
      </c>
      <c r="V80" s="51">
        <f>'Temporary Relocation Numbers'!V80*Assumptions!C$45</f>
        <v>0</v>
      </c>
      <c r="W80" s="51">
        <f>'Temporary Relocation Numbers'!W80*Assumptions!D$45</f>
        <v>0</v>
      </c>
      <c r="X80" s="51">
        <f>'Temporary Relocation Numbers'!X80*Assumptions!E$45</f>
        <v>0</v>
      </c>
      <c r="Y80" s="51">
        <f>'Temporary Relocation Numbers'!Y80*Assumptions!F$45</f>
        <v>0</v>
      </c>
      <c r="Z80" s="51">
        <f>'Temporary Relocation Numbers'!Z80*Assumptions!G$45</f>
        <v>0</v>
      </c>
      <c r="AA80" s="51">
        <f>'Temporary Relocation Numbers'!AA80*Assumptions!H$45</f>
        <v>0</v>
      </c>
      <c r="AB80" s="52">
        <f>'Temporary Relocation Numbers'!AB80*Assumptions!C$45</f>
        <v>17064.001568920059</v>
      </c>
      <c r="AC80" s="52">
        <f>'Temporary Relocation Numbers'!AC80*Assumptions!D$45</f>
        <v>17302.900342604145</v>
      </c>
      <c r="AD80" s="52">
        <f>'Temporary Relocation Numbers'!AD80*Assumptions!E$45</f>
        <v>11910.576916252565</v>
      </c>
      <c r="AE80" s="52">
        <f>'Temporary Relocation Numbers'!AE80*Assumptions!F$45</f>
        <v>9534.4408657606255</v>
      </c>
      <c r="AF80" s="52">
        <f>'Temporary Relocation Numbers'!AF80*Assumptions!G$45</f>
        <v>9743.4614944666137</v>
      </c>
      <c r="AG80" s="52">
        <f>'Temporary Relocation Numbers'!AG80*Assumptions!H$45</f>
        <v>3961.5108660996148</v>
      </c>
      <c r="AH80" s="53">
        <f>'Temporary Relocation Numbers'!AH80*Assumptions!C$45</f>
        <v>1970825.5951439405</v>
      </c>
      <c r="AI80" s="53">
        <f>'Temporary Relocation Numbers'!AI80*Assumptions!D$45</f>
        <v>3350348.9593707961</v>
      </c>
      <c r="AJ80" s="53">
        <f>'Temporary Relocation Numbers'!AJ80*Assumptions!E$45</f>
        <v>2674513.2259177873</v>
      </c>
      <c r="AK80" s="53">
        <f>'Temporary Relocation Numbers'!AK80*Assumptions!F$45</f>
        <v>969833.5173803207</v>
      </c>
      <c r="AL80" s="53">
        <f>'Temporary Relocation Numbers'!AL80*Assumptions!G$45</f>
        <v>773054.00696612801</v>
      </c>
      <c r="AM80" s="53">
        <f>'Temporary Relocation Numbers'!AM80*Assumptions!H$45</f>
        <v>419079.24275404046</v>
      </c>
    </row>
    <row r="81" spans="1:39" x14ac:dyDescent="0.35">
      <c r="A81">
        <v>2100</v>
      </c>
      <c r="B81" s="51">
        <f>'Temporary Relocation Numbers'!B81*Assumptions!C$45</f>
        <v>0</v>
      </c>
      <c r="C81" s="51">
        <f>'Temporary Relocation Numbers'!C81*Assumptions!D$45</f>
        <v>0</v>
      </c>
      <c r="D81" s="51">
        <f>'Temporary Relocation Numbers'!D81*Assumptions!E$45</f>
        <v>0</v>
      </c>
      <c r="E81" s="51">
        <f>'Temporary Relocation Numbers'!E81*Assumptions!F$45</f>
        <v>0</v>
      </c>
      <c r="F81" s="51">
        <f>'Temporary Relocation Numbers'!F81*Assumptions!G$45</f>
        <v>0</v>
      </c>
      <c r="G81" s="51">
        <f>'Temporary Relocation Numbers'!G81*Assumptions!H$45</f>
        <v>0</v>
      </c>
      <c r="H81" s="52">
        <f>'Temporary Relocation Numbers'!H81*Assumptions!C$45</f>
        <v>17687.292865592037</v>
      </c>
      <c r="I81" s="52">
        <f>'Temporary Relocation Numbers'!I81*Assumptions!D$45</f>
        <v>18284.18625196442</v>
      </c>
      <c r="J81" s="52">
        <f>'Temporary Relocation Numbers'!J81*Assumptions!E$45</f>
        <v>12719.632273901838</v>
      </c>
      <c r="K81" s="52">
        <f>'Temporary Relocation Numbers'!K81*Assumptions!F$45</f>
        <v>9224.2912135075421</v>
      </c>
      <c r="L81" s="52">
        <f>'Temporary Relocation Numbers'!L81*Assumptions!G$45</f>
        <v>9598.3211191708178</v>
      </c>
      <c r="M81" s="52">
        <f>'Temporary Relocation Numbers'!M81*Assumptions!H$45</f>
        <v>4179.5769206521754</v>
      </c>
      <c r="N81" s="53">
        <f>'Temporary Relocation Numbers'!N81*Assumptions!C$45</f>
        <v>2041864.0828407945</v>
      </c>
      <c r="O81" s="53">
        <f>'Temporary Relocation Numbers'!O81*Assumptions!D$45</f>
        <v>3538709.6094710547</v>
      </c>
      <c r="P81" s="53">
        <f>'Temporary Relocation Numbers'!P81*Assumptions!E$45</f>
        <v>2854858.9719603304</v>
      </c>
      <c r="Q81" s="53">
        <f>'Temporary Relocation Numbers'!Q81*Assumptions!F$45</f>
        <v>937849.42490824463</v>
      </c>
      <c r="R81" s="53">
        <f>'Temporary Relocation Numbers'!R81*Assumptions!G$45</f>
        <v>761184.59315806231</v>
      </c>
      <c r="S81" s="53">
        <f>'Temporary Relocation Numbers'!S81*Assumptions!H$45</f>
        <v>441942.50479425397</v>
      </c>
      <c r="U81">
        <v>2100</v>
      </c>
      <c r="V81" s="51">
        <f>'Temporary Relocation Numbers'!V81*Assumptions!C$45</f>
        <v>0</v>
      </c>
      <c r="W81" s="51">
        <f>'Temporary Relocation Numbers'!W81*Assumptions!D$45</f>
        <v>0</v>
      </c>
      <c r="X81" s="51">
        <f>'Temporary Relocation Numbers'!X81*Assumptions!E$45</f>
        <v>0</v>
      </c>
      <c r="Y81" s="51">
        <f>'Temporary Relocation Numbers'!Y81*Assumptions!F$45</f>
        <v>0</v>
      </c>
      <c r="Z81" s="51">
        <f>'Temporary Relocation Numbers'!Z81*Assumptions!G$45</f>
        <v>0</v>
      </c>
      <c r="AA81" s="51">
        <f>'Temporary Relocation Numbers'!AA81*Assumptions!H$45</f>
        <v>0</v>
      </c>
      <c r="AB81" s="52">
        <f>'Temporary Relocation Numbers'!AB81*Assumptions!C$45</f>
        <v>16466.439349775323</v>
      </c>
      <c r="AC81" s="52">
        <f>'Temporary Relocation Numbers'!AC81*Assumptions!D$45</f>
        <v>16696.972156029256</v>
      </c>
      <c r="AD81" s="52">
        <f>'Temporary Relocation Numbers'!AD81*Assumptions!E$45</f>
        <v>11493.481855365246</v>
      </c>
      <c r="AE81" s="52">
        <f>'Temporary Relocation Numbers'!AE81*Assumptions!F$45</f>
        <v>9200.5554275158629</v>
      </c>
      <c r="AF81" s="52">
        <f>'Temporary Relocation Numbers'!AF81*Assumptions!G$45</f>
        <v>9402.2563879581012</v>
      </c>
      <c r="AG81" s="52">
        <f>'Temporary Relocation Numbers'!AG81*Assumptions!H$45</f>
        <v>3822.7831934167834</v>
      </c>
      <c r="AH81" s="53">
        <f>'Temporary Relocation Numbers'!AH81*Assumptions!C$45</f>
        <v>1900925.7853127737</v>
      </c>
      <c r="AI81" s="53">
        <f>'Temporary Relocation Numbers'!AI81*Assumptions!D$45</f>
        <v>3231521.2174817622</v>
      </c>
      <c r="AJ81" s="53">
        <f>'Temporary Relocation Numbers'!AJ81*Assumptions!E$45</f>
        <v>2579655.5346318465</v>
      </c>
      <c r="AK81" s="53">
        <f>'Temporary Relocation Numbers'!AK81*Assumptions!F$45</f>
        <v>935436.16705170111</v>
      </c>
      <c r="AL81" s="53">
        <f>'Temporary Relocation Numbers'!AL81*Assumptions!G$45</f>
        <v>745635.88929539244</v>
      </c>
      <c r="AM81" s="53">
        <f>'Temporary Relocation Numbers'!AM81*Assumptions!H$45</f>
        <v>404215.64475486922</v>
      </c>
    </row>
    <row r="82" spans="1:39" x14ac:dyDescent="0.35">
      <c r="A82">
        <v>2101</v>
      </c>
      <c r="B82" s="51">
        <f>'Temporary Relocation Numbers'!B82*Assumptions!C$45</f>
        <v>0</v>
      </c>
      <c r="C82" s="51">
        <f>'Temporary Relocation Numbers'!C82*Assumptions!D$45</f>
        <v>0</v>
      </c>
      <c r="D82" s="51">
        <f>'Temporary Relocation Numbers'!D82*Assumptions!E$45</f>
        <v>0</v>
      </c>
      <c r="E82" s="51">
        <f>'Temporary Relocation Numbers'!E82*Assumptions!F$45</f>
        <v>0</v>
      </c>
      <c r="F82" s="51">
        <f>'Temporary Relocation Numbers'!F82*Assumptions!G$45</f>
        <v>0</v>
      </c>
      <c r="G82" s="51">
        <f>'Temporary Relocation Numbers'!G82*Assumptions!H$45</f>
        <v>0</v>
      </c>
      <c r="H82" s="52">
        <f>'Temporary Relocation Numbers'!H82*Assumptions!C$45</f>
        <v>17941.338844488124</v>
      </c>
      <c r="I82" s="52">
        <f>'Temporary Relocation Numbers'!I82*Assumptions!D$45</f>
        <v>18546.805525020893</v>
      </c>
      <c r="J82" s="52">
        <f>'Temporary Relocation Numbers'!J82*Assumptions!E$45</f>
        <v>12902.32679119045</v>
      </c>
      <c r="K82" s="52">
        <f>'Temporary Relocation Numbers'!K82*Assumptions!F$45</f>
        <v>9356.7814769280576</v>
      </c>
      <c r="L82" s="52">
        <f>'Temporary Relocation Numbers'!L82*Assumptions!G$45</f>
        <v>9736.1836458451144</v>
      </c>
      <c r="M82" s="52">
        <f>'Temporary Relocation Numbers'!M82*Assumptions!H$45</f>
        <v>4239.6089853806416</v>
      </c>
      <c r="N82" s="53">
        <f>'Temporary Relocation Numbers'!N82*Assumptions!C$45</f>
        <v>2070229.356788988</v>
      </c>
      <c r="O82" s="53">
        <f>'Temporary Relocation Numbers'!O82*Assumptions!D$45</f>
        <v>3587868.8401658307</v>
      </c>
      <c r="P82" s="53">
        <f>'Temporary Relocation Numbers'!P82*Assumptions!E$45</f>
        <v>2894518.2507064687</v>
      </c>
      <c r="Q82" s="53">
        <f>'Temporary Relocation Numbers'!Q82*Assumptions!F$45</f>
        <v>950877.89045756101</v>
      </c>
      <c r="R82" s="53">
        <f>'Temporary Relocation Numbers'!R82*Assumptions!G$45</f>
        <v>771758.85698468913</v>
      </c>
      <c r="S82" s="53">
        <f>'Temporary Relocation Numbers'!S82*Assumptions!H$45</f>
        <v>448081.90472943417</v>
      </c>
      <c r="U82">
        <v>2101</v>
      </c>
      <c r="V82" s="51">
        <f>'Temporary Relocation Numbers'!V82*Assumptions!C$45</f>
        <v>0</v>
      </c>
      <c r="W82" s="51">
        <f>'Temporary Relocation Numbers'!W82*Assumptions!D$45</f>
        <v>0</v>
      </c>
      <c r="X82" s="51">
        <f>'Temporary Relocation Numbers'!X82*Assumptions!E$45</f>
        <v>0</v>
      </c>
      <c r="Y82" s="51">
        <f>'Temporary Relocation Numbers'!Y82*Assumptions!F$45</f>
        <v>0</v>
      </c>
      <c r="Z82" s="51">
        <f>'Temporary Relocation Numbers'!Z82*Assumptions!G$45</f>
        <v>0</v>
      </c>
      <c r="AA82" s="51">
        <f>'Temporary Relocation Numbers'!AA82*Assumptions!H$45</f>
        <v>0</v>
      </c>
      <c r="AB82" s="52">
        <f>'Temporary Relocation Numbers'!AB82*Assumptions!C$45</f>
        <v>16702.949975529962</v>
      </c>
      <c r="AC82" s="52">
        <f>'Temporary Relocation Numbers'!AC82*Assumptions!D$45</f>
        <v>16936.793968683862</v>
      </c>
      <c r="AD82" s="52">
        <f>'Temporary Relocation Numbers'!AD82*Assumptions!E$45</f>
        <v>11658.564939082986</v>
      </c>
      <c r="AE82" s="52">
        <f>'Temporary Relocation Numbers'!AE82*Assumptions!F$45</f>
        <v>9332.7047692909364</v>
      </c>
      <c r="AF82" s="52">
        <f>'Temporary Relocation Numbers'!AF82*Assumptions!G$45</f>
        <v>9537.3027993033611</v>
      </c>
      <c r="AG82" s="52">
        <f>'Temporary Relocation Numbers'!AG82*Assumptions!H$45</f>
        <v>3877.6905614272</v>
      </c>
      <c r="AH82" s="53">
        <f>'Temporary Relocation Numbers'!AH82*Assumptions!C$45</f>
        <v>1927333.1652695059</v>
      </c>
      <c r="AI82" s="53">
        <f>'Temporary Relocation Numbers'!AI82*Assumptions!D$45</f>
        <v>3276413.032452981</v>
      </c>
      <c r="AJ82" s="53">
        <f>'Temporary Relocation Numbers'!AJ82*Assumptions!E$45</f>
        <v>2615491.7279155846</v>
      </c>
      <c r="AK82" s="53">
        <f>'Temporary Relocation Numbers'!AK82*Assumptions!F$45</f>
        <v>948431.10797967564</v>
      </c>
      <c r="AL82" s="53">
        <f>'Temporary Relocation Numbers'!AL82*Assumptions!G$45</f>
        <v>755994.15282684274</v>
      </c>
      <c r="AM82" s="53">
        <f>'Temporary Relocation Numbers'!AM82*Assumptions!H$45</f>
        <v>409830.94872831757</v>
      </c>
    </row>
    <row r="83" spans="1:39" x14ac:dyDescent="0.35">
      <c r="A83">
        <v>2102</v>
      </c>
      <c r="B83" s="51">
        <f>'Temporary Relocation Numbers'!B83*Assumptions!C$45</f>
        <v>0</v>
      </c>
      <c r="C83" s="51">
        <f>'Temporary Relocation Numbers'!C83*Assumptions!D$45</f>
        <v>0</v>
      </c>
      <c r="D83" s="51">
        <f>'Temporary Relocation Numbers'!D83*Assumptions!E$45</f>
        <v>0</v>
      </c>
      <c r="E83" s="51">
        <f>'Temporary Relocation Numbers'!E83*Assumptions!F$45</f>
        <v>0</v>
      </c>
      <c r="F83" s="51">
        <f>'Temporary Relocation Numbers'!F83*Assumptions!G$45</f>
        <v>0</v>
      </c>
      <c r="G83" s="51">
        <f>'Temporary Relocation Numbers'!G83*Assumptions!H$45</f>
        <v>0</v>
      </c>
      <c r="H83" s="52">
        <f>'Temporary Relocation Numbers'!H83*Assumptions!C$45</f>
        <v>18199.033734491397</v>
      </c>
      <c r="I83" s="52">
        <f>'Temporary Relocation Numbers'!I83*Assumptions!D$45</f>
        <v>18813.196849052467</v>
      </c>
      <c r="J83" s="52">
        <f>'Temporary Relocation Numbers'!J83*Assumptions!E$45</f>
        <v>13087.645384861824</v>
      </c>
      <c r="K83" s="52">
        <f>'Temporary Relocation Numbers'!K83*Assumptions!F$45</f>
        <v>9491.1747234065624</v>
      </c>
      <c r="L83" s="52">
        <f>'Temporary Relocation Numbers'!L83*Assumptions!G$45</f>
        <v>9876.0263184246178</v>
      </c>
      <c r="M83" s="52">
        <f>'Temporary Relocation Numbers'!M83*Assumptions!H$45</f>
        <v>4300.5033021657127</v>
      </c>
      <c r="N83" s="53">
        <f>'Temporary Relocation Numbers'!N83*Assumptions!C$45</f>
        <v>2098988.6769290492</v>
      </c>
      <c r="O83" s="53">
        <f>'Temporary Relocation Numbers'!O83*Assumptions!D$45</f>
        <v>3637710.9836252024</v>
      </c>
      <c r="P83" s="53">
        <f>'Temporary Relocation Numbers'!P83*Assumptions!E$45</f>
        <v>2934728.4702893039</v>
      </c>
      <c r="Q83" s="53">
        <f>'Temporary Relocation Numbers'!Q83*Assumptions!F$45</f>
        <v>964087.34552402305</v>
      </c>
      <c r="R83" s="53">
        <f>'Temporary Relocation Numbers'!R83*Assumptions!G$45</f>
        <v>782480.01692098519</v>
      </c>
      <c r="S83" s="53">
        <f>'Temporary Relocation Numbers'!S83*Assumptions!H$45</f>
        <v>454306.59230080043</v>
      </c>
      <c r="U83">
        <v>2102</v>
      </c>
      <c r="V83" s="51">
        <f>'Temporary Relocation Numbers'!V83*Assumptions!C$45</f>
        <v>0</v>
      </c>
      <c r="W83" s="51">
        <f>'Temporary Relocation Numbers'!W83*Assumptions!D$45</f>
        <v>0</v>
      </c>
      <c r="X83" s="51">
        <f>'Temporary Relocation Numbers'!X83*Assumptions!E$45</f>
        <v>0</v>
      </c>
      <c r="Y83" s="51">
        <f>'Temporary Relocation Numbers'!Y83*Assumptions!F$45</f>
        <v>0</v>
      </c>
      <c r="Z83" s="51">
        <f>'Temporary Relocation Numbers'!Z83*Assumptions!G$45</f>
        <v>0</v>
      </c>
      <c r="AA83" s="51">
        <f>'Temporary Relocation Numbers'!AA83*Assumptions!H$45</f>
        <v>0</v>
      </c>
      <c r="AB83" s="52">
        <f>'Temporary Relocation Numbers'!AB83*Assumptions!C$45</f>
        <v>16942.857648752281</v>
      </c>
      <c r="AC83" s="52">
        <f>'Temporary Relocation Numbers'!AC83*Assumptions!D$45</f>
        <v>17180.060388018497</v>
      </c>
      <c r="AD83" s="52">
        <f>'Temporary Relocation Numbers'!AD83*Assumptions!E$45</f>
        <v>11826.019142786183</v>
      </c>
      <c r="AE83" s="52">
        <f>'Temporary Relocation Numbers'!AE83*Assumptions!F$45</f>
        <v>9466.7521974010342</v>
      </c>
      <c r="AF83" s="52">
        <f>'Temporary Relocation Numbers'!AF83*Assumptions!G$45</f>
        <v>9674.2889081493813</v>
      </c>
      <c r="AG83" s="52">
        <f>'Temporary Relocation Numbers'!AG83*Assumptions!H$45</f>
        <v>3933.3865744926188</v>
      </c>
      <c r="AH83" s="53">
        <f>'Temporary Relocation Numbers'!AH83*Assumptions!C$45</f>
        <v>1954107.3926442519</v>
      </c>
      <c r="AI83" s="53">
        <f>'Temporary Relocation Numbers'!AI83*Assumptions!D$45</f>
        <v>3321928.4778805035</v>
      </c>
      <c r="AJ83" s="53">
        <f>'Temporary Relocation Numbers'!AJ83*Assumptions!E$45</f>
        <v>2651825.7522980208</v>
      </c>
      <c r="AK83" s="53">
        <f>'Temporary Relocation Numbers'!AK83*Assumptions!F$45</f>
        <v>961606.57270571275</v>
      </c>
      <c r="AL83" s="53">
        <f>'Temporary Relocation Numbers'!AL83*Assumptions!G$45</f>
        <v>766496.31182379788</v>
      </c>
      <c r="AM83" s="53">
        <f>'Temporary Relocation Numbers'!AM83*Assumptions!H$45</f>
        <v>415524.25967433961</v>
      </c>
    </row>
    <row r="84" spans="1:39" x14ac:dyDescent="0.35">
      <c r="A84">
        <v>2103</v>
      </c>
      <c r="B84" s="51">
        <f>'Temporary Relocation Numbers'!B84*Assumptions!C$45</f>
        <v>0</v>
      </c>
      <c r="C84" s="51">
        <f>'Temporary Relocation Numbers'!C84*Assumptions!D$45</f>
        <v>0</v>
      </c>
      <c r="D84" s="51">
        <f>'Temporary Relocation Numbers'!D84*Assumptions!E$45</f>
        <v>0</v>
      </c>
      <c r="E84" s="51">
        <f>'Temporary Relocation Numbers'!E84*Assumptions!F$45</f>
        <v>0</v>
      </c>
      <c r="F84" s="51">
        <f>'Temporary Relocation Numbers'!F84*Assumptions!G$45</f>
        <v>0</v>
      </c>
      <c r="G84" s="51">
        <f>'Temporary Relocation Numbers'!G84*Assumptions!H$45</f>
        <v>0</v>
      </c>
      <c r="H84" s="52">
        <f>'Temporary Relocation Numbers'!H84*Assumptions!C$45</f>
        <v>18460.429945611744</v>
      </c>
      <c r="I84" s="52">
        <f>'Temporary Relocation Numbers'!I84*Assumptions!D$45</f>
        <v>19083.414402750579</v>
      </c>
      <c r="J84" s="52">
        <f>'Temporary Relocation Numbers'!J84*Assumptions!E$45</f>
        <v>13275.625745028194</v>
      </c>
      <c r="K84" s="52">
        <f>'Temporary Relocation Numbers'!K84*Assumptions!F$45</f>
        <v>9627.4982858536005</v>
      </c>
      <c r="L84" s="52">
        <f>'Temporary Relocation Numbers'!L84*Assumptions!G$45</f>
        <v>10017.877578124655</v>
      </c>
      <c r="M84" s="52">
        <f>'Temporary Relocation Numbers'!M84*Assumptions!H$45</f>
        <v>4362.2722556990075</v>
      </c>
      <c r="N84" s="53">
        <f>'Temporary Relocation Numbers'!N84*Assumptions!C$45</f>
        <v>2128147.5172924157</v>
      </c>
      <c r="O84" s="53">
        <f>'Temporary Relocation Numbers'!O84*Assumptions!D$45</f>
        <v>3688245.5267723259</v>
      </c>
      <c r="P84" s="53">
        <f>'Temporary Relocation Numbers'!P84*Assumptions!E$45</f>
        <v>2975497.2842974826</v>
      </c>
      <c r="Q84" s="53">
        <f>'Temporary Relocation Numbers'!Q84*Assumptions!F$45</f>
        <v>977480.30438724381</v>
      </c>
      <c r="R84" s="53">
        <f>'Temporary Relocation Numbers'!R84*Assumptions!G$45</f>
        <v>793350.11362598778</v>
      </c>
      <c r="S84" s="53">
        <f>'Temporary Relocation Numbers'!S84*Assumptions!H$45</f>
        <v>460617.75231158501</v>
      </c>
      <c r="U84">
        <v>2103</v>
      </c>
      <c r="V84" s="51">
        <f>'Temporary Relocation Numbers'!V84*Assumptions!C$45</f>
        <v>0</v>
      </c>
      <c r="W84" s="51">
        <f>'Temporary Relocation Numbers'!W84*Assumptions!D$45</f>
        <v>0</v>
      </c>
      <c r="X84" s="51">
        <f>'Temporary Relocation Numbers'!X84*Assumptions!E$45</f>
        <v>0</v>
      </c>
      <c r="Y84" s="51">
        <f>'Temporary Relocation Numbers'!Y84*Assumptions!F$45</f>
        <v>0</v>
      </c>
      <c r="Z84" s="51">
        <f>'Temporary Relocation Numbers'!Z84*Assumptions!G$45</f>
        <v>0</v>
      </c>
      <c r="AA84" s="51">
        <f>'Temporary Relocation Numbers'!AA84*Assumptions!H$45</f>
        <v>0</v>
      </c>
      <c r="AB84" s="52">
        <f>'Temporary Relocation Numbers'!AB84*Assumptions!C$45</f>
        <v>17186.211161886426</v>
      </c>
      <c r="AC84" s="52">
        <f>'Temporary Relocation Numbers'!AC84*Assumptions!D$45</f>
        <v>17426.820889579401</v>
      </c>
      <c r="AD84" s="52">
        <f>'Temporary Relocation Numbers'!AD84*Assumptions!E$45</f>
        <v>11995.87852332584</v>
      </c>
      <c r="AE84" s="52">
        <f>'Temporary Relocation Numbers'!AE84*Assumptions!F$45</f>
        <v>9602.7249744241344</v>
      </c>
      <c r="AF84" s="52">
        <f>'Temporary Relocation Numbers'!AF84*Assumptions!G$45</f>
        <v>9813.2425747432953</v>
      </c>
      <c r="AG84" s="52">
        <f>'Temporary Relocation Numbers'!AG84*Assumptions!H$45</f>
        <v>3989.882560073183</v>
      </c>
      <c r="AH84" s="53">
        <f>'Temporary Relocation Numbers'!AH84*Assumptions!C$45</f>
        <v>1981253.5636271054</v>
      </c>
      <c r="AI84" s="53">
        <f>'Temporary Relocation Numbers'!AI84*Assumptions!D$45</f>
        <v>3368076.2171464241</v>
      </c>
      <c r="AJ84" s="53">
        <f>'Temporary Relocation Numbers'!AJ84*Assumptions!E$45</f>
        <v>2688664.5235751732</v>
      </c>
      <c r="AK84" s="53">
        <f>'Temporary Relocation Numbers'!AK84*Assumptions!F$45</f>
        <v>974965.06903972512</v>
      </c>
      <c r="AL84" s="53">
        <f>'Temporary Relocation Numbers'!AL84*Assumptions!G$45</f>
        <v>777144.36526078882</v>
      </c>
      <c r="AM84" s="53">
        <f>'Temporary Relocation Numbers'!AM84*Assumptions!H$45</f>
        <v>421296.66125426471</v>
      </c>
    </row>
    <row r="85" spans="1:39" x14ac:dyDescent="0.35">
      <c r="A85">
        <v>2104</v>
      </c>
      <c r="B85" s="51">
        <f>'Temporary Relocation Numbers'!B85*Assumptions!C$45</f>
        <v>0</v>
      </c>
      <c r="C85" s="51">
        <f>'Temporary Relocation Numbers'!C85*Assumptions!D$45</f>
        <v>0</v>
      </c>
      <c r="D85" s="51">
        <f>'Temporary Relocation Numbers'!D85*Assumptions!E$45</f>
        <v>0</v>
      </c>
      <c r="E85" s="51">
        <f>'Temporary Relocation Numbers'!E85*Assumptions!F$45</f>
        <v>0</v>
      </c>
      <c r="F85" s="51">
        <f>'Temporary Relocation Numbers'!F85*Assumptions!G$45</f>
        <v>0</v>
      </c>
      <c r="G85" s="51">
        <f>'Temporary Relocation Numbers'!G85*Assumptions!H$45</f>
        <v>0</v>
      </c>
      <c r="H85" s="52">
        <f>'Temporary Relocation Numbers'!H85*Assumptions!C$45</f>
        <v>18725.5806406341</v>
      </c>
      <c r="I85" s="52">
        <f>'Temporary Relocation Numbers'!I85*Assumptions!D$45</f>
        <v>19357.51314298559</v>
      </c>
      <c r="J85" s="52">
        <f>'Temporary Relocation Numbers'!J85*Assumptions!E$45</f>
        <v>13466.306103152117</v>
      </c>
      <c r="K85" s="52">
        <f>'Temporary Relocation Numbers'!K85*Assumptions!F$45</f>
        <v>9765.7798897675621</v>
      </c>
      <c r="L85" s="52">
        <f>'Temporary Relocation Numbers'!L85*Assumptions!G$45</f>
        <v>10161.766274667174</v>
      </c>
      <c r="M85" s="52">
        <f>'Temporary Relocation Numbers'!M85*Assumptions!H$45</f>
        <v>4424.9284085558511</v>
      </c>
      <c r="N85" s="53">
        <f>'Temporary Relocation Numbers'!N85*Assumptions!C$45</f>
        <v>2157711.4279549615</v>
      </c>
      <c r="O85" s="53">
        <f>'Temporary Relocation Numbers'!O85*Assumptions!D$45</f>
        <v>3739482.0883212904</v>
      </c>
      <c r="P85" s="53">
        <f>'Temporary Relocation Numbers'!P85*Assumptions!E$45</f>
        <v>3016832.452642174</v>
      </c>
      <c r="Q85" s="53">
        <f>'Temporary Relocation Numbers'!Q85*Assumptions!F$45</f>
        <v>991059.31625483662</v>
      </c>
      <c r="R85" s="53">
        <f>'Temporary Relocation Numbers'!R85*Assumptions!G$45</f>
        <v>804371.21610726649</v>
      </c>
      <c r="S85" s="53">
        <f>'Temporary Relocation Numbers'!S85*Assumptions!H$45</f>
        <v>467016.58602413116</v>
      </c>
      <c r="U85">
        <v>2104</v>
      </c>
      <c r="V85" s="51">
        <f>'Temporary Relocation Numbers'!V85*Assumptions!C$45</f>
        <v>0</v>
      </c>
      <c r="W85" s="51">
        <f>'Temporary Relocation Numbers'!W85*Assumptions!D$45</f>
        <v>0</v>
      </c>
      <c r="X85" s="51">
        <f>'Temporary Relocation Numbers'!X85*Assumptions!E$45</f>
        <v>0</v>
      </c>
      <c r="Y85" s="51">
        <f>'Temporary Relocation Numbers'!Y85*Assumptions!F$45</f>
        <v>0</v>
      </c>
      <c r="Z85" s="51">
        <f>'Temporary Relocation Numbers'!Z85*Assumptions!G$45</f>
        <v>0</v>
      </c>
      <c r="AA85" s="51">
        <f>'Temporary Relocation Numbers'!AA85*Assumptions!H$45</f>
        <v>0</v>
      </c>
      <c r="AB85" s="52">
        <f>'Temporary Relocation Numbers'!AB85*Assumptions!C$45</f>
        <v>17433.060008191776</v>
      </c>
      <c r="AC85" s="52">
        <f>'Temporary Relocation Numbers'!AC85*Assumptions!D$45</f>
        <v>17677.125659539561</v>
      </c>
      <c r="AD85" s="52">
        <f>'Temporary Relocation Numbers'!AD85*Assumptions!E$45</f>
        <v>12168.177626718047</v>
      </c>
      <c r="AE85" s="52">
        <f>'Temporary Relocation Numbers'!AE85*Assumptions!F$45</f>
        <v>9740.6507545158529</v>
      </c>
      <c r="AF85" s="52">
        <f>'Temporary Relocation Numbers'!AF85*Assumptions!G$45</f>
        <v>9954.192059494304</v>
      </c>
      <c r="AG85" s="52">
        <f>'Temporary Relocation Numbers'!AG85*Assumptions!H$45</f>
        <v>4047.1900083275195</v>
      </c>
      <c r="AH85" s="53">
        <f>'Temporary Relocation Numbers'!AH85*Assumptions!C$45</f>
        <v>2008776.8452036774</v>
      </c>
      <c r="AI85" s="53">
        <f>'Temporary Relocation Numbers'!AI85*Assumptions!D$45</f>
        <v>3414865.0339832585</v>
      </c>
      <c r="AJ85" s="53">
        <f>'Temporary Relocation Numbers'!AJ85*Assumptions!E$45</f>
        <v>2726015.0536162779</v>
      </c>
      <c r="AK85" s="53">
        <f>'Temporary Relocation Numbers'!AK85*Assumptions!F$45</f>
        <v>988509.139629749</v>
      </c>
      <c r="AL85" s="53">
        <f>'Temporary Relocation Numbers'!AL85*Assumptions!G$45</f>
        <v>787940.33988180617</v>
      </c>
      <c r="AM85" s="53">
        <f>'Temporary Relocation Numbers'!AM85*Assumptions!H$45</f>
        <v>427149.25218348566</v>
      </c>
    </row>
    <row r="86" spans="1:39" x14ac:dyDescent="0.35">
      <c r="A86">
        <v>2105</v>
      </c>
      <c r="B86" s="51">
        <f>'Temporary Relocation Numbers'!B86*Assumptions!C$45</f>
        <v>0</v>
      </c>
      <c r="C86" s="51">
        <f>'Temporary Relocation Numbers'!C86*Assumptions!D$45</f>
        <v>0</v>
      </c>
      <c r="D86" s="51">
        <f>'Temporary Relocation Numbers'!D86*Assumptions!E$45</f>
        <v>0</v>
      </c>
      <c r="E86" s="51">
        <f>'Temporary Relocation Numbers'!E86*Assumptions!F$45</f>
        <v>0</v>
      </c>
      <c r="F86" s="51">
        <f>'Temporary Relocation Numbers'!F86*Assumptions!G$45</f>
        <v>0</v>
      </c>
      <c r="G86" s="51">
        <f>'Temporary Relocation Numbers'!G86*Assumptions!H$45</f>
        <v>0</v>
      </c>
      <c r="H86" s="52">
        <f>'Temporary Relocation Numbers'!H86*Assumptions!C$45</f>
        <v>18994.53974593064</v>
      </c>
      <c r="I86" s="52">
        <f>'Temporary Relocation Numbers'!I86*Assumptions!D$45</f>
        <v>19635.54881598393</v>
      </c>
      <c r="J86" s="52">
        <f>'Temporary Relocation Numbers'!J86*Assumptions!E$45</f>
        <v>13659.725239821972</v>
      </c>
      <c r="K86" s="52">
        <f>'Temporary Relocation Numbers'!K86*Assumptions!F$45</f>
        <v>9906.0476588734873</v>
      </c>
      <c r="L86" s="52">
        <f>'Temporary Relocation Numbers'!L86*Assumptions!G$45</f>
        <v>10307.721672148218</v>
      </c>
      <c r="M86" s="52">
        <f>'Temporary Relocation Numbers'!M86*Assumptions!H$45</f>
        <v>4488.4845037502446</v>
      </c>
      <c r="N86" s="53">
        <f>'Temporary Relocation Numbers'!N86*Assumptions!C$45</f>
        <v>2187686.0360933924</v>
      </c>
      <c r="O86" s="53">
        <f>'Temporary Relocation Numbers'!O86*Assumptions!D$45</f>
        <v>3791430.4206079431</v>
      </c>
      <c r="P86" s="53">
        <f>'Temporary Relocation Numbers'!P86*Assumptions!E$45</f>
        <v>3058741.8430340844</v>
      </c>
      <c r="Q86" s="53">
        <f>'Temporary Relocation Numbers'!Q86*Assumptions!F$45</f>
        <v>1004826.9657476307</v>
      </c>
      <c r="R86" s="53">
        <f>'Temporary Relocation Numbers'!R86*Assumptions!G$45</f>
        <v>815545.42211474036</v>
      </c>
      <c r="S86" s="53">
        <f>'Temporary Relocation Numbers'!S86*Assumptions!H$45</f>
        <v>473504.31138854142</v>
      </c>
      <c r="U86">
        <v>2105</v>
      </c>
      <c r="V86" s="51">
        <f>'Temporary Relocation Numbers'!V86*Assumptions!C$45</f>
        <v>0</v>
      </c>
      <c r="W86" s="51">
        <f>'Temporary Relocation Numbers'!W86*Assumptions!D$45</f>
        <v>0</v>
      </c>
      <c r="X86" s="51">
        <f>'Temporary Relocation Numbers'!X86*Assumptions!E$45</f>
        <v>0</v>
      </c>
      <c r="Y86" s="51">
        <f>'Temporary Relocation Numbers'!Y86*Assumptions!F$45</f>
        <v>0</v>
      </c>
      <c r="Z86" s="51">
        <f>'Temporary Relocation Numbers'!Z86*Assumptions!G$45</f>
        <v>0</v>
      </c>
      <c r="AA86" s="51">
        <f>'Temporary Relocation Numbers'!AA86*Assumptions!H$45</f>
        <v>0</v>
      </c>
      <c r="AB86" s="52">
        <f>'Temporary Relocation Numbers'!AB86*Assumptions!C$45</f>
        <v>17683.454391808897</v>
      </c>
      <c r="AC86" s="52">
        <f>'Temporary Relocation Numbers'!AC86*Assumptions!D$45</f>
        <v>17931.025604905593</v>
      </c>
      <c r="AD86" s="52">
        <f>'Temporary Relocation Numbers'!AD86*Assumptions!E$45</f>
        <v>12342.951495169938</v>
      </c>
      <c r="AE86" s="52">
        <f>'Temporary Relocation Numbers'!AE86*Assumptions!F$45</f>
        <v>9880.5575890337441</v>
      </c>
      <c r="AF86" s="52">
        <f>'Temporary Relocation Numbers'!AF86*Assumptions!G$45</f>
        <v>10097.166028721294</v>
      </c>
      <c r="AG86" s="52">
        <f>'Temporary Relocation Numbers'!AG86*Assumptions!H$45</f>
        <v>4105.3205744496081</v>
      </c>
      <c r="AH86" s="53">
        <f>'Temporary Relocation Numbers'!AH86*Assumptions!C$45</f>
        <v>2036682.4761385799</v>
      </c>
      <c r="AI86" s="53">
        <f>'Temporary Relocation Numbers'!AI86*Assumptions!D$45</f>
        <v>3462303.8341458412</v>
      </c>
      <c r="AJ86" s="53">
        <f>'Temporary Relocation Numbers'!AJ86*Assumptions!E$45</f>
        <v>2763884.4516984192</v>
      </c>
      <c r="AK86" s="53">
        <f>'Temporary Relocation Numbers'!AK86*Assumptions!F$45</f>
        <v>1002241.3624459122</v>
      </c>
      <c r="AL86" s="53">
        <f>'Temporary Relocation Numbers'!AL86*Assumptions!G$45</f>
        <v>798886.29058606899</v>
      </c>
      <c r="AM86" s="53">
        <f>'Temporary Relocation Numbers'!AM86*Assumptions!H$45</f>
        <v>433083.14644058706</v>
      </c>
    </row>
    <row r="87" spans="1:39" x14ac:dyDescent="0.35">
      <c r="A87">
        <v>2106</v>
      </c>
      <c r="B87" s="51">
        <f>'Temporary Relocation Numbers'!B87*Assumptions!C$45</f>
        <v>0</v>
      </c>
      <c r="C87" s="51">
        <f>'Temporary Relocation Numbers'!C87*Assumptions!D$45</f>
        <v>0</v>
      </c>
      <c r="D87" s="51">
        <f>'Temporary Relocation Numbers'!D87*Assumptions!E$45</f>
        <v>0</v>
      </c>
      <c r="E87" s="51">
        <f>'Temporary Relocation Numbers'!E87*Assumptions!F$45</f>
        <v>0</v>
      </c>
      <c r="F87" s="51">
        <f>'Temporary Relocation Numbers'!F87*Assumptions!G$45</f>
        <v>0</v>
      </c>
      <c r="G87" s="51">
        <f>'Temporary Relocation Numbers'!G87*Assumptions!H$45</f>
        <v>0</v>
      </c>
      <c r="H87" s="52">
        <f>'Temporary Relocation Numbers'!H87*Assumptions!C$45</f>
        <v>19267.361962428389</v>
      </c>
      <c r="I87" s="52">
        <f>'Temporary Relocation Numbers'!I87*Assumptions!D$45</f>
        <v>19917.577968665781</v>
      </c>
      <c r="J87" s="52">
        <f>'Temporary Relocation Numbers'!J87*Assumptions!E$45</f>
        <v>13855.92249263916</v>
      </c>
      <c r="K87" s="52">
        <f>'Temporary Relocation Numbers'!K87*Assumptions!F$45</f>
        <v>10048.330120842866</v>
      </c>
      <c r="L87" s="52">
        <f>'Temporary Relocation Numbers'!L87*Assumptions!G$45</f>
        <v>10455.773454989641</v>
      </c>
      <c r="M87" s="52">
        <f>'Temporary Relocation Numbers'!M87*Assumptions!H$45</f>
        <v>4552.9534673265416</v>
      </c>
      <c r="N87" s="53">
        <f>'Temporary Relocation Numbers'!N87*Assumptions!C$45</f>
        <v>2218077.0470563215</v>
      </c>
      <c r="O87" s="53">
        <f>'Temporary Relocation Numbers'!O87*Assumptions!D$45</f>
        <v>3844100.411446135</v>
      </c>
      <c r="P87" s="53">
        <f>'Temporary Relocation Numbers'!P87*Assumptions!E$45</f>
        <v>3101233.4324809941</v>
      </c>
      <c r="Q87" s="53">
        <f>'Temporary Relocation Numbers'!Q87*Assumptions!F$45</f>
        <v>1018785.8733916244</v>
      </c>
      <c r="R87" s="53">
        <f>'Temporary Relocation Numbers'!R87*Assumptions!G$45</f>
        <v>826874.8585399572</v>
      </c>
      <c r="S87" s="53">
        <f>'Temporary Relocation Numbers'!S87*Assumptions!H$45</f>
        <v>480082.1632745004</v>
      </c>
      <c r="U87">
        <v>2106</v>
      </c>
      <c r="V87" s="51">
        <f>'Temporary Relocation Numbers'!V87*Assumptions!C$45</f>
        <v>0</v>
      </c>
      <c r="W87" s="51">
        <f>'Temporary Relocation Numbers'!W87*Assumptions!D$45</f>
        <v>0</v>
      </c>
      <c r="X87" s="51">
        <f>'Temporary Relocation Numbers'!X87*Assumptions!E$45</f>
        <v>0</v>
      </c>
      <c r="Y87" s="51">
        <f>'Temporary Relocation Numbers'!Y87*Assumptions!F$45</f>
        <v>0</v>
      </c>
      <c r="Z87" s="51">
        <f>'Temporary Relocation Numbers'!Z87*Assumptions!G$45</f>
        <v>0</v>
      </c>
      <c r="AA87" s="51">
        <f>'Temporary Relocation Numbers'!AA87*Assumptions!H$45</f>
        <v>0</v>
      </c>
      <c r="AB87" s="52">
        <f>'Temporary Relocation Numbers'!AB87*Assumptions!C$45</f>
        <v>17937.445237970023</v>
      </c>
      <c r="AC87" s="52">
        <f>'Temporary Relocation Numbers'!AC87*Assumptions!D$45</f>
        <v>18188.572363871222</v>
      </c>
      <c r="AD87" s="52">
        <f>'Temporary Relocation Numbers'!AD87*Assumptions!E$45</f>
        <v>12520.235674206597</v>
      </c>
      <c r="AE87" s="52">
        <f>'Temporary Relocation Numbers'!AE87*Assumptions!F$45</f>
        <v>10022.473932242397</v>
      </c>
      <c r="AF87" s="52">
        <f>'Temporary Relocation Numbers'!AF87*Assumptions!G$45</f>
        <v>10242.193560482978</v>
      </c>
      <c r="AG87" s="52">
        <f>'Temporary Relocation Numbers'!AG87*Assumptions!H$45</f>
        <v>4164.2860810392103</v>
      </c>
      <c r="AH87" s="53">
        <f>'Temporary Relocation Numbers'!AH87*Assumptions!C$45</f>
        <v>2064975.767972569</v>
      </c>
      <c r="AI87" s="53">
        <f>'Temporary Relocation Numbers'!AI87*Assumptions!D$45</f>
        <v>3510401.6471064328</v>
      </c>
      <c r="AJ87" s="53">
        <f>'Temporary Relocation Numbers'!AJ87*Assumptions!E$45</f>
        <v>2802279.9258597074</v>
      </c>
      <c r="AK87" s="53">
        <f>'Temporary Relocation Numbers'!AK87*Assumptions!F$45</f>
        <v>1016164.3512711214</v>
      </c>
      <c r="AL87" s="53">
        <f>'Temporary Relocation Numbers'!AL87*Assumptions!G$45</f>
        <v>809984.30081915087</v>
      </c>
      <c r="AM87" s="53">
        <f>'Temporary Relocation Numbers'!AM87*Assumptions!H$45</f>
        <v>439099.47347937862</v>
      </c>
    </row>
    <row r="88" spans="1:39" x14ac:dyDescent="0.35">
      <c r="A88">
        <v>2107</v>
      </c>
      <c r="B88" s="51">
        <f>'Temporary Relocation Numbers'!B88*Assumptions!C$45</f>
        <v>0</v>
      </c>
      <c r="C88" s="51">
        <f>'Temporary Relocation Numbers'!C88*Assumptions!D$45</f>
        <v>0</v>
      </c>
      <c r="D88" s="51">
        <f>'Temporary Relocation Numbers'!D88*Assumptions!E$45</f>
        <v>0</v>
      </c>
      <c r="E88" s="51">
        <f>'Temporary Relocation Numbers'!E88*Assumptions!F$45</f>
        <v>0</v>
      </c>
      <c r="F88" s="51">
        <f>'Temporary Relocation Numbers'!F88*Assumptions!G$45</f>
        <v>0</v>
      </c>
      <c r="G88" s="51">
        <f>'Temporary Relocation Numbers'!G88*Assumptions!H$45</f>
        <v>0</v>
      </c>
      <c r="H88" s="52">
        <f>'Temporary Relocation Numbers'!H88*Assumptions!C$45</f>
        <v>19544.102776734264</v>
      </c>
      <c r="I88" s="52">
        <f>'Temporary Relocation Numbers'!I88*Assumptions!D$45</f>
        <v>20203.657960145556</v>
      </c>
      <c r="J88" s="52">
        <f>'Temporary Relocation Numbers'!J88*Assumptions!E$45</f>
        <v>14054.937764218597</v>
      </c>
      <c r="K88" s="52">
        <f>'Temporary Relocation Numbers'!K88*Assumptions!F$45</f>
        <v>10192.656213095603</v>
      </c>
      <c r="L88" s="52">
        <f>'Temporary Relocation Numbers'!L88*Assumptions!G$45</f>
        <v>10605.951733976353</v>
      </c>
      <c r="M88" s="52">
        <f>'Temporary Relocation Numbers'!M88*Assumptions!H$45</f>
        <v>4618.348410988352</v>
      </c>
      <c r="N88" s="53">
        <f>'Temporary Relocation Numbers'!N88*Assumptions!C$45</f>
        <v>2248890.2454502205</v>
      </c>
      <c r="O88" s="53">
        <f>'Temporary Relocation Numbers'!O88*Assumptions!D$45</f>
        <v>3897502.0860097646</v>
      </c>
      <c r="P88" s="53">
        <f>'Temporary Relocation Numbers'!P88*Assumptions!E$45</f>
        <v>3144315.3088060976</v>
      </c>
      <c r="Q88" s="53">
        <f>'Temporary Relocation Numbers'!Q88*Assumptions!F$45</f>
        <v>1032938.6961167774</v>
      </c>
      <c r="R88" s="53">
        <f>'Temporary Relocation Numbers'!R88*Assumptions!G$45</f>
        <v>838361.68182093056</v>
      </c>
      <c r="S88" s="53">
        <f>'Temporary Relocation Numbers'!S88*Assumptions!H$45</f>
        <v>486751.39370632044</v>
      </c>
      <c r="U88">
        <v>2107</v>
      </c>
      <c r="V88" s="51">
        <f>'Temporary Relocation Numbers'!V88*Assumptions!C$45</f>
        <v>0</v>
      </c>
      <c r="W88" s="51">
        <f>'Temporary Relocation Numbers'!W88*Assumptions!D$45</f>
        <v>0</v>
      </c>
      <c r="X88" s="51">
        <f>'Temporary Relocation Numbers'!X88*Assumptions!E$45</f>
        <v>0</v>
      </c>
      <c r="Y88" s="51">
        <f>'Temporary Relocation Numbers'!Y88*Assumptions!F$45</f>
        <v>0</v>
      </c>
      <c r="Z88" s="51">
        <f>'Temporary Relocation Numbers'!Z88*Assumptions!G$45</f>
        <v>0</v>
      </c>
      <c r="AA88" s="51">
        <f>'Temporary Relocation Numbers'!AA88*Assumptions!H$45</f>
        <v>0</v>
      </c>
      <c r="AB88" s="52">
        <f>'Temporary Relocation Numbers'!AB88*Assumptions!C$45</f>
        <v>18195.084203356295</v>
      </c>
      <c r="AC88" s="52">
        <f>'Temporary Relocation Numbers'!AC88*Assumptions!D$45</f>
        <v>18449.818316319434</v>
      </c>
      <c r="AD88" s="52">
        <f>'Temporary Relocation Numbers'!AD88*Assumptions!E$45</f>
        <v>12700.066219900285</v>
      </c>
      <c r="AE88" s="52">
        <f>'Temporary Relocation Numbers'!AE88*Assumptions!F$45</f>
        <v>10166.428647100443</v>
      </c>
      <c r="AF88" s="52">
        <f>'Temporary Relocation Numbers'!AF88*Assumptions!G$45</f>
        <v>10389.304150491802</v>
      </c>
      <c r="AG88" s="52">
        <f>'Temporary Relocation Numbers'!AG88*Assumptions!H$45</f>
        <v>4224.0985205063616</v>
      </c>
      <c r="AH88" s="53">
        <f>'Temporary Relocation Numbers'!AH88*Assumptions!C$45</f>
        <v>2093662.106033538</v>
      </c>
      <c r="AI88" s="53">
        <f>'Temporary Relocation Numbers'!AI88*Assumptions!D$45</f>
        <v>3559167.6277733864</v>
      </c>
      <c r="AJ88" s="53">
        <f>'Temporary Relocation Numbers'!AJ88*Assumptions!E$45</f>
        <v>2841208.7842712542</v>
      </c>
      <c r="AK88" s="53">
        <f>'Temporary Relocation Numbers'!AK88*Assumptions!F$45</f>
        <v>1030280.7561985693</v>
      </c>
      <c r="AL88" s="53">
        <f>'Temporary Relocation Numbers'!AL88*Assumptions!G$45</f>
        <v>821236.48296954436</v>
      </c>
      <c r="AM88" s="53">
        <f>'Temporary Relocation Numbers'!AM88*Assumptions!H$45</f>
        <v>445199.37844387616</v>
      </c>
    </row>
    <row r="89" spans="1:39" x14ac:dyDescent="0.35">
      <c r="A89">
        <v>2108</v>
      </c>
      <c r="B89" s="51">
        <f>'Temporary Relocation Numbers'!B89*Assumptions!C$45</f>
        <v>0</v>
      </c>
      <c r="C89" s="51">
        <f>'Temporary Relocation Numbers'!C89*Assumptions!D$45</f>
        <v>0</v>
      </c>
      <c r="D89" s="51">
        <f>'Temporary Relocation Numbers'!D89*Assumptions!E$45</f>
        <v>0</v>
      </c>
      <c r="E89" s="51">
        <f>'Temporary Relocation Numbers'!E89*Assumptions!F$45</f>
        <v>0</v>
      </c>
      <c r="F89" s="51">
        <f>'Temporary Relocation Numbers'!F89*Assumptions!G$45</f>
        <v>0</v>
      </c>
      <c r="G89" s="51">
        <f>'Temporary Relocation Numbers'!G89*Assumptions!H$45</f>
        <v>0</v>
      </c>
      <c r="H89" s="52">
        <f>'Temporary Relocation Numbers'!H89*Assumptions!C$45</f>
        <v>19824.818472419953</v>
      </c>
      <c r="I89" s="52">
        <f>'Temporary Relocation Numbers'!I89*Assumptions!D$45</f>
        <v>20493.846973397649</v>
      </c>
      <c r="J89" s="52">
        <f>'Temporary Relocation Numbers'!J89*Assumptions!E$45</f>
        <v>14256.811530304114</v>
      </c>
      <c r="K89" s="52">
        <f>'Temporary Relocation Numbers'!K89*Assumptions!F$45</f>
        <v>10339.055288685311</v>
      </c>
      <c r="L89" s="52">
        <f>'Temporary Relocation Numbers'!L89*Assumptions!G$45</f>
        <v>10758.287052380238</v>
      </c>
      <c r="M89" s="52">
        <f>'Temporary Relocation Numbers'!M89*Assumptions!H$45</f>
        <v>4684.6826347651941</v>
      </c>
      <c r="N89" s="53">
        <f>'Temporary Relocation Numbers'!N89*Assumptions!C$45</f>
        <v>2280131.4962404617</v>
      </c>
      <c r="O89" s="53">
        <f>'Temporary Relocation Numbers'!O89*Assumptions!D$45</f>
        <v>3951645.60874097</v>
      </c>
      <c r="P89" s="53">
        <f>'Temporary Relocation Numbers'!P89*Assumptions!E$45</f>
        <v>3187995.6721874326</v>
      </c>
      <c r="Q89" s="53">
        <f>'Temporary Relocation Numbers'!Q89*Assumptions!F$45</f>
        <v>1047288.1277627258</v>
      </c>
      <c r="R89" s="53">
        <f>'Temporary Relocation Numbers'!R89*Assumptions!G$45</f>
        <v>850008.07835259079</v>
      </c>
      <c r="S89" s="53">
        <f>'Temporary Relocation Numbers'!S89*Assumptions!H$45</f>
        <v>493513.27210125042</v>
      </c>
      <c r="U89">
        <v>2108</v>
      </c>
      <c r="V89" s="51">
        <f>'Temporary Relocation Numbers'!V89*Assumptions!C$45</f>
        <v>0</v>
      </c>
      <c r="W89" s="51">
        <f>'Temporary Relocation Numbers'!W89*Assumptions!D$45</f>
        <v>0</v>
      </c>
      <c r="X89" s="51">
        <f>'Temporary Relocation Numbers'!X89*Assumptions!E$45</f>
        <v>0</v>
      </c>
      <c r="Y89" s="51">
        <f>'Temporary Relocation Numbers'!Y89*Assumptions!F$45</f>
        <v>0</v>
      </c>
      <c r="Z89" s="51">
        <f>'Temporary Relocation Numbers'!Z89*Assumptions!G$45</f>
        <v>0</v>
      </c>
      <c r="AA89" s="51">
        <f>'Temporary Relocation Numbers'!AA89*Assumptions!H$45</f>
        <v>0</v>
      </c>
      <c r="AB89" s="52">
        <f>'Temporary Relocation Numbers'!AB89*Assumptions!C$45</f>
        <v>18456.423686603644</v>
      </c>
      <c r="AC89" s="52">
        <f>'Temporary Relocation Numbers'!AC89*Assumptions!D$45</f>
        <v>18714.81659447552</v>
      </c>
      <c r="AD89" s="52">
        <f>'Temporary Relocation Numbers'!AD89*Assumptions!E$45</f>
        <v>12882.479706203569</v>
      </c>
      <c r="AE89" s="52">
        <f>'Temporary Relocation Numbers'!AE89*Assumptions!F$45</f>
        <v>10312.451011130734</v>
      </c>
      <c r="AF89" s="52">
        <f>'Temporary Relocation Numbers'!AF89*Assumptions!G$45</f>
        <v>10538.527718112788</v>
      </c>
      <c r="AG89" s="52">
        <f>'Temporary Relocation Numbers'!AG89*Assumptions!H$45</f>
        <v>4284.7700575103727</v>
      </c>
      <c r="AH89" s="53">
        <f>'Temporary Relocation Numbers'!AH89*Assumptions!C$45</f>
        <v>2122746.9504615609</v>
      </c>
      <c r="AI89" s="53">
        <f>'Temporary Relocation Numbers'!AI89*Assumptions!D$45</f>
        <v>3608611.0582336918</v>
      </c>
      <c r="AJ89" s="53">
        <f>'Temporary Relocation Numbers'!AJ89*Assumptions!E$45</f>
        <v>2880678.4366282034</v>
      </c>
      <c r="AK89" s="53">
        <f>'Temporary Relocation Numbers'!AK89*Assumptions!F$45</f>
        <v>1044593.2641361521</v>
      </c>
      <c r="AL89" s="53">
        <f>'Temporary Relocation Numbers'!AL89*Assumptions!G$45</f>
        <v>832644.97877073032</v>
      </c>
      <c r="AM89" s="53">
        <f>'Temporary Relocation Numbers'!AM89*Assumptions!H$45</f>
        <v>451384.02238626656</v>
      </c>
    </row>
    <row r="90" spans="1:39" x14ac:dyDescent="0.35">
      <c r="A90">
        <v>2109</v>
      </c>
      <c r="B90" s="51">
        <f>'Temporary Relocation Numbers'!B90*Assumptions!C$45</f>
        <v>0</v>
      </c>
      <c r="C90" s="51">
        <f>'Temporary Relocation Numbers'!C90*Assumptions!D$45</f>
        <v>0</v>
      </c>
      <c r="D90" s="51">
        <f>'Temporary Relocation Numbers'!D90*Assumptions!E$45</f>
        <v>0</v>
      </c>
      <c r="E90" s="51">
        <f>'Temporary Relocation Numbers'!E90*Assumptions!F$45</f>
        <v>0</v>
      </c>
      <c r="F90" s="51">
        <f>'Temporary Relocation Numbers'!F90*Assumptions!G$45</f>
        <v>0</v>
      </c>
      <c r="G90" s="51">
        <f>'Temporary Relocation Numbers'!G90*Assumptions!H$45</f>
        <v>0</v>
      </c>
      <c r="H90" s="52">
        <f>'Temporary Relocation Numbers'!H90*Assumptions!C$45</f>
        <v>20109.566141468888</v>
      </c>
      <c r="I90" s="52">
        <f>'Temporary Relocation Numbers'!I90*Assumptions!D$45</f>
        <v>20788.204027089669</v>
      </c>
      <c r="J90" s="52">
        <f>'Temporary Relocation Numbers'!J90*Assumptions!E$45</f>
        <v>14461.584848000399</v>
      </c>
      <c r="K90" s="52">
        <f>'Temporary Relocation Numbers'!K90*Assumptions!F$45</f>
        <v>10487.557122269154</v>
      </c>
      <c r="L90" s="52">
        <f>'Temporary Relocation Numbers'!L90*Assumptions!G$45</f>
        <v>10912.810392172041</v>
      </c>
      <c r="M90" s="52">
        <f>'Temporary Relocation Numbers'!M90*Assumptions!H$45</f>
        <v>4751.969629717466</v>
      </c>
      <c r="N90" s="53">
        <f>'Temporary Relocation Numbers'!N90*Assumptions!C$45</f>
        <v>2311806.7458676458</v>
      </c>
      <c r="O90" s="53">
        <f>'Temporary Relocation Numbers'!O90*Assumptions!D$45</f>
        <v>4006541.2852848088</v>
      </c>
      <c r="P90" s="53">
        <f>'Temporary Relocation Numbers'!P90*Assumptions!E$45</f>
        <v>3232282.8367186966</v>
      </c>
      <c r="Q90" s="53">
        <f>'Temporary Relocation Numbers'!Q90*Assumptions!F$45</f>
        <v>1061836.8995915295</v>
      </c>
      <c r="R90" s="53">
        <f>'Temporary Relocation Numbers'!R90*Assumptions!G$45</f>
        <v>861816.2649029434</v>
      </c>
      <c r="S90" s="53">
        <f>'Temporary Relocation Numbers'!S90*Assumptions!H$45</f>
        <v>500369.08551109547</v>
      </c>
      <c r="U90">
        <v>2109</v>
      </c>
      <c r="V90" s="51">
        <f>'Temporary Relocation Numbers'!V90*Assumptions!C$45</f>
        <v>0</v>
      </c>
      <c r="W90" s="51">
        <f>'Temporary Relocation Numbers'!W90*Assumptions!D$45</f>
        <v>0</v>
      </c>
      <c r="X90" s="51">
        <f>'Temporary Relocation Numbers'!X90*Assumptions!E$45</f>
        <v>0</v>
      </c>
      <c r="Y90" s="51">
        <f>'Temporary Relocation Numbers'!Y90*Assumptions!F$45</f>
        <v>0</v>
      </c>
      <c r="Z90" s="51">
        <f>'Temporary Relocation Numbers'!Z90*Assumptions!G$45</f>
        <v>0</v>
      </c>
      <c r="AA90" s="51">
        <f>'Temporary Relocation Numbers'!AA90*Assumptions!H$45</f>
        <v>0</v>
      </c>
      <c r="AB90" s="52">
        <f>'Temporary Relocation Numbers'!AB90*Assumptions!C$45</f>
        <v>18721.516838959684</v>
      </c>
      <c r="AC90" s="52">
        <f>'Temporary Relocation Numbers'!AC90*Assumptions!D$45</f>
        <v>18983.621093713129</v>
      </c>
      <c r="AD90" s="52">
        <f>'Temporary Relocation Numbers'!AD90*Assumptions!E$45</f>
        <v>13067.513232387671</v>
      </c>
      <c r="AE90" s="52">
        <f>'Temporary Relocation Numbers'!AE90*Assumptions!F$45</f>
        <v>10460.570722374796</v>
      </c>
      <c r="AF90" s="52">
        <f>'Temporary Relocation Numbers'!AF90*Assumptions!G$45</f>
        <v>10689.894612448537</v>
      </c>
      <c r="AG90" s="52">
        <f>'Temporary Relocation Numbers'!AG90*Assumptions!H$45</f>
        <v>4346.3130314338978</v>
      </c>
      <c r="AH90" s="53">
        <f>'Temporary Relocation Numbers'!AH90*Assumptions!C$45</f>
        <v>2152235.8372481694</v>
      </c>
      <c r="AI90" s="53">
        <f>'Temporary Relocation Numbers'!AI90*Assumptions!D$45</f>
        <v>3658741.3495197147</v>
      </c>
      <c r="AJ90" s="53">
        <f>'Temporary Relocation Numbers'!AJ90*Assumptions!E$45</f>
        <v>2920696.3955600872</v>
      </c>
      <c r="AK90" s="53">
        <f>'Temporary Relocation Numbers'!AK90*Assumptions!F$45</f>
        <v>1059104.5993178922</v>
      </c>
      <c r="AL90" s="53">
        <f>'Temporary Relocation Numbers'!AL90*Assumptions!G$45</f>
        <v>844211.95970883442</v>
      </c>
      <c r="AM90" s="53">
        <f>'Temporary Relocation Numbers'!AM90*Assumptions!H$45</f>
        <v>457654.58248790202</v>
      </c>
    </row>
    <row r="91" spans="1:39" x14ac:dyDescent="0.35">
      <c r="A91">
        <v>2110</v>
      </c>
      <c r="B91" s="51">
        <f>'Temporary Relocation Numbers'!B91*Assumptions!C$45</f>
        <v>0</v>
      </c>
      <c r="C91" s="51">
        <f>'Temporary Relocation Numbers'!C91*Assumptions!D$45</f>
        <v>0</v>
      </c>
      <c r="D91" s="51">
        <f>'Temporary Relocation Numbers'!D91*Assumptions!E$45</f>
        <v>0</v>
      </c>
      <c r="E91" s="51">
        <f>'Temporary Relocation Numbers'!E91*Assumptions!F$45</f>
        <v>0</v>
      </c>
      <c r="F91" s="51">
        <f>'Temporary Relocation Numbers'!F91*Assumptions!G$45</f>
        <v>0</v>
      </c>
      <c r="G91" s="51">
        <f>'Temporary Relocation Numbers'!G91*Assumptions!H$45</f>
        <v>0</v>
      </c>
      <c r="H91" s="52">
        <f>'Temporary Relocation Numbers'!H91*Assumptions!C$45</f>
        <v>19380.580357292616</v>
      </c>
      <c r="I91" s="52">
        <f>'Temporary Relocation Numbers'!I91*Assumptions!D$45</f>
        <v>20034.617146711676</v>
      </c>
      <c r="J91" s="52">
        <f>'Temporary Relocation Numbers'!J91*Assumptions!E$45</f>
        <v>13937.34232100169</v>
      </c>
      <c r="K91" s="52">
        <f>'Temporary Relocation Numbers'!K91*Assumptions!F$45</f>
        <v>10107.375869273092</v>
      </c>
      <c r="L91" s="52">
        <f>'Temporary Relocation Numbers'!L91*Assumptions!G$45</f>
        <v>10517.213411842389</v>
      </c>
      <c r="M91" s="52">
        <f>'Temporary Relocation Numbers'!M91*Assumptions!H$45</f>
        <v>4579.7074196562589</v>
      </c>
      <c r="N91" s="53">
        <f>'Temporary Relocation Numbers'!N91*Assumptions!C$45</f>
        <v>2226966.864789106</v>
      </c>
      <c r="O91" s="53">
        <f>'Temporary Relocation Numbers'!O91*Assumptions!D$45</f>
        <v>3859507.1584974285</v>
      </c>
      <c r="P91" s="53">
        <f>'Temporary Relocation Numbers'!P91*Assumptions!E$45</f>
        <v>3113662.8474096423</v>
      </c>
      <c r="Q91" s="53">
        <f>'Temporary Relocation Numbers'!Q91*Assumptions!F$45</f>
        <v>1022869.0592012461</v>
      </c>
      <c r="R91" s="53">
        <f>'Temporary Relocation Numbers'!R91*Assumptions!G$45</f>
        <v>830188.88534078351</v>
      </c>
      <c r="S91" s="53">
        <f>'Temporary Relocation Numbers'!S91*Assumptions!H$45</f>
        <v>482006.28170579433</v>
      </c>
      <c r="U91">
        <v>2110</v>
      </c>
      <c r="V91" s="51">
        <f>'Temporary Relocation Numbers'!V91*Assumptions!C$45</f>
        <v>0</v>
      </c>
      <c r="W91" s="51">
        <f>'Temporary Relocation Numbers'!W91*Assumptions!D$45</f>
        <v>0</v>
      </c>
      <c r="X91" s="51">
        <f>'Temporary Relocation Numbers'!X91*Assumptions!E$45</f>
        <v>0</v>
      </c>
      <c r="Y91" s="51">
        <f>'Temporary Relocation Numbers'!Y91*Assumptions!F$45</f>
        <v>0</v>
      </c>
      <c r="Z91" s="51">
        <f>'Temporary Relocation Numbers'!Z91*Assumptions!G$45</f>
        <v>0</v>
      </c>
      <c r="AA91" s="51">
        <f>'Temporary Relocation Numbers'!AA91*Assumptions!H$45</f>
        <v>0</v>
      </c>
      <c r="AB91" s="52">
        <f>'Temporary Relocation Numbers'!AB91*Assumptions!C$45</f>
        <v>18042.84880913706</v>
      </c>
      <c r="AC91" s="52">
        <f>'Temporary Relocation Numbers'!AC91*Assumptions!D$45</f>
        <v>18295.451602031844</v>
      </c>
      <c r="AD91" s="52">
        <f>'Temporary Relocation Numbers'!AD91*Assumptions!E$45</f>
        <v>12593.806772788728</v>
      </c>
      <c r="AE91" s="52">
        <f>'Temporary Relocation Numbers'!AE91*Assumptions!F$45</f>
        <v>10081.367745177955</v>
      </c>
      <c r="AF91" s="52">
        <f>'Temporary Relocation Numbers'!AF91*Assumptions!G$45</f>
        <v>10302.378484452733</v>
      </c>
      <c r="AG91" s="52">
        <f>'Temporary Relocation Numbers'!AG91*Assumptions!H$45</f>
        <v>4188.7561557058971</v>
      </c>
      <c r="AH91" s="53">
        <f>'Temporary Relocation Numbers'!AH91*Assumptions!C$45</f>
        <v>2073251.9720044599</v>
      </c>
      <c r="AI91" s="53">
        <f>'Temporary Relocation Numbers'!AI91*Assumptions!D$45</f>
        <v>3524470.9648756501</v>
      </c>
      <c r="AJ91" s="53">
        <f>'Temporary Relocation Numbers'!AJ91*Assumptions!E$45</f>
        <v>2813511.1668169117</v>
      </c>
      <c r="AK91" s="53">
        <f>'Temporary Relocation Numbers'!AK91*Assumptions!F$45</f>
        <v>1020237.0302979128</v>
      </c>
      <c r="AL91" s="53">
        <f>'Temporary Relocation Numbers'!AL91*Assumptions!G$45</f>
        <v>813230.63205469353</v>
      </c>
      <c r="AM91" s="53">
        <f>'Temporary Relocation Numbers'!AM91*Assumptions!H$45</f>
        <v>440859.33763331949</v>
      </c>
    </row>
    <row r="92" spans="1:39" x14ac:dyDescent="0.35">
      <c r="A92">
        <v>2111</v>
      </c>
      <c r="B92" s="51">
        <f>'Temporary Relocation Numbers'!B92*Assumptions!C$45</f>
        <v>0</v>
      </c>
      <c r="C92" s="51">
        <f>'Temporary Relocation Numbers'!C92*Assumptions!D$45</f>
        <v>0</v>
      </c>
      <c r="D92" s="51">
        <f>'Temporary Relocation Numbers'!D92*Assumptions!E$45</f>
        <v>0</v>
      </c>
      <c r="E92" s="51">
        <f>'Temporary Relocation Numbers'!E92*Assumptions!F$45</f>
        <v>0</v>
      </c>
      <c r="F92" s="51">
        <f>'Temporary Relocation Numbers'!F92*Assumptions!G$45</f>
        <v>0</v>
      </c>
      <c r="G92" s="51">
        <f>'Temporary Relocation Numbers'!G92*Assumptions!H$45</f>
        <v>0</v>
      </c>
      <c r="H92" s="52">
        <f>'Temporary Relocation Numbers'!H92*Assumptions!C$45</f>
        <v>19658.947349113092</v>
      </c>
      <c r="I92" s="52">
        <f>'Temporary Relocation Numbers'!I92*Assumptions!D$45</f>
        <v>20322.378194347515</v>
      </c>
      <c r="J92" s="52">
        <f>'Temporary Relocation Numbers'!J92*Assumptions!E$45</f>
        <v>14137.527041187823</v>
      </c>
      <c r="K92" s="52">
        <f>'Temporary Relocation Numbers'!K92*Assumptions!F$45</f>
        <v>10252.550046932314</v>
      </c>
      <c r="L92" s="52">
        <f>'Temporary Relocation Numbers'!L92*Assumptions!G$45</f>
        <v>10668.274164710243</v>
      </c>
      <c r="M92" s="52">
        <f>'Temporary Relocation Numbers'!M92*Assumptions!H$45</f>
        <v>4645.4866354653423</v>
      </c>
      <c r="N92" s="53">
        <f>'Temporary Relocation Numbers'!N92*Assumptions!C$45</f>
        <v>2257903.559216585</v>
      </c>
      <c r="O92" s="53">
        <f>'Temporary Relocation Numbers'!O92*Assumptions!D$45</f>
        <v>3913122.8613132006</v>
      </c>
      <c r="P92" s="53">
        <f>'Temporary Relocation Numbers'!P92*Assumptions!E$45</f>
        <v>3156917.3913292387</v>
      </c>
      <c r="Q92" s="53">
        <f>'Temporary Relocation Numbers'!Q92*Assumptions!F$45</f>
        <v>1037078.6049399647</v>
      </c>
      <c r="R92" s="53">
        <f>'Temporary Relocation Numbers'!R92*Assumptions!G$45</f>
        <v>841721.74659209372</v>
      </c>
      <c r="S92" s="53">
        <f>'Temporary Relocation Numbers'!S92*Assumptions!H$45</f>
        <v>488702.24170637998</v>
      </c>
      <c r="U92">
        <v>2111</v>
      </c>
      <c r="V92" s="51">
        <f>'Temporary Relocation Numbers'!V92*Assumptions!C$45</f>
        <v>0</v>
      </c>
      <c r="W92" s="51">
        <f>'Temporary Relocation Numbers'!W92*Assumptions!D$45</f>
        <v>0</v>
      </c>
      <c r="X92" s="51">
        <f>'Temporary Relocation Numbers'!X92*Assumptions!E$45</f>
        <v>0</v>
      </c>
      <c r="Y92" s="51">
        <f>'Temporary Relocation Numbers'!Y92*Assumptions!F$45</f>
        <v>0</v>
      </c>
      <c r="Z92" s="51">
        <f>'Temporary Relocation Numbers'!Z92*Assumptions!G$45</f>
        <v>0</v>
      </c>
      <c r="AA92" s="51">
        <f>'Temporary Relocation Numbers'!AA92*Assumptions!H$45</f>
        <v>0</v>
      </c>
      <c r="AB92" s="52">
        <f>'Temporary Relocation Numbers'!AB92*Assumptions!C$45</f>
        <v>18302.001706226718</v>
      </c>
      <c r="AC92" s="52">
        <f>'Temporary Relocation Numbers'!AC92*Assumptions!D$45</f>
        <v>18558.232681471422</v>
      </c>
      <c r="AD92" s="52">
        <f>'Temporary Relocation Numbers'!AD92*Assumptions!E$45</f>
        <v>12774.694034278315</v>
      </c>
      <c r="AE92" s="52">
        <f>'Temporary Relocation Numbers'!AE92*Assumptions!F$45</f>
        <v>10226.168363163848</v>
      </c>
      <c r="AF92" s="52">
        <f>'Temporary Relocation Numbers'!AF92*Assumptions!G$45</f>
        <v>10450.353522064752</v>
      </c>
      <c r="AG92" s="52">
        <f>'Temporary Relocation Numbers'!AG92*Assumptions!H$45</f>
        <v>4248.9200635475217</v>
      </c>
      <c r="AH92" s="53">
        <f>'Temporary Relocation Numbers'!AH92*Assumptions!C$45</f>
        <v>2102053.2818681994</v>
      </c>
      <c r="AI92" s="53">
        <f>'Temporary Relocation Numbers'!AI92*Assumptions!D$45</f>
        <v>3573432.3944248981</v>
      </c>
      <c r="AJ92" s="53">
        <f>'Temporary Relocation Numbers'!AJ92*Assumptions!E$45</f>
        <v>2852596.047967291</v>
      </c>
      <c r="AK92" s="53">
        <f>'Temporary Relocation Numbers'!AK92*Assumptions!F$45</f>
        <v>1034410.0122802531</v>
      </c>
      <c r="AL92" s="53">
        <f>'Temporary Relocation Numbers'!AL92*Assumptions!G$45</f>
        <v>824527.9117586395</v>
      </c>
      <c r="AM92" s="53">
        <f>'Temporary Relocation Numbers'!AM92*Assumptions!H$45</f>
        <v>446983.69037044659</v>
      </c>
    </row>
    <row r="93" spans="1:39" x14ac:dyDescent="0.35">
      <c r="A93">
        <v>2112</v>
      </c>
      <c r="B93" s="51">
        <f>'Temporary Relocation Numbers'!B93*Assumptions!C$45</f>
        <v>0</v>
      </c>
      <c r="C93" s="51">
        <f>'Temporary Relocation Numbers'!C93*Assumptions!D$45</f>
        <v>0</v>
      </c>
      <c r="D93" s="51">
        <f>'Temporary Relocation Numbers'!D93*Assumptions!E$45</f>
        <v>0</v>
      </c>
      <c r="E93" s="51">
        <f>'Temporary Relocation Numbers'!E93*Assumptions!F$45</f>
        <v>0</v>
      </c>
      <c r="F93" s="51">
        <f>'Temporary Relocation Numbers'!F93*Assumptions!G$45</f>
        <v>0</v>
      </c>
      <c r="G93" s="51">
        <f>'Temporary Relocation Numbers'!G93*Assumptions!H$45</f>
        <v>0</v>
      </c>
      <c r="H93" s="52">
        <f>'Temporary Relocation Numbers'!H93*Assumptions!C$45</f>
        <v>19941.312579412846</v>
      </c>
      <c r="I93" s="52">
        <f>'Temporary Relocation Numbers'!I93*Assumptions!D$45</f>
        <v>20614.272409087582</v>
      </c>
      <c r="J93" s="52">
        <f>'Temporary Relocation Numbers'!J93*Assumptions!E$45</f>
        <v>14340.587052894609</v>
      </c>
      <c r="K93" s="52">
        <f>'Temporary Relocation Numbers'!K93*Assumptions!F$45</f>
        <v>10399.809389141828</v>
      </c>
      <c r="L93" s="52">
        <f>'Temporary Relocation Numbers'!L93*Assumptions!G$45</f>
        <v>10821.504632136835</v>
      </c>
      <c r="M93" s="52">
        <f>'Temporary Relocation Numbers'!M93*Assumptions!H$45</f>
        <v>4712.2106507639928</v>
      </c>
      <c r="N93" s="53">
        <f>'Temporary Relocation Numbers'!N93*Assumptions!C$45</f>
        <v>2289270.0216290448</v>
      </c>
      <c r="O93" s="53">
        <f>'Temporary Relocation Numbers'!O93*Assumptions!D$45</f>
        <v>3967483.3855453804</v>
      </c>
      <c r="P93" s="53">
        <f>'Temporary Relocation Numbers'!P93*Assumptions!E$45</f>
        <v>3200772.8209777609</v>
      </c>
      <c r="Q93" s="53">
        <f>'Temporary Relocation Numbers'!Q93*Assumptions!F$45</f>
        <v>1051485.5475871975</v>
      </c>
      <c r="R93" s="53">
        <f>'Temporary Relocation Numbers'!R93*Assumptions!G$45</f>
        <v>853414.82064676739</v>
      </c>
      <c r="S93" s="53">
        <f>'Temporary Relocation Numbers'!S93*Assumptions!H$45</f>
        <v>495491.22099329275</v>
      </c>
      <c r="U93">
        <v>2112</v>
      </c>
      <c r="V93" s="51">
        <f>'Temporary Relocation Numbers'!V93*Assumptions!C$45</f>
        <v>0</v>
      </c>
      <c r="W93" s="51">
        <f>'Temporary Relocation Numbers'!W93*Assumptions!D$45</f>
        <v>0</v>
      </c>
      <c r="X93" s="51">
        <f>'Temporary Relocation Numbers'!X93*Assumptions!E$45</f>
        <v>0</v>
      </c>
      <c r="Y93" s="51">
        <f>'Temporary Relocation Numbers'!Y93*Assumptions!F$45</f>
        <v>0</v>
      </c>
      <c r="Z93" s="51">
        <f>'Temporary Relocation Numbers'!Z93*Assumptions!G$45</f>
        <v>0</v>
      </c>
      <c r="AA93" s="51">
        <f>'Temporary Relocation Numbers'!AA93*Assumptions!H$45</f>
        <v>0</v>
      </c>
      <c r="AB93" s="52">
        <f>'Temporary Relocation Numbers'!AB93*Assumptions!C$45</f>
        <v>18564.8768660688</v>
      </c>
      <c r="AC93" s="52">
        <f>'Temporary Relocation Numbers'!AC93*Assumptions!D$45</f>
        <v>18824.788135942206</v>
      </c>
      <c r="AD93" s="52">
        <f>'Temporary Relocation Numbers'!AD93*Assumptions!E$45</f>
        <v>12958.179414189091</v>
      </c>
      <c r="AE93" s="52">
        <f>'Temporary Relocation Numbers'!AE93*Assumptions!F$45</f>
        <v>10373.048780190811</v>
      </c>
      <c r="AF93" s="52">
        <f>'Temporary Relocation Numbers'!AF93*Assumptions!G$45</f>
        <v>10600.453953515616</v>
      </c>
      <c r="AG93" s="52">
        <f>'Temporary Relocation Numbers'!AG93*Assumptions!H$45</f>
        <v>4309.9481171336656</v>
      </c>
      <c r="AH93" s="53">
        <f>'Temporary Relocation Numbers'!AH93*Assumptions!C$45</f>
        <v>2131254.6952702771</v>
      </c>
      <c r="AI93" s="53">
        <f>'Temporary Relocation Numbers'!AI93*Assumptions!D$45</f>
        <v>3623073.9889144721</v>
      </c>
      <c r="AJ93" s="53">
        <f>'Temporary Relocation Numbers'!AJ93*Assumptions!E$45</f>
        <v>2892223.8905078922</v>
      </c>
      <c r="AK93" s="53">
        <f>'Temporary Relocation Numbers'!AK93*Assumptions!F$45</f>
        <v>1048779.8832328098</v>
      </c>
      <c r="AL93" s="53">
        <f>'Temporary Relocation Numbers'!AL93*Assumptions!G$45</f>
        <v>835982.13160192408</v>
      </c>
      <c r="AM93" s="53">
        <f>'Temporary Relocation Numbers'!AM93*Assumptions!H$45</f>
        <v>453193.12171030958</v>
      </c>
    </row>
    <row r="94" spans="1:39" x14ac:dyDescent="0.35">
      <c r="A94">
        <v>2113</v>
      </c>
      <c r="B94" s="51">
        <f>'Temporary Relocation Numbers'!B94*Assumptions!C$45</f>
        <v>0</v>
      </c>
      <c r="C94" s="51">
        <f>'Temporary Relocation Numbers'!C94*Assumptions!D$45</f>
        <v>0</v>
      </c>
      <c r="D94" s="51">
        <f>'Temporary Relocation Numbers'!D94*Assumptions!E$45</f>
        <v>0</v>
      </c>
      <c r="E94" s="51">
        <f>'Temporary Relocation Numbers'!E94*Assumptions!F$45</f>
        <v>0</v>
      </c>
      <c r="F94" s="51">
        <f>'Temporary Relocation Numbers'!F94*Assumptions!G$45</f>
        <v>0</v>
      </c>
      <c r="G94" s="51">
        <f>'Temporary Relocation Numbers'!G94*Assumptions!H$45</f>
        <v>0</v>
      </c>
      <c r="H94" s="52">
        <f>'Temporary Relocation Numbers'!H94*Assumptions!C$45</f>
        <v>20227.733475657798</v>
      </c>
      <c r="I94" s="52">
        <f>'Temporary Relocation Numbers'!I94*Assumptions!D$45</f>
        <v>20910.359156403505</v>
      </c>
      <c r="J94" s="52">
        <f>'Temporary Relocation Numbers'!J94*Assumptions!E$45</f>
        <v>14546.563654485486</v>
      </c>
      <c r="K94" s="52">
        <f>'Temporary Relocation Numbers'!K94*Assumptions!F$45</f>
        <v>10549.183845519881</v>
      </c>
      <c r="L94" s="52">
        <f>'Temporary Relocation Numbers'!L94*Assumptions!G$45</f>
        <v>10976.9359781484</v>
      </c>
      <c r="M94" s="52">
        <f>'Temporary Relocation Numbers'!M94*Assumptions!H$45</f>
        <v>4779.8930358884409</v>
      </c>
      <c r="N94" s="53">
        <f>'Temporary Relocation Numbers'!N94*Assumptions!C$45</f>
        <v>2321072.2222997919</v>
      </c>
      <c r="O94" s="53">
        <f>'Temporary Relocation Numbers'!O94*Assumptions!D$45</f>
        <v>4022599.0781429633</v>
      </c>
      <c r="P94" s="53">
        <f>'Temporary Relocation Numbers'!P94*Assumptions!E$45</f>
        <v>3245237.4837709134</v>
      </c>
      <c r="Q94" s="53">
        <f>'Temporary Relocation Numbers'!Q94*Assumptions!F$45</f>
        <v>1066092.6293516119</v>
      </c>
      <c r="R94" s="53">
        <f>'Temporary Relocation Numbers'!R94*Assumptions!G$45</f>
        <v>865270.33315738209</v>
      </c>
      <c r="S94" s="53">
        <f>'Temporary Relocation Numbers'!S94*Assumptions!H$45</f>
        <v>502374.51177670551</v>
      </c>
      <c r="U94">
        <v>2113</v>
      </c>
      <c r="V94" s="51">
        <f>'Temporary Relocation Numbers'!V94*Assumptions!C$45</f>
        <v>0</v>
      </c>
      <c r="W94" s="51">
        <f>'Temporary Relocation Numbers'!W94*Assumptions!D$45</f>
        <v>0</v>
      </c>
      <c r="X94" s="51">
        <f>'Temporary Relocation Numbers'!X94*Assumptions!E$45</f>
        <v>0</v>
      </c>
      <c r="Y94" s="51">
        <f>'Temporary Relocation Numbers'!Y94*Assumptions!F$45</f>
        <v>0</v>
      </c>
      <c r="Z94" s="51">
        <f>'Temporary Relocation Numbers'!Z94*Assumptions!G$45</f>
        <v>0</v>
      </c>
      <c r="AA94" s="51">
        <f>'Temporary Relocation Numbers'!AA94*Assumptions!H$45</f>
        <v>0</v>
      </c>
      <c r="AB94" s="52">
        <f>'Temporary Relocation Numbers'!AB94*Assumptions!C$45</f>
        <v>18831.527752236954</v>
      </c>
      <c r="AC94" s="52">
        <f>'Temporary Relocation Numbers'!AC94*Assumptions!D$45</f>
        <v>19095.172177516499</v>
      </c>
      <c r="AD94" s="52">
        <f>'Temporary Relocation Numbers'!AD94*Assumptions!E$45</f>
        <v>13144.300229794109</v>
      </c>
      <c r="AE94" s="52">
        <f>'Temporary Relocation Numbers'!AE94*Assumptions!F$45</f>
        <v>10522.038868811263</v>
      </c>
      <c r="AF94" s="52">
        <f>'Temporary Relocation Numbers'!AF94*Assumptions!G$45</f>
        <v>10752.71030624456</v>
      </c>
      <c r="AG94" s="52">
        <f>'Temporary Relocation Numbers'!AG94*Assumptions!H$45</f>
        <v>4371.8527283553522</v>
      </c>
      <c r="AH94" s="53">
        <f>'Temporary Relocation Numbers'!AH94*Assumptions!C$45</f>
        <v>2160861.7703898936</v>
      </c>
      <c r="AI94" s="53">
        <f>'Temporary Relocation Numbers'!AI94*Assumptions!D$45</f>
        <v>3673405.1970951613</v>
      </c>
      <c r="AJ94" s="53">
        <f>'Temporary Relocation Numbers'!AJ94*Assumptions!E$45</f>
        <v>2932402.2371780719</v>
      </c>
      <c r="AK94" s="53">
        <f>'Temporary Relocation Numbers'!AK94*Assumptions!F$45</f>
        <v>1063349.3783080473</v>
      </c>
      <c r="AL94" s="53">
        <f>'Temporary Relocation Numbers'!AL94*Assumptions!G$45</f>
        <v>847595.47177375923</v>
      </c>
      <c r="AM94" s="53">
        <f>'Temporary Relocation Numbers'!AM94*Assumptions!H$45</f>
        <v>459488.81355227821</v>
      </c>
    </row>
    <row r="95" spans="1:39" x14ac:dyDescent="0.35">
      <c r="A95">
        <v>2114</v>
      </c>
      <c r="B95" s="51">
        <f>'Temporary Relocation Numbers'!B95*Assumptions!C$45</f>
        <v>0</v>
      </c>
      <c r="C95" s="51">
        <f>'Temporary Relocation Numbers'!C95*Assumptions!D$45</f>
        <v>0</v>
      </c>
      <c r="D95" s="51">
        <f>'Temporary Relocation Numbers'!D95*Assumptions!E$45</f>
        <v>0</v>
      </c>
      <c r="E95" s="51">
        <f>'Temporary Relocation Numbers'!E95*Assumptions!F$45</f>
        <v>0</v>
      </c>
      <c r="F95" s="51">
        <f>'Temporary Relocation Numbers'!F95*Assumptions!G$45</f>
        <v>0</v>
      </c>
      <c r="G95" s="51">
        <f>'Temporary Relocation Numbers'!G95*Assumptions!H$45</f>
        <v>0</v>
      </c>
      <c r="H95" s="52">
        <f>'Temporary Relocation Numbers'!H95*Assumptions!C$45</f>
        <v>20518.268290155575</v>
      </c>
      <c r="I95" s="52">
        <f>'Temporary Relocation Numbers'!I95*Assumptions!D$45</f>
        <v>21210.698654444572</v>
      </c>
      <c r="J95" s="52">
        <f>'Temporary Relocation Numbers'!J95*Assumptions!E$45</f>
        <v>14755.498737500198</v>
      </c>
      <c r="K95" s="52">
        <f>'Temporary Relocation Numbers'!K95*Assumptions!F$45</f>
        <v>10700.703795856849</v>
      </c>
      <c r="L95" s="52">
        <f>'Temporary Relocation Numbers'!L95*Assumptions!G$45</f>
        <v>11134.599814386069</v>
      </c>
      <c r="M95" s="52">
        <f>'Temporary Relocation Numbers'!M95*Assumptions!H$45</f>
        <v>4848.5475560882596</v>
      </c>
      <c r="N95" s="53">
        <f>'Temporary Relocation Numbers'!N95*Assumptions!C$45</f>
        <v>2353316.2144402852</v>
      </c>
      <c r="O95" s="53">
        <f>'Temporary Relocation Numbers'!O95*Assumptions!D$45</f>
        <v>4078480.4297932289</v>
      </c>
      <c r="P95" s="53">
        <f>'Temporary Relocation Numbers'!P95*Assumptions!E$45</f>
        <v>3290319.8430854641</v>
      </c>
      <c r="Q95" s="53">
        <f>'Temporary Relocation Numbers'!Q95*Assumptions!F$45</f>
        <v>1080902.6305362333</v>
      </c>
      <c r="R95" s="53">
        <f>'Temporary Relocation Numbers'!R95*Assumptions!G$45</f>
        <v>877290.54069495026</v>
      </c>
      <c r="S95" s="53">
        <f>'Temporary Relocation Numbers'!S95*Assumptions!H$45</f>
        <v>509353.42421798332</v>
      </c>
      <c r="U95">
        <v>2114</v>
      </c>
      <c r="V95" s="51">
        <f>'Temporary Relocation Numbers'!V95*Assumptions!C$45</f>
        <v>0</v>
      </c>
      <c r="W95" s="51">
        <f>'Temporary Relocation Numbers'!W95*Assumptions!D$45</f>
        <v>0</v>
      </c>
      <c r="X95" s="51">
        <f>'Temporary Relocation Numbers'!X95*Assumptions!E$45</f>
        <v>0</v>
      </c>
      <c r="Y95" s="51">
        <f>'Temporary Relocation Numbers'!Y95*Assumptions!F$45</f>
        <v>0</v>
      </c>
      <c r="Z95" s="51">
        <f>'Temporary Relocation Numbers'!Z95*Assumptions!G$45</f>
        <v>0</v>
      </c>
      <c r="AA95" s="51">
        <f>'Temporary Relocation Numbers'!AA95*Assumptions!H$45</f>
        <v>0</v>
      </c>
      <c r="AB95" s="52">
        <f>'Temporary Relocation Numbers'!AB95*Assumptions!C$45</f>
        <v>19102.008596212381</v>
      </c>
      <c r="AC95" s="52">
        <f>'Temporary Relocation Numbers'!AC95*Assumptions!D$45</f>
        <v>19369.439796924977</v>
      </c>
      <c r="AD95" s="52">
        <f>'Temporary Relocation Numbers'!AD95*Assumptions!E$45</f>
        <v>13333.094334361584</v>
      </c>
      <c r="AE95" s="52">
        <f>'Temporary Relocation Numbers'!AE95*Assumptions!F$45</f>
        <v>10673.168930642822</v>
      </c>
      <c r="AF95" s="52">
        <f>'Temporary Relocation Numbers'!AF95*Assumptions!G$45</f>
        <v>10907.153546162303</v>
      </c>
      <c r="AG95" s="52">
        <f>'Temporary Relocation Numbers'!AG95*Assumptions!H$45</f>
        <v>4434.6464873779769</v>
      </c>
      <c r="AH95" s="53">
        <f>'Temporary Relocation Numbers'!AH95*Assumptions!C$45</f>
        <v>2190880.1426196503</v>
      </c>
      <c r="AI95" s="53">
        <f>'Temporary Relocation Numbers'!AI95*Assumptions!D$45</f>
        <v>3724435.5989784021</v>
      </c>
      <c r="AJ95" s="53">
        <f>'Temporary Relocation Numbers'!AJ95*Assumptions!E$45</f>
        <v>2973138.7354998044</v>
      </c>
      <c r="AK95" s="53">
        <f>'Temporary Relocation Numbers'!AK95*Assumptions!F$45</f>
        <v>1078121.2706547622</v>
      </c>
      <c r="AL95" s="53">
        <f>'Temporary Relocation Numbers'!AL95*Assumptions!G$45</f>
        <v>859370.14275022363</v>
      </c>
      <c r="AM95" s="53">
        <f>'Temporary Relocation Numbers'!AM95*Assumptions!H$45</f>
        <v>465871.96421449439</v>
      </c>
    </row>
    <row r="96" spans="1:39" x14ac:dyDescent="0.35">
      <c r="A96">
        <v>2115</v>
      </c>
      <c r="B96" s="51">
        <f>'Temporary Relocation Numbers'!B96*Assumptions!C$45</f>
        <v>0</v>
      </c>
      <c r="C96" s="51">
        <f>'Temporary Relocation Numbers'!C96*Assumptions!D$45</f>
        <v>0</v>
      </c>
      <c r="D96" s="51">
        <f>'Temporary Relocation Numbers'!D96*Assumptions!E$45</f>
        <v>0</v>
      </c>
      <c r="E96" s="51">
        <f>'Temporary Relocation Numbers'!E96*Assumptions!F$45</f>
        <v>0</v>
      </c>
      <c r="F96" s="51">
        <f>'Temporary Relocation Numbers'!F96*Assumptions!G$45</f>
        <v>0</v>
      </c>
      <c r="G96" s="51">
        <f>'Temporary Relocation Numbers'!G96*Assumptions!H$45</f>
        <v>0</v>
      </c>
      <c r="H96" s="52">
        <f>'Temporary Relocation Numbers'!H96*Assumptions!C$45</f>
        <v>20812.976111902874</v>
      </c>
      <c r="I96" s="52">
        <f>'Temporary Relocation Numbers'!I96*Assumptions!D$45</f>
        <v>21515.351986284906</v>
      </c>
      <c r="J96" s="52">
        <f>'Temporary Relocation Numbers'!J96*Assumptions!E$45</f>
        <v>14967.43479517472</v>
      </c>
      <c r="K96" s="52">
        <f>'Temporary Relocation Numbers'!K96*Assumptions!F$45</f>
        <v>10854.400056293851</v>
      </c>
      <c r="L96" s="52">
        <f>'Temporary Relocation Numbers'!L96*Assumptions!G$45</f>
        <v>11294.528206535029</v>
      </c>
      <c r="M96" s="52">
        <f>'Temporary Relocation Numbers'!M96*Assumptions!H$45</f>
        <v>4918.1881743259364</v>
      </c>
      <c r="N96" s="53">
        <f>'Temporary Relocation Numbers'!N96*Assumptions!C$45</f>
        <v>2386008.1353523042</v>
      </c>
      <c r="O96" s="53">
        <f>'Temporary Relocation Numbers'!O96*Assumptions!D$45</f>
        <v>4135138.0769185349</v>
      </c>
      <c r="P96" s="53">
        <f>'Temporary Relocation Numbers'!P96*Assumptions!E$45</f>
        <v>3336028.4798701643</v>
      </c>
      <c r="Q96" s="53">
        <f>'Temporary Relocation Numbers'!Q96*Assumptions!F$45</f>
        <v>1095918.3700676453</v>
      </c>
      <c r="R96" s="53">
        <f>'Temporary Relocation Numbers'!R96*Assumptions!G$45</f>
        <v>889477.73117843713</v>
      </c>
      <c r="S96" s="53">
        <f>'Temporary Relocation Numbers'!S96*Assumptions!H$45</f>
        <v>516429.28667905962</v>
      </c>
      <c r="U96">
        <v>2115</v>
      </c>
      <c r="V96" s="51">
        <f>'Temporary Relocation Numbers'!V96*Assumptions!C$45</f>
        <v>0</v>
      </c>
      <c r="W96" s="51">
        <f>'Temporary Relocation Numbers'!W96*Assumptions!D$45</f>
        <v>0</v>
      </c>
      <c r="X96" s="51">
        <f>'Temporary Relocation Numbers'!X96*Assumptions!E$45</f>
        <v>0</v>
      </c>
      <c r="Y96" s="51">
        <f>'Temporary Relocation Numbers'!Y96*Assumptions!F$45</f>
        <v>0</v>
      </c>
      <c r="Z96" s="51">
        <f>'Temporary Relocation Numbers'!Z96*Assumptions!G$45</f>
        <v>0</v>
      </c>
      <c r="AA96" s="51">
        <f>'Temporary Relocation Numbers'!AA96*Assumptions!H$45</f>
        <v>0</v>
      </c>
      <c r="AB96" s="52">
        <f>'Temporary Relocation Numbers'!AB96*Assumptions!C$45</f>
        <v>19376.374408413449</v>
      </c>
      <c r="AC96" s="52">
        <f>'Temporary Relocation Numbers'!AC96*Assumptions!D$45</f>
        <v>19647.646774740741</v>
      </c>
      <c r="AD96" s="52">
        <f>'Temporary Relocation Numbers'!AD96*Assumptions!E$45</f>
        <v>13524.600124853474</v>
      </c>
      <c r="AE96" s="52">
        <f>'Temporary Relocation Numbers'!AE96*Assumptions!F$45</f>
        <v>10826.469702531056</v>
      </c>
      <c r="AF96" s="52">
        <f>'Temporary Relocation Numbers'!AF96*Assumptions!G$45</f>
        <v>11063.815083948853</v>
      </c>
      <c r="AG96" s="52">
        <f>'Temporary Relocation Numbers'!AG96*Assumptions!H$45</f>
        <v>4498.3421652018942</v>
      </c>
      <c r="AH96" s="53">
        <f>'Temporary Relocation Numbers'!AH96*Assumptions!C$45</f>
        <v>2221315.5256381924</v>
      </c>
      <c r="AI96" s="53">
        <f>'Temporary Relocation Numbers'!AI96*Assumptions!D$45</f>
        <v>3776174.9076597332</v>
      </c>
      <c r="AJ96" s="53">
        <f>'Temporary Relocation Numbers'!AJ96*Assumptions!E$45</f>
        <v>3014441.1392333102</v>
      </c>
      <c r="AK96" s="53">
        <f>'Temporary Relocation Numbers'!AK96*Assumptions!F$45</f>
        <v>1093098.3719459262</v>
      </c>
      <c r="AL96" s="53">
        <f>'Temporary Relocation Numbers'!AL96*Assumptions!G$45</f>
        <v>871308.38571500219</v>
      </c>
      <c r="AM96" s="53">
        <f>'Temporary Relocation Numbers'!AM96*Assumptions!H$45</f>
        <v>472343.78866195789</v>
      </c>
    </row>
    <row r="97" spans="1:39" x14ac:dyDescent="0.35">
      <c r="A97">
        <v>2116</v>
      </c>
      <c r="B97" s="51">
        <f>'Temporary Relocation Numbers'!B97*Assumptions!C$45</f>
        <v>0</v>
      </c>
      <c r="C97" s="51">
        <f>'Temporary Relocation Numbers'!C97*Assumptions!D$45</f>
        <v>0</v>
      </c>
      <c r="D97" s="51">
        <f>'Temporary Relocation Numbers'!D97*Assumptions!E$45</f>
        <v>0</v>
      </c>
      <c r="E97" s="51">
        <f>'Temporary Relocation Numbers'!E97*Assumptions!F$45</f>
        <v>0</v>
      </c>
      <c r="F97" s="51">
        <f>'Temporary Relocation Numbers'!F97*Assumptions!G$45</f>
        <v>0</v>
      </c>
      <c r="G97" s="51">
        <f>'Temporary Relocation Numbers'!G97*Assumptions!H$45</f>
        <v>0</v>
      </c>
      <c r="H97" s="52">
        <f>'Temporary Relocation Numbers'!H97*Assumptions!C$45</f>
        <v>21111.916878602973</v>
      </c>
      <c r="I97" s="52">
        <f>'Temporary Relocation Numbers'!I97*Assumptions!D$45</f>
        <v>21824.381112346517</v>
      </c>
      <c r="J97" s="52">
        <f>'Temporary Relocation Numbers'!J97*Assumptions!E$45</f>
        <v>15182.414931083509</v>
      </c>
      <c r="K97" s="52">
        <f>'Temporary Relocation Numbers'!K97*Assumptions!F$45</f>
        <v>11010.303885590152</v>
      </c>
      <c r="L97" s="52">
        <f>'Temporary Relocation Numbers'!L97*Assumptions!G$45</f>
        <v>11456.753680846057</v>
      </c>
      <c r="M97" s="52">
        <f>'Temporary Relocation Numbers'!M97*Assumptions!H$45</f>
        <v>4988.8290541166725</v>
      </c>
      <c r="N97" s="53">
        <f>'Temporary Relocation Numbers'!N97*Assumptions!C$45</f>
        <v>2419154.2075961153</v>
      </c>
      <c r="O97" s="53">
        <f>'Temporary Relocation Numbers'!O97*Assumptions!D$45</f>
        <v>4192582.8037008424</v>
      </c>
      <c r="P97" s="53">
        <f>'Temporary Relocation Numbers'!P97*Assumptions!E$45</f>
        <v>3382372.0942790327</v>
      </c>
      <c r="Q97" s="53">
        <f>'Temporary Relocation Numbers'!Q97*Assumptions!F$45</f>
        <v>1111142.7060325425</v>
      </c>
      <c r="R97" s="53">
        <f>'Temporary Relocation Numbers'!R97*Assumptions!G$45</f>
        <v>901834.22431023815</v>
      </c>
      <c r="S97" s="53">
        <f>'Temporary Relocation Numbers'!S97*Assumptions!H$45</f>
        <v>523603.44597527548</v>
      </c>
      <c r="U97">
        <v>2116</v>
      </c>
      <c r="V97" s="51">
        <f>'Temporary Relocation Numbers'!V97*Assumptions!C$45</f>
        <v>0</v>
      </c>
      <c r="W97" s="51">
        <f>'Temporary Relocation Numbers'!W97*Assumptions!D$45</f>
        <v>0</v>
      </c>
      <c r="X97" s="51">
        <f>'Temporary Relocation Numbers'!X97*Assumptions!E$45</f>
        <v>0</v>
      </c>
      <c r="Y97" s="51">
        <f>'Temporary Relocation Numbers'!Y97*Assumptions!F$45</f>
        <v>0</v>
      </c>
      <c r="Z97" s="51">
        <f>'Temporary Relocation Numbers'!Z97*Assumptions!G$45</f>
        <v>0</v>
      </c>
      <c r="AA97" s="51">
        <f>'Temporary Relocation Numbers'!AA97*Assumptions!H$45</f>
        <v>0</v>
      </c>
      <c r="AB97" s="52">
        <f>'Temporary Relocation Numbers'!AB97*Assumptions!C$45</f>
        <v>19654.680989383702</v>
      </c>
      <c r="AC97" s="52">
        <f>'Temporary Relocation Numbers'!AC97*Assumptions!D$45</f>
        <v>19929.849692723947</v>
      </c>
      <c r="AD97" s="52">
        <f>'Temporary Relocation Numbers'!AD97*Assumptions!E$45</f>
        <v>13718.85654973467</v>
      </c>
      <c r="AE97" s="52">
        <f>'Temporary Relocation Numbers'!AE97*Assumptions!F$45</f>
        <v>10981.972362800729</v>
      </c>
      <c r="AF97" s="52">
        <f>'Temporary Relocation Numbers'!AF97*Assumptions!G$45</f>
        <v>11222.726781441857</v>
      </c>
      <c r="AG97" s="52">
        <f>'Temporary Relocation Numbers'!AG97*Assumptions!H$45</f>
        <v>4562.9527162597906</v>
      </c>
      <c r="AH97" s="53">
        <f>'Temporary Relocation Numbers'!AH97*Assumptions!C$45</f>
        <v>2252173.7124977405</v>
      </c>
      <c r="AI97" s="53">
        <f>'Temporary Relocation Numbers'!AI97*Assumptions!D$45</f>
        <v>3828632.9711675839</v>
      </c>
      <c r="AJ97" s="53">
        <f>'Temporary Relocation Numbers'!AJ97*Assumptions!E$45</f>
        <v>3056317.3098529014</v>
      </c>
      <c r="AK97" s="53">
        <f>'Temporary Relocation Numbers'!AK97*Assumptions!F$45</f>
        <v>1108283.532913855</v>
      </c>
      <c r="AL97" s="53">
        <f>'Temporary Relocation Numbers'!AL97*Assumptions!G$45</f>
        <v>883412.47298597184</v>
      </c>
      <c r="AM97" s="53">
        <f>'Temporary Relocation Numbers'!AM97*Assumptions!H$45</f>
        <v>478905.51873778331</v>
      </c>
    </row>
    <row r="98" spans="1:39" x14ac:dyDescent="0.35">
      <c r="A98">
        <v>2117</v>
      </c>
      <c r="B98" s="51">
        <f>'Temporary Relocation Numbers'!B98*Assumptions!C$45</f>
        <v>0</v>
      </c>
      <c r="C98" s="51">
        <f>'Temporary Relocation Numbers'!C98*Assumptions!D$45</f>
        <v>0</v>
      </c>
      <c r="D98" s="51">
        <f>'Temporary Relocation Numbers'!D98*Assumptions!E$45</f>
        <v>0</v>
      </c>
      <c r="E98" s="51">
        <f>'Temporary Relocation Numbers'!E98*Assumptions!F$45</f>
        <v>0</v>
      </c>
      <c r="F98" s="51">
        <f>'Temporary Relocation Numbers'!F98*Assumptions!G$45</f>
        <v>0</v>
      </c>
      <c r="G98" s="51">
        <f>'Temporary Relocation Numbers'!G98*Assumptions!H$45</f>
        <v>0</v>
      </c>
      <c r="H98" s="52">
        <f>'Temporary Relocation Numbers'!H98*Assumptions!C$45</f>
        <v>21415.15138885588</v>
      </c>
      <c r="I98" s="52">
        <f>'Temporary Relocation Numbers'!I98*Assumptions!D$45</f>
        <v>22137.848883000843</v>
      </c>
      <c r="J98" s="52">
        <f>'Temporary Relocation Numbers'!J98*Assumptions!E$45</f>
        <v>15400.482867905937</v>
      </c>
      <c r="K98" s="52">
        <f>'Temporary Relocation Numbers'!K98*Assumptions!F$45</f>
        <v>11168.44699148057</v>
      </c>
      <c r="L98" s="52">
        <f>'Temporary Relocation Numbers'!L98*Assumptions!G$45</f>
        <v>11621.309230750694</v>
      </c>
      <c r="M98" s="52">
        <f>'Temporary Relocation Numbers'!M98*Assumptions!H$45</f>
        <v>5060.4845624089457</v>
      </c>
      <c r="N98" s="53">
        <f>'Temporary Relocation Numbers'!N98*Assumptions!C$45</f>
        <v>2452760.7401748747</v>
      </c>
      <c r="O98" s="53">
        <f>'Temporary Relocation Numbers'!O98*Assumptions!D$45</f>
        <v>4250825.5441343775</v>
      </c>
      <c r="P98" s="53">
        <f>'Temporary Relocation Numbers'!P98*Assumptions!E$45</f>
        <v>3429359.5073273415</v>
      </c>
      <c r="Q98" s="53">
        <f>'Temporary Relocation Numbers'!Q98*Assumptions!F$45</f>
        <v>1126578.5362217391</v>
      </c>
      <c r="R98" s="53">
        <f>'Temporary Relocation Numbers'!R98*Assumptions!G$45</f>
        <v>914362.37201771222</v>
      </c>
      <c r="S98" s="53">
        <f>'Temporary Relocation Numbers'!S98*Assumptions!H$45</f>
        <v>530877.26763173135</v>
      </c>
      <c r="U98">
        <v>2117</v>
      </c>
      <c r="V98" s="51">
        <f>'Temporary Relocation Numbers'!V98*Assumptions!C$45</f>
        <v>0</v>
      </c>
      <c r="W98" s="51">
        <f>'Temporary Relocation Numbers'!W98*Assumptions!D$45</f>
        <v>0</v>
      </c>
      <c r="X98" s="51">
        <f>'Temporary Relocation Numbers'!X98*Assumptions!E$45</f>
        <v>0</v>
      </c>
      <c r="Y98" s="51">
        <f>'Temporary Relocation Numbers'!Y98*Assumptions!F$45</f>
        <v>0</v>
      </c>
      <c r="Z98" s="51">
        <f>'Temporary Relocation Numbers'!Z98*Assumptions!G$45</f>
        <v>0</v>
      </c>
      <c r="AA98" s="51">
        <f>'Temporary Relocation Numbers'!AA98*Assumptions!H$45</f>
        <v>0</v>
      </c>
      <c r="AB98" s="52">
        <f>'Temporary Relocation Numbers'!AB98*Assumptions!C$45</f>
        <v>19936.984941140607</v>
      </c>
      <c r="AC98" s="52">
        <f>'Temporary Relocation Numbers'!AC98*Assumptions!D$45</f>
        <v>20216.105945329422</v>
      </c>
      <c r="AD98" s="52">
        <f>'Temporary Relocation Numbers'!AD98*Assumptions!E$45</f>
        <v>13915.90311689432</v>
      </c>
      <c r="AE98" s="52">
        <f>'Temporary Relocation Numbers'!AE98*Assumptions!F$45</f>
        <v>11139.708537596865</v>
      </c>
      <c r="AF98" s="52">
        <f>'Temporary Relocation Numbers'!AF98*Assumptions!G$45</f>
        <v>11383.920958116634</v>
      </c>
      <c r="AG98" s="52">
        <f>'Temporary Relocation Numbers'!AG98*Assumptions!H$45</f>
        <v>4628.4912810513424</v>
      </c>
      <c r="AH98" s="53">
        <f>'Temporary Relocation Numbers'!AH98*Assumptions!C$45</f>
        <v>2283460.576726744</v>
      </c>
      <c r="AI98" s="53">
        <f>'Temporary Relocation Numbers'!AI98*Assumptions!D$45</f>
        <v>3881819.7743377332</v>
      </c>
      <c r="AJ98" s="53">
        <f>'Temporary Relocation Numbers'!AJ98*Assumptions!E$45</f>
        <v>3098775.2180433264</v>
      </c>
      <c r="AK98" s="53">
        <f>'Temporary Relocation Numbers'!AK98*Assumptions!F$45</f>
        <v>1123679.6438928167</v>
      </c>
      <c r="AL98" s="53">
        <f>'Temporary Relocation Numbers'!AL98*Assumptions!G$45</f>
        <v>895684.70844771492</v>
      </c>
      <c r="AM98" s="53">
        <f>'Temporary Relocation Numbers'!AM98*Assumptions!H$45</f>
        <v>485558.40339766676</v>
      </c>
    </row>
    <row r="99" spans="1:39" x14ac:dyDescent="0.35">
      <c r="A99">
        <v>2118</v>
      </c>
      <c r="B99" s="51">
        <f>'Temporary Relocation Numbers'!B99*Assumptions!C$45</f>
        <v>0</v>
      </c>
      <c r="C99" s="51">
        <f>'Temporary Relocation Numbers'!C99*Assumptions!D$45</f>
        <v>0</v>
      </c>
      <c r="D99" s="51">
        <f>'Temporary Relocation Numbers'!D99*Assumptions!E$45</f>
        <v>0</v>
      </c>
      <c r="E99" s="51">
        <f>'Temporary Relocation Numbers'!E99*Assumptions!F$45</f>
        <v>0</v>
      </c>
      <c r="F99" s="51">
        <f>'Temporary Relocation Numbers'!F99*Assumptions!G$45</f>
        <v>0</v>
      </c>
      <c r="G99" s="51">
        <f>'Temporary Relocation Numbers'!G99*Assumptions!H$45</f>
        <v>0</v>
      </c>
      <c r="H99" s="52">
        <f>'Temporary Relocation Numbers'!H99*Assumptions!C$45</f>
        <v>21722.741314523555</v>
      </c>
      <c r="I99" s="52">
        <f>'Temporary Relocation Numbers'!I99*Assumptions!D$45</f>
        <v>22455.819051351275</v>
      </c>
      <c r="J99" s="52">
        <f>'Temporary Relocation Numbers'!J99*Assumptions!E$45</f>
        <v>15621.682956318598</v>
      </c>
      <c r="K99" s="52">
        <f>'Temporary Relocation Numbers'!K99*Assumptions!F$45</f>
        <v>11328.861537124198</v>
      </c>
      <c r="L99" s="52">
        <f>'Temporary Relocation Numbers'!L99*Assumptions!G$45</f>
        <v>11788.228323571486</v>
      </c>
      <c r="M99" s="52">
        <f>'Temporary Relocation Numbers'!M99*Assumptions!H$45</f>
        <v>5133.1692725064786</v>
      </c>
      <c r="N99" s="53">
        <f>'Temporary Relocation Numbers'!N99*Assumptions!C$45</f>
        <v>2486834.1297354754</v>
      </c>
      <c r="O99" s="53">
        <f>'Temporary Relocation Numbers'!O99*Assumptions!D$45</f>
        <v>4309877.3841067981</v>
      </c>
      <c r="P99" s="53">
        <f>'Temporary Relocation Numbers'!P99*Assumptions!E$45</f>
        <v>3476999.6625706055</v>
      </c>
      <c r="Q99" s="53">
        <f>'Temporary Relocation Numbers'!Q99*Assumptions!F$45</f>
        <v>1142228.7986817285</v>
      </c>
      <c r="R99" s="53">
        <f>'Temporary Relocation Numbers'!R99*Assumptions!G$45</f>
        <v>927064.5589008457</v>
      </c>
      <c r="S99" s="53">
        <f>'Temporary Relocation Numbers'!S99*Assumptions!H$45</f>
        <v>538252.13614320022</v>
      </c>
      <c r="U99">
        <v>2118</v>
      </c>
      <c r="V99" s="51">
        <f>'Temporary Relocation Numbers'!V99*Assumptions!C$45</f>
        <v>0</v>
      </c>
      <c r="W99" s="51">
        <f>'Temporary Relocation Numbers'!W99*Assumptions!D$45</f>
        <v>0</v>
      </c>
      <c r="X99" s="51">
        <f>'Temporary Relocation Numbers'!X99*Assumptions!E$45</f>
        <v>0</v>
      </c>
      <c r="Y99" s="51">
        <f>'Temporary Relocation Numbers'!Y99*Assumptions!F$45</f>
        <v>0</v>
      </c>
      <c r="Z99" s="51">
        <f>'Temporary Relocation Numbers'!Z99*Assumptions!G$45</f>
        <v>0</v>
      </c>
      <c r="AA99" s="51">
        <f>'Temporary Relocation Numbers'!AA99*Assumptions!H$45</f>
        <v>0</v>
      </c>
      <c r="AB99" s="52">
        <f>'Temporary Relocation Numbers'!AB99*Assumptions!C$45</f>
        <v>20223.343678687252</v>
      </c>
      <c r="AC99" s="52">
        <f>'Temporary Relocation Numbers'!AC99*Assumptions!D$45</f>
        <v>20506.473751379563</v>
      </c>
      <c r="AD99" s="52">
        <f>'Temporary Relocation Numbers'!AD99*Assumptions!E$45</f>
        <v>14115.779901680982</v>
      </c>
      <c r="AE99" s="52">
        <f>'Temporary Relocation Numbers'!AE99*Assumptions!F$45</f>
        <v>11299.710307316878</v>
      </c>
      <c r="AF99" s="52">
        <f>'Temporary Relocation Numbers'!AF99*Assumptions!G$45</f>
        <v>11547.430397659331</v>
      </c>
      <c r="AG99" s="52">
        <f>'Temporary Relocation Numbers'!AG99*Assumptions!H$45</f>
        <v>4694.9711888157553</v>
      </c>
      <c r="AH99" s="53">
        <f>'Temporary Relocation Numbers'!AH99*Assumptions!C$45</f>
        <v>2315182.073447837</v>
      </c>
      <c r="AI99" s="53">
        <f>'Temporary Relocation Numbers'!AI99*Assumptions!D$45</f>
        <v>3935745.440713828</v>
      </c>
      <c r="AJ99" s="53">
        <f>'Temporary Relocation Numbers'!AJ99*Assumptions!E$45</f>
        <v>3141822.9452169095</v>
      </c>
      <c r="AK99" s="53">
        <f>'Temporary Relocation Numbers'!AK99*Assumptions!F$45</f>
        <v>1139289.6353691751</v>
      </c>
      <c r="AL99" s="53">
        <f>'Temporary Relocation Numbers'!AL99*Assumptions!G$45</f>
        <v>908127.42799003585</v>
      </c>
      <c r="AM99" s="53">
        <f>'Temporary Relocation Numbers'!AM99*Assumptions!H$45</f>
        <v>492303.70894761314</v>
      </c>
    </row>
    <row r="100" spans="1:39" x14ac:dyDescent="0.35">
      <c r="A100">
        <v>2119</v>
      </c>
      <c r="B100" s="51">
        <f>'Temporary Relocation Numbers'!B100*Assumptions!C$45</f>
        <v>0</v>
      </c>
      <c r="C100" s="51">
        <f>'Temporary Relocation Numbers'!C100*Assumptions!D$45</f>
        <v>0</v>
      </c>
      <c r="D100" s="51">
        <f>'Temporary Relocation Numbers'!D100*Assumptions!E$45</f>
        <v>0</v>
      </c>
      <c r="E100" s="51">
        <f>'Temporary Relocation Numbers'!E100*Assumptions!F$45</f>
        <v>0</v>
      </c>
      <c r="F100" s="51">
        <f>'Temporary Relocation Numbers'!F100*Assumptions!G$45</f>
        <v>0</v>
      </c>
      <c r="G100" s="51">
        <f>'Temporary Relocation Numbers'!G100*Assumptions!H$45</f>
        <v>0</v>
      </c>
      <c r="H100" s="52">
        <f>'Temporary Relocation Numbers'!H100*Assumptions!C$45</f>
        <v>22034.749213272731</v>
      </c>
      <c r="I100" s="52">
        <f>'Temporary Relocation Numbers'!I100*Assumptions!D$45</f>
        <v>22778.356286199229</v>
      </c>
      <c r="J100" s="52">
        <f>'Temporary Relocation Numbers'!J100*Assumptions!E$45</f>
        <v>15846.060184015363</v>
      </c>
      <c r="K100" s="52">
        <f>'Temporary Relocation Numbers'!K100*Assumptions!F$45</f>
        <v>11491.580147645753</v>
      </c>
      <c r="L100" s="52">
        <f>'Temporary Relocation Numbers'!L100*Assumptions!G$45</f>
        <v>11957.544907328524</v>
      </c>
      <c r="M100" s="52">
        <f>'Temporary Relocation Numbers'!M100*Assumptions!H$45</f>
        <v>5206.8979670321451</v>
      </c>
      <c r="N100" s="53">
        <f>'Temporary Relocation Numbers'!N100*Assumptions!C$45</f>
        <v>2521380.8617860847</v>
      </c>
      <c r="O100" s="53">
        <f>'Temporary Relocation Numbers'!O100*Assumptions!D$45</f>
        <v>4369749.5635092733</v>
      </c>
      <c r="P100" s="53">
        <f>'Temporary Relocation Numbers'!P100*Assumptions!E$45</f>
        <v>3525301.6278068875</v>
      </c>
      <c r="Q100" s="53">
        <f>'Temporary Relocation Numbers'!Q100*Assumptions!F$45</f>
        <v>1158096.4722739125</v>
      </c>
      <c r="R100" s="53">
        <f>'Temporary Relocation Numbers'!R100*Assumptions!G$45</f>
        <v>939943.20268613531</v>
      </c>
      <c r="S100" s="53">
        <f>'Temporary Relocation Numbers'!S100*Assumptions!H$45</f>
        <v>545729.45523765264</v>
      </c>
      <c r="U100">
        <v>2119</v>
      </c>
      <c r="V100" s="51">
        <f>'Temporary Relocation Numbers'!V100*Assumptions!C$45</f>
        <v>0</v>
      </c>
      <c r="W100" s="51">
        <f>'Temporary Relocation Numbers'!W100*Assumptions!D$45</f>
        <v>0</v>
      </c>
      <c r="X100" s="51">
        <f>'Temporary Relocation Numbers'!X100*Assumptions!E$45</f>
        <v>0</v>
      </c>
      <c r="Y100" s="51">
        <f>'Temporary Relocation Numbers'!Y100*Assumptions!F$45</f>
        <v>0</v>
      </c>
      <c r="Z100" s="51">
        <f>'Temporary Relocation Numbers'!Z100*Assumptions!G$45</f>
        <v>0</v>
      </c>
      <c r="AA100" s="51">
        <f>'Temporary Relocation Numbers'!AA100*Assumptions!H$45</f>
        <v>0</v>
      </c>
      <c r="AB100" s="52">
        <f>'Temporary Relocation Numbers'!AB100*Assumptions!C$45</f>
        <v>20513.815441689418</v>
      </c>
      <c r="AC100" s="52">
        <f>'Temporary Relocation Numbers'!AC100*Assumptions!D$45</f>
        <v>20801.012165904871</v>
      </c>
      <c r="AD100" s="52">
        <f>'Temporary Relocation Numbers'!AD100*Assumptions!E$45</f>
        <v>14318.527555053102</v>
      </c>
      <c r="AE100" s="52">
        <f>'Temporary Relocation Numbers'!AE100*Assumptions!F$45</f>
        <v>11462.010213135078</v>
      </c>
      <c r="AF100" s="52">
        <f>'Temporary Relocation Numbers'!AF100*Assumptions!G$45</f>
        <v>11713.288354634455</v>
      </c>
      <c r="AG100" s="52">
        <f>'Temporary Relocation Numbers'!AG100*Assumptions!H$45</f>
        <v>4762.4059602426432</v>
      </c>
      <c r="AH100" s="53">
        <f>'Temporary Relocation Numbers'!AH100*Assumptions!C$45</f>
        <v>2347344.2405113406</v>
      </c>
      <c r="AI100" s="53">
        <f>'Temporary Relocation Numbers'!AI100*Assumptions!D$45</f>
        <v>3990420.2344742836</v>
      </c>
      <c r="AJ100" s="53">
        <f>'Temporary Relocation Numbers'!AJ100*Assumptions!E$45</f>
        <v>3185468.6850517606</v>
      </c>
      <c r="AK100" s="53">
        <f>'Temporary Relocation Numbers'!AK100*Assumptions!F$45</f>
        <v>1155116.4785391779</v>
      </c>
      <c r="AL100" s="53">
        <f>'Temporary Relocation Numbers'!AL100*Assumptions!G$45</f>
        <v>920742.99995257682</v>
      </c>
      <c r="AM100" s="53">
        <f>'Temporary Relocation Numbers'!AM100*Assumptions!H$45</f>
        <v>499142.71928496246</v>
      </c>
    </row>
    <row r="101" spans="1:39" x14ac:dyDescent="0.35">
      <c r="A101">
        <v>2120</v>
      </c>
      <c r="B101" s="51">
        <f>'Temporary Relocation Numbers'!B101*Assumptions!C$45</f>
        <v>0</v>
      </c>
      <c r="C101" s="51">
        <f>'Temporary Relocation Numbers'!C101*Assumptions!D$45</f>
        <v>0</v>
      </c>
      <c r="D101" s="51">
        <f>'Temporary Relocation Numbers'!D101*Assumptions!E$45</f>
        <v>0</v>
      </c>
      <c r="E101" s="51">
        <f>'Temporary Relocation Numbers'!E101*Assumptions!F$45</f>
        <v>0</v>
      </c>
      <c r="F101" s="51">
        <f>'Temporary Relocation Numbers'!F101*Assumptions!G$45</f>
        <v>0</v>
      </c>
      <c r="G101" s="51">
        <f>'Temporary Relocation Numbers'!G101*Assumptions!H$45</f>
        <v>0</v>
      </c>
      <c r="H101" s="52">
        <f>'Temporary Relocation Numbers'!H101*Assumptions!C$45</f>
        <v>21207.442892994142</v>
      </c>
      <c r="I101" s="52">
        <f>'Temporary Relocation Numbers'!I101*Assumptions!D$45</f>
        <v>21923.130844841395</v>
      </c>
      <c r="J101" s="52">
        <f>'Temporary Relocation Numbers'!J101*Assumptions!E$45</f>
        <v>15251.111468472263</v>
      </c>
      <c r="K101" s="52">
        <f>'Temporary Relocation Numbers'!K101*Assumptions!F$45</f>
        <v>11060.122689513724</v>
      </c>
      <c r="L101" s="52">
        <f>'Temporary Relocation Numbers'!L101*Assumptions!G$45</f>
        <v>11508.592555699797</v>
      </c>
      <c r="M101" s="52">
        <f>'Temporary Relocation Numbers'!M101*Assumptions!H$45</f>
        <v>5011.4022273040664</v>
      </c>
      <c r="N101" s="53">
        <f>'Temporary Relocation Numbers'!N101*Assumptions!C$45</f>
        <v>2425586.672537969</v>
      </c>
      <c r="O101" s="53">
        <f>'Temporary Relocation Numbers'!O101*Assumptions!D$45</f>
        <v>4203730.76682611</v>
      </c>
      <c r="P101" s="53">
        <f>'Temporary Relocation Numbers'!P101*Assumptions!E$45</f>
        <v>3391365.7292645294</v>
      </c>
      <c r="Q101" s="53">
        <f>'Temporary Relocation Numbers'!Q101*Assumptions!F$45</f>
        <v>1114097.2041292356</v>
      </c>
      <c r="R101" s="53">
        <f>'Temporary Relocation Numbers'!R101*Assumptions!G$45</f>
        <v>904232.17687275901</v>
      </c>
      <c r="S101" s="53">
        <f>'Temporary Relocation Numbers'!S101*Assumptions!H$45</f>
        <v>524995.69323222735</v>
      </c>
      <c r="U101">
        <v>2120</v>
      </c>
      <c r="V101" s="51">
        <f>'Temporary Relocation Numbers'!V101*Assumptions!C$45</f>
        <v>0</v>
      </c>
      <c r="W101" s="51">
        <f>'Temporary Relocation Numbers'!W101*Assumptions!D$45</f>
        <v>0</v>
      </c>
      <c r="X101" s="51">
        <f>'Temporary Relocation Numbers'!X101*Assumptions!E$45</f>
        <v>0</v>
      </c>
      <c r="Y101" s="51">
        <f>'Temporary Relocation Numbers'!Y101*Assumptions!F$45</f>
        <v>0</v>
      </c>
      <c r="Z101" s="51">
        <f>'Temporary Relocation Numbers'!Z101*Assumptions!G$45</f>
        <v>0</v>
      </c>
      <c r="AA101" s="51">
        <f>'Temporary Relocation Numbers'!AA101*Assumptions!H$45</f>
        <v>0</v>
      </c>
      <c r="AB101" s="52">
        <f>'Temporary Relocation Numbers'!AB101*Assumptions!C$45</f>
        <v>19743.61338476219</v>
      </c>
      <c r="AC101" s="52">
        <f>'Temporary Relocation Numbers'!AC101*Assumptions!D$45</f>
        <v>20020.027155978853</v>
      </c>
      <c r="AD101" s="52">
        <f>'Temporary Relocation Numbers'!AD101*Assumptions!E$45</f>
        <v>13780.930860453858</v>
      </c>
      <c r="AE101" s="52">
        <f>'Temporary Relocation Numbers'!AE101*Assumptions!F$45</f>
        <v>11031.662973843035</v>
      </c>
      <c r="AF101" s="52">
        <f>'Temporary Relocation Numbers'!AF101*Assumptions!G$45</f>
        <v>11273.506744540266</v>
      </c>
      <c r="AG101" s="52">
        <f>'Temporary Relocation Numbers'!AG101*Assumptions!H$45</f>
        <v>4583.5989081402349</v>
      </c>
      <c r="AH101" s="53">
        <f>'Temporary Relocation Numbers'!AH101*Assumptions!C$45</f>
        <v>2258162.1808653693</v>
      </c>
      <c r="AI101" s="53">
        <f>'Temporary Relocation Numbers'!AI101*Assumptions!D$45</f>
        <v>3838813.2016319856</v>
      </c>
      <c r="AJ101" s="53">
        <f>'Temporary Relocation Numbers'!AJ101*Assumptions!E$45</f>
        <v>3064443.9740750785</v>
      </c>
      <c r="AK101" s="53">
        <f>'Temporary Relocation Numbers'!AK101*Assumptions!F$45</f>
        <v>1111230.4285473435</v>
      </c>
      <c r="AL101" s="53">
        <f>'Temporary Relocation Numbers'!AL101*Assumptions!G$45</f>
        <v>885761.44261504128</v>
      </c>
      <c r="AM101" s="53">
        <f>'Temporary Relocation Numbers'!AM101*Assumptions!H$45</f>
        <v>480178.91542744776</v>
      </c>
    </row>
    <row r="102" spans="1:39" x14ac:dyDescent="0.35">
      <c r="A102">
        <v>2121</v>
      </c>
      <c r="B102" s="51">
        <f>'Temporary Relocation Numbers'!B102*Assumptions!C$45</f>
        <v>0</v>
      </c>
      <c r="C102" s="51">
        <f>'Temporary Relocation Numbers'!C102*Assumptions!D$45</f>
        <v>0</v>
      </c>
      <c r="D102" s="51">
        <f>'Temporary Relocation Numbers'!D102*Assumptions!E$45</f>
        <v>0</v>
      </c>
      <c r="E102" s="51">
        <f>'Temporary Relocation Numbers'!E102*Assumptions!F$45</f>
        <v>0</v>
      </c>
      <c r="F102" s="51">
        <f>'Temporary Relocation Numbers'!F102*Assumptions!G$45</f>
        <v>0</v>
      </c>
      <c r="G102" s="51">
        <f>'Temporary Relocation Numbers'!G102*Assumptions!H$45</f>
        <v>0</v>
      </c>
      <c r="H102" s="52">
        <f>'Temporary Relocation Numbers'!H102*Assumptions!C$45</f>
        <v>21512.049461708481</v>
      </c>
      <c r="I102" s="52">
        <f>'Temporary Relocation Numbers'!I102*Assumptions!D$45</f>
        <v>22238.016976838415</v>
      </c>
      <c r="J102" s="52">
        <f>'Temporary Relocation Numbers'!J102*Assumptions!E$45</f>
        <v>15470.166106833492</v>
      </c>
      <c r="K102" s="52">
        <f>'Temporary Relocation Numbers'!K102*Assumptions!F$45</f>
        <v>11218.981352437455</v>
      </c>
      <c r="L102" s="52">
        <f>'Temporary Relocation Numbers'!L102*Assumptions!G$45</f>
        <v>11673.89267730386</v>
      </c>
      <c r="M102" s="52">
        <f>'Temporary Relocation Numbers'!M102*Assumptions!H$45</f>
        <v>5083.381958411147</v>
      </c>
      <c r="N102" s="53">
        <f>'Temporary Relocation Numbers'!N102*Assumptions!C$45</f>
        <v>2459282.5639686571</v>
      </c>
      <c r="O102" s="53">
        <f>'Temporary Relocation Numbers'!O102*Assumptions!D$45</f>
        <v>4262128.3731151512</v>
      </c>
      <c r="P102" s="53">
        <f>'Temporary Relocation Numbers'!P102*Assumptions!E$45</f>
        <v>3438478.0805603438</v>
      </c>
      <c r="Q102" s="53">
        <f>'Temporary Relocation Numbers'!Q102*Assumptions!F$45</f>
        <v>1129574.0777691673</v>
      </c>
      <c r="R102" s="53">
        <f>'Temporary Relocation Numbers'!R102*Assumptions!G$45</f>
        <v>916793.63658269332</v>
      </c>
      <c r="S102" s="53">
        <f>'Temporary Relocation Numbers'!S102*Assumptions!H$45</f>
        <v>532288.85578173213</v>
      </c>
      <c r="U102">
        <v>2121</v>
      </c>
      <c r="V102" s="51">
        <f>'Temporary Relocation Numbers'!V102*Assumptions!C$45</f>
        <v>0</v>
      </c>
      <c r="W102" s="51">
        <f>'Temporary Relocation Numbers'!W102*Assumptions!D$45</f>
        <v>0</v>
      </c>
      <c r="X102" s="51">
        <f>'Temporary Relocation Numbers'!X102*Assumptions!E$45</f>
        <v>0</v>
      </c>
      <c r="Y102" s="51">
        <f>'Temporary Relocation Numbers'!Y102*Assumptions!F$45</f>
        <v>0</v>
      </c>
      <c r="Z102" s="51">
        <f>'Temporary Relocation Numbers'!Z102*Assumptions!G$45</f>
        <v>0</v>
      </c>
      <c r="AA102" s="51">
        <f>'Temporary Relocation Numbers'!AA102*Assumptions!H$45</f>
        <v>0</v>
      </c>
      <c r="AB102" s="52">
        <f>'Temporary Relocation Numbers'!AB102*Assumptions!C$45</f>
        <v>20027.194689566346</v>
      </c>
      <c r="AC102" s="52">
        <f>'Temporary Relocation Numbers'!AC102*Assumptions!D$45</f>
        <v>20307.578644780224</v>
      </c>
      <c r="AD102" s="52">
        <f>'Temporary Relocation Numbers'!AD102*Assumptions!E$45</f>
        <v>13978.869012840873</v>
      </c>
      <c r="AE102" s="52">
        <f>'Temporary Relocation Numbers'!AE102*Assumptions!F$45</f>
        <v>11190.11286441355</v>
      </c>
      <c r="AF102" s="52">
        <f>'Temporary Relocation Numbers'!AF102*Assumptions!G$45</f>
        <v>11435.43028356188</v>
      </c>
      <c r="AG102" s="52">
        <f>'Temporary Relocation Numbers'!AG102*Assumptions!H$45</f>
        <v>4649.4340181445914</v>
      </c>
      <c r="AH102" s="53">
        <f>'Temporary Relocation Numbers'!AH102*Assumptions!C$45</f>
        <v>2289532.2360115368</v>
      </c>
      <c r="AI102" s="53">
        <f>'Temporary Relocation Numbers'!AI102*Assumptions!D$45</f>
        <v>3892141.4270585952</v>
      </c>
      <c r="AJ102" s="53">
        <f>'Temporary Relocation Numbers'!AJ102*Assumptions!E$45</f>
        <v>3107014.7766833473</v>
      </c>
      <c r="AK102" s="53">
        <f>'Temporary Relocation Numbers'!AK102*Assumptions!F$45</f>
        <v>1126667.4773647455</v>
      </c>
      <c r="AL102" s="53">
        <f>'Temporary Relocation Numbers'!AL102*Assumptions!G$45</f>
        <v>898066.30961557454</v>
      </c>
      <c r="AM102" s="53">
        <f>'Temporary Relocation Numbers'!AM102*Assumptions!H$45</f>
        <v>486849.48992587172</v>
      </c>
    </row>
    <row r="103" spans="1:39" x14ac:dyDescent="0.35">
      <c r="A103">
        <v>2122</v>
      </c>
      <c r="B103" s="51">
        <f>'Temporary Relocation Numbers'!B103*Assumptions!C$45</f>
        <v>0</v>
      </c>
      <c r="C103" s="51">
        <f>'Temporary Relocation Numbers'!C103*Assumptions!D$45</f>
        <v>0</v>
      </c>
      <c r="D103" s="51">
        <f>'Temporary Relocation Numbers'!D103*Assumptions!E$45</f>
        <v>0</v>
      </c>
      <c r="E103" s="51">
        <f>'Temporary Relocation Numbers'!E103*Assumptions!F$45</f>
        <v>0</v>
      </c>
      <c r="F103" s="51">
        <f>'Temporary Relocation Numbers'!F103*Assumptions!G$45</f>
        <v>0</v>
      </c>
      <c r="G103" s="51">
        <f>'Temporary Relocation Numbers'!G103*Assumptions!H$45</f>
        <v>0</v>
      </c>
      <c r="H103" s="52">
        <f>'Temporary Relocation Numbers'!H103*Assumptions!C$45</f>
        <v>21821.031152976357</v>
      </c>
      <c r="I103" s="52">
        <f>'Temporary Relocation Numbers'!I103*Assumptions!D$45</f>
        <v>22557.425878727459</v>
      </c>
      <c r="J103" s="52">
        <f>'Temporary Relocation Numbers'!J103*Assumptions!E$45</f>
        <v>15692.367068968353</v>
      </c>
      <c r="K103" s="52">
        <f>'Temporary Relocation Numbers'!K103*Assumptions!F$45</f>
        <v>11380.121732797268</v>
      </c>
      <c r="L103" s="52">
        <f>'Temporary Relocation Numbers'!L103*Assumptions!G$45</f>
        <v>11841.567036250157</v>
      </c>
      <c r="M103" s="52">
        <f>'Temporary Relocation Numbers'!M103*Assumptions!H$45</f>
        <v>5156.3955481979438</v>
      </c>
      <c r="N103" s="53">
        <f>'Temporary Relocation Numbers'!N103*Assumptions!C$45</f>
        <v>2493446.5537411459</v>
      </c>
      <c r="O103" s="53">
        <f>'Temporary Relocation Numbers'!O103*Assumptions!D$45</f>
        <v>4321337.2303166427</v>
      </c>
      <c r="P103" s="53">
        <f>'Temporary Relocation Numbers'!P103*Assumptions!E$45</f>
        <v>3486244.9096747749</v>
      </c>
      <c r="Q103" s="53">
        <f>'Temporary Relocation Numbers'!Q103*Assumptions!F$45</f>
        <v>1145265.9538494411</v>
      </c>
      <c r="R103" s="53">
        <f>'Temporary Relocation Numbers'!R103*Assumptions!G$45</f>
        <v>929529.5982336998</v>
      </c>
      <c r="S103" s="53">
        <f>'Temporary Relocation Numbers'!S103*Assumptions!H$45</f>
        <v>539683.3338670769</v>
      </c>
      <c r="U103">
        <v>2122</v>
      </c>
      <c r="V103" s="51">
        <f>'Temporary Relocation Numbers'!V103*Assumptions!C$45</f>
        <v>0</v>
      </c>
      <c r="W103" s="51">
        <f>'Temporary Relocation Numbers'!W103*Assumptions!D$45</f>
        <v>0</v>
      </c>
      <c r="X103" s="51">
        <f>'Temporary Relocation Numbers'!X103*Assumptions!E$45</f>
        <v>0</v>
      </c>
      <c r="Y103" s="51">
        <f>'Temporary Relocation Numbers'!Y103*Assumptions!F$45</f>
        <v>0</v>
      </c>
      <c r="Z103" s="51">
        <f>'Temporary Relocation Numbers'!Z103*Assumptions!G$45</f>
        <v>0</v>
      </c>
      <c r="AA103" s="51">
        <f>'Temporary Relocation Numbers'!AA103*Assumptions!H$45</f>
        <v>0</v>
      </c>
      <c r="AB103" s="52">
        <f>'Temporary Relocation Numbers'!AB103*Assumptions!C$45</f>
        <v>20314.849127026988</v>
      </c>
      <c r="AC103" s="52">
        <f>'Temporary Relocation Numbers'!AC103*Assumptions!D$45</f>
        <v>20599.2602907521</v>
      </c>
      <c r="AD103" s="52">
        <f>'Temporary Relocation Numbers'!AD103*Assumptions!E$45</f>
        <v>14179.650188864474</v>
      </c>
      <c r="AE103" s="52">
        <f>'Temporary Relocation Numbers'!AE103*Assumptions!F$45</f>
        <v>11350.83860114446</v>
      </c>
      <c r="AF103" s="52">
        <f>'Temporary Relocation Numbers'!AF103*Assumptions!G$45</f>
        <v>11599.67956142265</v>
      </c>
      <c r="AG103" s="52">
        <f>'Temporary Relocation Numbers'!AG103*Assumptions!H$45</f>
        <v>4716.2147304575583</v>
      </c>
      <c r="AH103" s="53">
        <f>'Temporary Relocation Numbers'!AH103*Assumptions!C$45</f>
        <v>2321338.0793257169</v>
      </c>
      <c r="AI103" s="53">
        <f>'Temporary Relocation Numbers'!AI103*Assumptions!D$45</f>
        <v>3946210.4803082249</v>
      </c>
      <c r="AJ103" s="53">
        <f>'Temporary Relocation Numbers'!AJ103*Assumptions!E$45</f>
        <v>3150176.9665873363</v>
      </c>
      <c r="AK103" s="53">
        <f>'Temporary Relocation Numbers'!AK103*Assumptions!F$45</f>
        <v>1142318.9753819436</v>
      </c>
      <c r="AL103" s="53">
        <f>'Temporary Relocation Numbers'!AL103*Assumptions!G$45</f>
        <v>910542.1140091985</v>
      </c>
      <c r="AM103" s="53">
        <f>'Temporary Relocation Numbers'!AM103*Assumptions!H$45</f>
        <v>493612.73105897993</v>
      </c>
    </row>
    <row r="104" spans="1:39" x14ac:dyDescent="0.35">
      <c r="A104">
        <v>2123</v>
      </c>
      <c r="B104" s="51">
        <f>'Temporary Relocation Numbers'!B104*Assumptions!C$45</f>
        <v>0</v>
      </c>
      <c r="C104" s="51">
        <f>'Temporary Relocation Numbers'!C104*Assumptions!D$45</f>
        <v>0</v>
      </c>
      <c r="D104" s="51">
        <f>'Temporary Relocation Numbers'!D104*Assumptions!E$45</f>
        <v>0</v>
      </c>
      <c r="E104" s="51">
        <f>'Temporary Relocation Numbers'!E104*Assumptions!F$45</f>
        <v>0</v>
      </c>
      <c r="F104" s="51">
        <f>'Temporary Relocation Numbers'!F104*Assumptions!G$45</f>
        <v>0</v>
      </c>
      <c r="G104" s="51">
        <f>'Temporary Relocation Numbers'!G104*Assumptions!H$45</f>
        <v>0</v>
      </c>
      <c r="H104" s="52">
        <f>'Temporary Relocation Numbers'!H104*Assumptions!C$45</f>
        <v>22134.450807521906</v>
      </c>
      <c r="I104" s="52">
        <f>'Temporary Relocation Numbers'!I104*Assumptions!D$45</f>
        <v>22881.422511919718</v>
      </c>
      <c r="J104" s="52">
        <f>'Temporary Relocation Numbers'!J104*Assumptions!E$45</f>
        <v>15917.759546128502</v>
      </c>
      <c r="K104" s="52">
        <f>'Temporary Relocation Numbers'!K104*Assumptions!F$45</f>
        <v>11543.576603338215</v>
      </c>
      <c r="L104" s="52">
        <f>'Temporary Relocation Numbers'!L104*Assumptions!G$45</f>
        <v>12011.649734164886</v>
      </c>
      <c r="M104" s="52">
        <f>'Temporary Relocation Numbers'!M104*Assumptions!H$45</f>
        <v>5230.4578461749124</v>
      </c>
      <c r="N104" s="53">
        <f>'Temporary Relocation Numbers'!N104*Assumptions!C$45</f>
        <v>2528085.144608391</v>
      </c>
      <c r="O104" s="53">
        <f>'Temporary Relocation Numbers'!O104*Assumptions!D$45</f>
        <v>4381368.6082083192</v>
      </c>
      <c r="P104" s="53">
        <f>'Temporary Relocation Numbers'!P104*Assumptions!E$45</f>
        <v>3534675.3085169136</v>
      </c>
      <c r="Q104" s="53">
        <f>'Temporary Relocation Numbers'!Q104*Assumptions!F$45</f>
        <v>1161175.8191521706</v>
      </c>
      <c r="R104" s="53">
        <f>'Temporary Relocation Numbers'!R104*Assumptions!G$45</f>
        <v>942442.48598094424</v>
      </c>
      <c r="S104" s="53">
        <f>'Temporary Relocation Numbers'!S104*Assumptions!H$45</f>
        <v>547180.53494870604</v>
      </c>
      <c r="U104">
        <v>2123</v>
      </c>
      <c r="V104" s="51">
        <f>'Temporary Relocation Numbers'!V104*Assumptions!C$45</f>
        <v>0</v>
      </c>
      <c r="W104" s="51">
        <f>'Temporary Relocation Numbers'!W104*Assumptions!D$45</f>
        <v>0</v>
      </c>
      <c r="X104" s="51">
        <f>'Temporary Relocation Numbers'!X104*Assumptions!E$45</f>
        <v>0</v>
      </c>
      <c r="Y104" s="51">
        <f>'Temporary Relocation Numbers'!Y104*Assumptions!F$45</f>
        <v>0</v>
      </c>
      <c r="Z104" s="51">
        <f>'Temporary Relocation Numbers'!Z104*Assumptions!G$45</f>
        <v>0</v>
      </c>
      <c r="AA104" s="51">
        <f>'Temporary Relocation Numbers'!AA104*Assumptions!H$45</f>
        <v>0</v>
      </c>
      <c r="AB104" s="52">
        <f>'Temporary Relocation Numbers'!AB104*Assumptions!C$45</f>
        <v>20606.635200329456</v>
      </c>
      <c r="AC104" s="52">
        <f>'Temporary Relocation Numbers'!AC104*Assumptions!D$45</f>
        <v>20895.131416133856</v>
      </c>
      <c r="AD104" s="52">
        <f>'Temporary Relocation Numbers'!AD104*Assumptions!E$45</f>
        <v>14383.315223418283</v>
      </c>
      <c r="AE104" s="52">
        <f>'Temporary Relocation Numbers'!AE104*Assumptions!F$45</f>
        <v>11513.872872450553</v>
      </c>
      <c r="AF104" s="52">
        <f>'Temporary Relocation Numbers'!AF104*Assumptions!G$45</f>
        <v>11766.28798315548</v>
      </c>
      <c r="AG104" s="52">
        <f>'Temporary Relocation Numbers'!AG104*Assumptions!H$45</f>
        <v>4783.9546269464145</v>
      </c>
      <c r="AH104" s="53">
        <f>'Temporary Relocation Numbers'!AH104*Assumptions!C$45</f>
        <v>2353585.7647127071</v>
      </c>
      <c r="AI104" s="53">
        <f>'Temporary Relocation Numbers'!AI104*Assumptions!D$45</f>
        <v>4001030.6528514638</v>
      </c>
      <c r="AJ104" s="53">
        <f>'Temporary Relocation Numbers'!AJ104*Assumptions!E$45</f>
        <v>3193938.7592519182</v>
      </c>
      <c r="AK104" s="53">
        <f>'Temporary Relocation Numbers'!AK104*Assumptions!F$45</f>
        <v>1158187.9016955148</v>
      </c>
      <c r="AL104" s="53">
        <f>'Temporary Relocation Numbers'!AL104*Assumptions!G$45</f>
        <v>923191.23043290491</v>
      </c>
      <c r="AM104" s="53">
        <f>'Temporary Relocation Numbers'!AM104*Assumptions!H$45</f>
        <v>500469.92613796087</v>
      </c>
    </row>
    <row r="105" spans="1:39" x14ac:dyDescent="0.35">
      <c r="A105">
        <v>2124</v>
      </c>
      <c r="B105" s="51">
        <f>'Temporary Relocation Numbers'!B105*Assumptions!C$45</f>
        <v>0</v>
      </c>
      <c r="C105" s="51">
        <f>'Temporary Relocation Numbers'!C105*Assumptions!D$45</f>
        <v>0</v>
      </c>
      <c r="D105" s="51">
        <f>'Temporary Relocation Numbers'!D105*Assumptions!E$45</f>
        <v>0</v>
      </c>
      <c r="E105" s="51">
        <f>'Temporary Relocation Numbers'!E105*Assumptions!F$45</f>
        <v>0</v>
      </c>
      <c r="F105" s="51">
        <f>'Temporary Relocation Numbers'!F105*Assumptions!G$45</f>
        <v>0</v>
      </c>
      <c r="G105" s="51">
        <f>'Temporary Relocation Numbers'!G105*Assumptions!H$45</f>
        <v>0</v>
      </c>
      <c r="H105" s="52">
        <f>'Temporary Relocation Numbers'!H105*Assumptions!C$45</f>
        <v>22452.37216866266</v>
      </c>
      <c r="I105" s="52">
        <f>'Temporary Relocation Numbers'!I105*Assumptions!D$45</f>
        <v>23210.072770879575</v>
      </c>
      <c r="J105" s="52">
        <f>'Temporary Relocation Numbers'!J105*Assumptions!E$45</f>
        <v>16146.389378656208</v>
      </c>
      <c r="K105" s="52">
        <f>'Temporary Relocation Numbers'!K105*Assumptions!F$45</f>
        <v>11709.379207526556</v>
      </c>
      <c r="L105" s="52">
        <f>'Temporary Relocation Numbers'!L105*Assumptions!G$45</f>
        <v>12184.175362482441</v>
      </c>
      <c r="M105" s="52">
        <f>'Temporary Relocation Numbers'!M105*Assumptions!H$45</f>
        <v>5305.5839151388718</v>
      </c>
      <c r="N105" s="53">
        <f>'Temporary Relocation Numbers'!N105*Assumptions!C$45</f>
        <v>2563204.9296586304</v>
      </c>
      <c r="O105" s="53">
        <f>'Temporary Relocation Numbers'!O105*Assumptions!D$45</f>
        <v>4442233.933125996</v>
      </c>
      <c r="P105" s="53">
        <f>'Temporary Relocation Numbers'!P105*Assumptions!E$45</f>
        <v>3583778.4952993095</v>
      </c>
      <c r="Q105" s="53">
        <f>'Temporary Relocation Numbers'!Q105*Assumptions!F$45</f>
        <v>1177306.7019514034</v>
      </c>
      <c r="R105" s="53">
        <f>'Temporary Relocation Numbers'!R105*Assumptions!G$45</f>
        <v>955534.75765559601</v>
      </c>
      <c r="S105" s="53">
        <f>'Temporary Relocation Numbers'!S105*Assumptions!H$45</f>
        <v>554781.88603929605</v>
      </c>
      <c r="U105">
        <v>2124</v>
      </c>
      <c r="V105" s="51">
        <f>'Temporary Relocation Numbers'!V105*Assumptions!C$45</f>
        <v>0</v>
      </c>
      <c r="W105" s="51">
        <f>'Temporary Relocation Numbers'!W105*Assumptions!D$45</f>
        <v>0</v>
      </c>
      <c r="X105" s="51">
        <f>'Temporary Relocation Numbers'!X105*Assumptions!E$45</f>
        <v>0</v>
      </c>
      <c r="Y105" s="51">
        <f>'Temporary Relocation Numbers'!Y105*Assumptions!F$45</f>
        <v>0</v>
      </c>
      <c r="Z105" s="51">
        <f>'Temporary Relocation Numbers'!Z105*Assumptions!G$45</f>
        <v>0</v>
      </c>
      <c r="AA105" s="51">
        <f>'Temporary Relocation Numbers'!AA105*Assumptions!H$45</f>
        <v>0</v>
      </c>
      <c r="AB105" s="52">
        <f>'Temporary Relocation Numbers'!AB105*Assumptions!C$45</f>
        <v>20902.612252951574</v>
      </c>
      <c r="AC105" s="52">
        <f>'Temporary Relocation Numbers'!AC105*Assumptions!D$45</f>
        <v>21195.252195221579</v>
      </c>
      <c r="AD105" s="52">
        <f>'Temporary Relocation Numbers'!AD105*Assumptions!E$45</f>
        <v>14589.905537915347</v>
      </c>
      <c r="AE105" s="52">
        <f>'Temporary Relocation Numbers'!AE105*Assumptions!F$45</f>
        <v>11679.248836256587</v>
      </c>
      <c r="AF105" s="52">
        <f>'Temporary Relocation Numbers'!AF105*Assumptions!G$45</f>
        <v>11935.289433596152</v>
      </c>
      <c r="AG105" s="52">
        <f>'Temporary Relocation Numbers'!AG105*Assumptions!H$45</f>
        <v>4852.6674845573898</v>
      </c>
      <c r="AH105" s="53">
        <f>'Temporary Relocation Numbers'!AH105*Assumptions!C$45</f>
        <v>2386281.4301772569</v>
      </c>
      <c r="AI105" s="53">
        <f>'Temporary Relocation Numbers'!AI105*Assumptions!D$45</f>
        <v>4056612.3791264817</v>
      </c>
      <c r="AJ105" s="53">
        <f>'Temporary Relocation Numbers'!AJ105*Assumptions!E$45</f>
        <v>3238308.4842699943</v>
      </c>
      <c r="AK105" s="53">
        <f>'Temporary Relocation Numbers'!AK105*Assumptions!F$45</f>
        <v>1174277.2767872054</v>
      </c>
      <c r="AL105" s="53">
        <f>'Temporary Relocation Numbers'!AL105*Assumptions!G$45</f>
        <v>936016.06651179132</v>
      </c>
      <c r="AM105" s="53">
        <f>'Temporary Relocation Numbers'!AM105*Assumptions!H$45</f>
        <v>507422.38035713905</v>
      </c>
    </row>
    <row r="106" spans="1:39" x14ac:dyDescent="0.35">
      <c r="A106">
        <v>2125</v>
      </c>
      <c r="B106" s="51">
        <f>'Temporary Relocation Numbers'!B106*Assumptions!C$45</f>
        <v>0</v>
      </c>
      <c r="C106" s="51">
        <f>'Temporary Relocation Numbers'!C106*Assumptions!D$45</f>
        <v>0</v>
      </c>
      <c r="D106" s="51">
        <f>'Temporary Relocation Numbers'!D106*Assumptions!E$45</f>
        <v>0</v>
      </c>
      <c r="E106" s="51">
        <f>'Temporary Relocation Numbers'!E106*Assumptions!F$45</f>
        <v>0</v>
      </c>
      <c r="F106" s="51">
        <f>'Temporary Relocation Numbers'!F106*Assumptions!G$45</f>
        <v>0</v>
      </c>
      <c r="G106" s="51">
        <f>'Temporary Relocation Numbers'!G106*Assumptions!H$45</f>
        <v>0</v>
      </c>
      <c r="H106" s="52">
        <f>'Temporary Relocation Numbers'!H106*Assumptions!C$45</f>
        <v>22774.859895273636</v>
      </c>
      <c r="I106" s="52">
        <f>'Temporary Relocation Numbers'!I106*Assumptions!D$45</f>
        <v>23543.443496526248</v>
      </c>
      <c r="J106" s="52">
        <f>'Temporary Relocation Numbers'!J106*Assumptions!E$45</f>
        <v>16378.303065307367</v>
      </c>
      <c r="K106" s="52">
        <f>'Temporary Relocation Numbers'!K106*Assumptions!F$45</f>
        <v>11877.563266310841</v>
      </c>
      <c r="L106" s="52">
        <f>'Temporary Relocation Numbers'!L106*Assumptions!G$45</f>
        <v>12359.179009480617</v>
      </c>
      <c r="M106" s="52">
        <f>'Temporary Relocation Numbers'!M106*Assumptions!H$45</f>
        <v>5381.7890342364844</v>
      </c>
      <c r="N106" s="53">
        <f>'Temporary Relocation Numbers'!N106*Assumptions!C$45</f>
        <v>2598812.5935703111</v>
      </c>
      <c r="O106" s="53">
        <f>'Temporary Relocation Numbers'!O106*Assumptions!D$45</f>
        <v>4503944.7901384635</v>
      </c>
      <c r="P106" s="53">
        <f>'Temporary Relocation Numbers'!P106*Assumptions!E$45</f>
        <v>3633563.8162925551</v>
      </c>
      <c r="Q106" s="53">
        <f>'Temporary Relocation Numbers'!Q106*Assumptions!F$45</f>
        <v>1193661.6725895244</v>
      </c>
      <c r="R106" s="53">
        <f>'Temporary Relocation Numbers'!R106*Assumptions!G$45</f>
        <v>968808.90523265325</v>
      </c>
      <c r="S106" s="53">
        <f>'Temporary Relocation Numbers'!S106*Assumptions!H$45</f>
        <v>562488.83397537319</v>
      </c>
      <c r="U106">
        <v>2125</v>
      </c>
      <c r="V106" s="51">
        <f>'Temporary Relocation Numbers'!V106*Assumptions!C$45</f>
        <v>0</v>
      </c>
      <c r="W106" s="51">
        <f>'Temporary Relocation Numbers'!W106*Assumptions!D$45</f>
        <v>0</v>
      </c>
      <c r="X106" s="51">
        <f>'Temporary Relocation Numbers'!X106*Assumptions!E$45</f>
        <v>0</v>
      </c>
      <c r="Y106" s="51">
        <f>'Temporary Relocation Numbers'!Y106*Assumptions!F$45</f>
        <v>0</v>
      </c>
      <c r="Z106" s="51">
        <f>'Temporary Relocation Numbers'!Z106*Assumptions!G$45</f>
        <v>0</v>
      </c>
      <c r="AA106" s="51">
        <f>'Temporary Relocation Numbers'!AA106*Assumptions!H$45</f>
        <v>0</v>
      </c>
      <c r="AB106" s="52">
        <f>'Temporary Relocation Numbers'!AB106*Assumptions!C$45</f>
        <v>21202.840480732939</v>
      </c>
      <c r="AC106" s="52">
        <f>'Temporary Relocation Numbers'!AC106*Assumptions!D$45</f>
        <v>21499.683666606295</v>
      </c>
      <c r="AD106" s="52">
        <f>'Temporary Relocation Numbers'!AD106*Assumptions!E$45</f>
        <v>14799.463148712397</v>
      </c>
      <c r="AE106" s="52">
        <f>'Temporary Relocation Numbers'!AE106*Assumptions!F$45</f>
        <v>11847.000126740943</v>
      </c>
      <c r="AF106" s="52">
        <f>'Temporary Relocation Numbers'!AF106*Assumptions!G$45</f>
        <v>12106.718284274853</v>
      </c>
      <c r="AG106" s="52">
        <f>'Temporary Relocation Numbers'!AG106*Assumptions!H$45</f>
        <v>4922.3672781176492</v>
      </c>
      <c r="AH106" s="53">
        <f>'Temporary Relocation Numbers'!AH106*Assumptions!C$45</f>
        <v>2419431.2989923703</v>
      </c>
      <c r="AI106" s="53">
        <f>'Temporary Relocation Numbers'!AI106*Assumptions!D$45</f>
        <v>4112966.2385251275</v>
      </c>
      <c r="AJ106" s="53">
        <f>'Temporary Relocation Numbers'!AJ106*Assumptions!E$45</f>
        <v>3283294.5869479352</v>
      </c>
      <c r="AK106" s="53">
        <f>'Temporary Relocation Numbers'!AK106*Assumptions!F$45</f>
        <v>1190590.1630988473</v>
      </c>
      <c r="AL106" s="53">
        <f>'Temporary Relocation Numbers'!AL106*Assumptions!G$45</f>
        <v>949019.06331732683</v>
      </c>
      <c r="AM106" s="53">
        <f>'Temporary Relocation Numbers'!AM106*Assumptions!H$45</f>
        <v>514471.41704240645</v>
      </c>
    </row>
    <row r="107" spans="1:39" x14ac:dyDescent="0.35">
      <c r="A107">
        <v>2126</v>
      </c>
      <c r="B107" s="51">
        <f>'Temporary Relocation Numbers'!B107*Assumptions!C$45</f>
        <v>0</v>
      </c>
      <c r="C107" s="51">
        <f>'Temporary Relocation Numbers'!C107*Assumptions!D$45</f>
        <v>0</v>
      </c>
      <c r="D107" s="51">
        <f>'Temporary Relocation Numbers'!D107*Assumptions!E$45</f>
        <v>0</v>
      </c>
      <c r="E107" s="51">
        <f>'Temporary Relocation Numbers'!E107*Assumptions!F$45</f>
        <v>0</v>
      </c>
      <c r="F107" s="51">
        <f>'Temporary Relocation Numbers'!F107*Assumptions!G$45</f>
        <v>0</v>
      </c>
      <c r="G107" s="51">
        <f>'Temporary Relocation Numbers'!G107*Assumptions!H$45</f>
        <v>0</v>
      </c>
      <c r="H107" s="52">
        <f>'Temporary Relocation Numbers'!H107*Assumptions!C$45</f>
        <v>23101.979574937646</v>
      </c>
      <c r="I107" s="52">
        <f>'Temporary Relocation Numbers'!I107*Assumptions!D$45</f>
        <v>23881.602489827877</v>
      </c>
      <c r="J107" s="52">
        <f>'Temporary Relocation Numbers'!J107*Assumptions!E$45</f>
        <v>16613.547772708414</v>
      </c>
      <c r="K107" s="52">
        <f>'Temporary Relocation Numbers'!K107*Assumptions!F$45</f>
        <v>12048.162984980065</v>
      </c>
      <c r="L107" s="52">
        <f>'Temporary Relocation Numbers'!L107*Assumptions!G$45</f>
        <v>12536.696267416879</v>
      </c>
      <c r="M107" s="52">
        <f>'Temporary Relocation Numbers'!M107*Assumptions!H$45</f>
        <v>5459.0887020717237</v>
      </c>
      <c r="N107" s="53">
        <f>'Temporary Relocation Numbers'!N107*Assumptions!C$45</f>
        <v>2634914.9138844414</v>
      </c>
      <c r="O107" s="53">
        <f>'Temporary Relocation Numbers'!O107*Assumptions!D$45</f>
        <v>4566512.9252525652</v>
      </c>
      <c r="P107" s="53">
        <f>'Temporary Relocation Numbers'!P107*Assumptions!E$45</f>
        <v>3684040.7476042542</v>
      </c>
      <c r="Q107" s="53">
        <f>'Temporary Relocation Numbers'!Q107*Assumptions!F$45</f>
        <v>1210243.8440616596</v>
      </c>
      <c r="R107" s="53">
        <f>'Temporary Relocation Numbers'!R107*Assumptions!G$45</f>
        <v>982267.45530526107</v>
      </c>
      <c r="S107" s="53">
        <f>'Temporary Relocation Numbers'!S107*Assumptions!H$45</f>
        <v>570302.84569270222</v>
      </c>
      <c r="U107">
        <v>2126</v>
      </c>
      <c r="V107" s="51">
        <f>'Temporary Relocation Numbers'!V107*Assumptions!C$45</f>
        <v>0</v>
      </c>
      <c r="W107" s="51">
        <f>'Temporary Relocation Numbers'!W107*Assumptions!D$45</f>
        <v>0</v>
      </c>
      <c r="X107" s="51">
        <f>'Temporary Relocation Numbers'!X107*Assumptions!E$45</f>
        <v>0</v>
      </c>
      <c r="Y107" s="51">
        <f>'Temporary Relocation Numbers'!Y107*Assumptions!F$45</f>
        <v>0</v>
      </c>
      <c r="Z107" s="51">
        <f>'Temporary Relocation Numbers'!Z107*Assumptions!G$45</f>
        <v>0</v>
      </c>
      <c r="AA107" s="51">
        <f>'Temporary Relocation Numbers'!AA107*Assumptions!H$45</f>
        <v>0</v>
      </c>
      <c r="AB107" s="52">
        <f>'Temporary Relocation Numbers'!AB107*Assumptions!C$45</f>
        <v>21507.380944117471</v>
      </c>
      <c r="AC107" s="52">
        <f>'Temporary Relocation Numbers'!AC107*Assumptions!D$45</f>
        <v>21808.487745588023</v>
      </c>
      <c r="AD107" s="52">
        <f>'Temporary Relocation Numbers'!AD107*Assumptions!E$45</f>
        <v>15012.030675655156</v>
      </c>
      <c r="AE107" s="52">
        <f>'Temporary Relocation Numbers'!AE107*Assumptions!F$45</f>
        <v>12017.160861176164</v>
      </c>
      <c r="AF107" s="52">
        <f>'Temporary Relocation Numbers'!AF107*Assumptions!G$45</f>
        <v>12280.609400406651</v>
      </c>
      <c r="AG107" s="52">
        <f>'Temporary Relocation Numbers'!AG107*Assumptions!H$45</f>
        <v>4993.0681831774709</v>
      </c>
      <c r="AH107" s="53">
        <f>'Temporary Relocation Numbers'!AH107*Assumptions!C$45</f>
        <v>2453041.6808838388</v>
      </c>
      <c r="AI107" s="53">
        <f>'Temporary Relocation Numbers'!AI107*Assumptions!D$45</f>
        <v>4170102.9574065926</v>
      </c>
      <c r="AJ107" s="53">
        <f>'Temporary Relocation Numbers'!AJ107*Assumptions!E$45</f>
        <v>3328905.62991306</v>
      </c>
      <c r="AK107" s="53">
        <f>'Temporary Relocation Numbers'!AK107*Assumptions!F$45</f>
        <v>1207129.665615262</v>
      </c>
      <c r="AL107" s="53">
        <f>'Temporary Relocation Numbers'!AL107*Assumptions!G$45</f>
        <v>962202.69583198521</v>
      </c>
      <c r="AM107" s="53">
        <f>'Temporary Relocation Numbers'!AM107*Assumptions!H$45</f>
        <v>521618.37790310173</v>
      </c>
    </row>
    <row r="108" spans="1:39" x14ac:dyDescent="0.35">
      <c r="A108">
        <v>2127</v>
      </c>
      <c r="B108" s="51">
        <f>'Temporary Relocation Numbers'!B108*Assumptions!C$45</f>
        <v>0</v>
      </c>
      <c r="C108" s="51">
        <f>'Temporary Relocation Numbers'!C108*Assumptions!D$45</f>
        <v>0</v>
      </c>
      <c r="D108" s="51">
        <f>'Temporary Relocation Numbers'!D108*Assumptions!E$45</f>
        <v>0</v>
      </c>
      <c r="E108" s="51">
        <f>'Temporary Relocation Numbers'!E108*Assumptions!F$45</f>
        <v>0</v>
      </c>
      <c r="F108" s="51">
        <f>'Temporary Relocation Numbers'!F108*Assumptions!G$45</f>
        <v>0</v>
      </c>
      <c r="G108" s="51">
        <f>'Temporary Relocation Numbers'!G108*Assumptions!H$45</f>
        <v>0</v>
      </c>
      <c r="H108" s="52">
        <f>'Temporary Relocation Numbers'!H108*Assumptions!C$45</f>
        <v>23433.797737284571</v>
      </c>
      <c r="I108" s="52">
        <f>'Temporary Relocation Numbers'!I108*Assumptions!D$45</f>
        <v>24224.61852559094</v>
      </c>
      <c r="J108" s="52">
        <f>'Temporary Relocation Numbers'!J108*Assumptions!E$45</f>
        <v>16852.171344949093</v>
      </c>
      <c r="K108" s="52">
        <f>'Temporary Relocation Numbers'!K108*Assumptions!F$45</f>
        <v>12221.213060120348</v>
      </c>
      <c r="L108" s="52">
        <f>'Temporary Relocation Numbers'!L108*Assumptions!G$45</f>
        <v>12716.7632397671</v>
      </c>
      <c r="M108" s="52">
        <f>'Temporary Relocation Numbers'!M108*Assumptions!H$45</f>
        <v>5537.4986398579804</v>
      </c>
      <c r="N108" s="53">
        <f>'Temporary Relocation Numbers'!N108*Assumptions!C$45</f>
        <v>2671518.7622946282</v>
      </c>
      <c r="O108" s="53">
        <f>'Temporary Relocation Numbers'!O108*Assumptions!D$45</f>
        <v>4629950.2476489414</v>
      </c>
      <c r="P108" s="53">
        <f>'Temporary Relocation Numbers'!P108*Assumptions!E$45</f>
        <v>3735218.8969826954</v>
      </c>
      <c r="Q108" s="53">
        <f>'Temporary Relocation Numbers'!Q108*Assumptions!F$45</f>
        <v>1227056.3726082034</v>
      </c>
      <c r="R108" s="53">
        <f>'Temporary Relocation Numbers'!R108*Assumptions!G$45</f>
        <v>995912.96956562449</v>
      </c>
      <c r="S108" s="53">
        <f>'Temporary Relocation Numbers'!S108*Assumptions!H$45</f>
        <v>578225.40850550274</v>
      </c>
      <c r="U108">
        <v>2127</v>
      </c>
      <c r="V108" s="51">
        <f>'Temporary Relocation Numbers'!V108*Assumptions!C$45</f>
        <v>0</v>
      </c>
      <c r="W108" s="51">
        <f>'Temporary Relocation Numbers'!W108*Assumptions!D$45</f>
        <v>0</v>
      </c>
      <c r="X108" s="51">
        <f>'Temporary Relocation Numbers'!X108*Assumptions!E$45</f>
        <v>0</v>
      </c>
      <c r="Y108" s="51">
        <f>'Temporary Relocation Numbers'!Y108*Assumptions!F$45</f>
        <v>0</v>
      </c>
      <c r="Z108" s="51">
        <f>'Temporary Relocation Numbers'!Z108*Assumptions!G$45</f>
        <v>0</v>
      </c>
      <c r="AA108" s="51">
        <f>'Temporary Relocation Numbers'!AA108*Assumptions!H$45</f>
        <v>0</v>
      </c>
      <c r="AB108" s="52">
        <f>'Temporary Relocation Numbers'!AB108*Assumptions!C$45</f>
        <v>21816.295580572019</v>
      </c>
      <c r="AC108" s="52">
        <f>'Temporary Relocation Numbers'!AC108*Assumptions!D$45</f>
        <v>22121.727236768111</v>
      </c>
      <c r="AD108" s="52">
        <f>'Temporary Relocation Numbers'!AD108*Assumptions!E$45</f>
        <v>15227.651350746368</v>
      </c>
      <c r="AE108" s="52">
        <f>'Temporary Relocation Numbers'!AE108*Assumptions!F$45</f>
        <v>12189.765646867716</v>
      </c>
      <c r="AF108" s="52">
        <f>'Temporary Relocation Numbers'!AF108*Assumptions!G$45</f>
        <v>12456.998147982373</v>
      </c>
      <c r="AG108" s="52">
        <f>'Temporary Relocation Numbers'!AG108*Assumptions!H$45</f>
        <v>5064.7845788932818</v>
      </c>
      <c r="AH108" s="53">
        <f>'Temporary Relocation Numbers'!AH108*Assumptions!C$45</f>
        <v>2487118.9732312309</v>
      </c>
      <c r="AI108" s="53">
        <f>'Temporary Relocation Numbers'!AI108*Assumptions!D$45</f>
        <v>4228033.4111390654</v>
      </c>
      <c r="AJ108" s="53">
        <f>'Temporary Relocation Numbers'!AJ108*Assumptions!E$45</f>
        <v>3375150.294743441</v>
      </c>
      <c r="AK108" s="53">
        <f>'Temporary Relocation Numbers'!AK108*Assumptions!F$45</f>
        <v>1223898.9324552612</v>
      </c>
      <c r="AL108" s="53">
        <f>'Temporary Relocation Numbers'!AL108*Assumptions!G$45</f>
        <v>975569.47342033102</v>
      </c>
      <c r="AM108" s="53">
        <f>'Temporary Relocation Numbers'!AM108*Assumptions!H$45</f>
        <v>528864.62328739231</v>
      </c>
    </row>
    <row r="109" spans="1:39" x14ac:dyDescent="0.35">
      <c r="A109">
        <v>2128</v>
      </c>
      <c r="B109" s="51">
        <f>'Temporary Relocation Numbers'!B109*Assumptions!C$45</f>
        <v>0</v>
      </c>
      <c r="C109" s="51">
        <f>'Temporary Relocation Numbers'!C109*Assumptions!D$45</f>
        <v>0</v>
      </c>
      <c r="D109" s="51">
        <f>'Temporary Relocation Numbers'!D109*Assumptions!E$45</f>
        <v>0</v>
      </c>
      <c r="E109" s="51">
        <f>'Temporary Relocation Numbers'!E109*Assumptions!F$45</f>
        <v>0</v>
      </c>
      <c r="F109" s="51">
        <f>'Temporary Relocation Numbers'!F109*Assumptions!G$45</f>
        <v>0</v>
      </c>
      <c r="G109" s="51">
        <f>'Temporary Relocation Numbers'!G109*Assumptions!H$45</f>
        <v>0</v>
      </c>
      <c r="H109" s="52">
        <f>'Temporary Relocation Numbers'!H109*Assumptions!C$45</f>
        <v>23770.381867522075</v>
      </c>
      <c r="I109" s="52">
        <f>'Temporary Relocation Numbers'!I109*Assumptions!D$45</f>
        <v>24572.561366447608</v>
      </c>
      <c r="J109" s="52">
        <f>'Temporary Relocation Numbers'!J109*Assumptions!E$45</f>
        <v>17094.222313312977</v>
      </c>
      <c r="K109" s="52">
        <f>'Temporary Relocation Numbers'!K109*Assumptions!F$45</f>
        <v>12396.748686671528</v>
      </c>
      <c r="L109" s="52">
        <f>'Temporary Relocation Numbers'!L109*Assumptions!G$45</f>
        <v>12899.416548568313</v>
      </c>
      <c r="M109" s="52">
        <f>'Temporary Relocation Numbers'!M109*Assumptions!H$45</f>
        <v>5617.0347946154543</v>
      </c>
      <c r="N109" s="53">
        <f>'Temporary Relocation Numbers'!N109*Assumptions!C$45</f>
        <v>2708631.1059550331</v>
      </c>
      <c r="O109" s="53">
        <f>'Temporary Relocation Numbers'!O109*Assumptions!D$45</f>
        <v>4694268.8319488084</v>
      </c>
      <c r="P109" s="53">
        <f>'Temporary Relocation Numbers'!P109*Assumptions!E$45</f>
        <v>3787108.0056455871</v>
      </c>
      <c r="Q109" s="53">
        <f>'Temporary Relocation Numbers'!Q109*Assumptions!F$45</f>
        <v>1244102.458315575</v>
      </c>
      <c r="R109" s="53">
        <f>'Temporary Relocation Numbers'!R109*Assumptions!G$45</f>
        <v>1009748.045292597</v>
      </c>
      <c r="S109" s="53">
        <f>'Temporary Relocation Numbers'!S109*Assumptions!H$45</f>
        <v>586258.03038954386</v>
      </c>
      <c r="U109">
        <v>2128</v>
      </c>
      <c r="V109" s="51">
        <f>'Temporary Relocation Numbers'!V109*Assumptions!C$45</f>
        <v>0</v>
      </c>
      <c r="W109" s="51">
        <f>'Temporary Relocation Numbers'!W109*Assumptions!D$45</f>
        <v>0</v>
      </c>
      <c r="X109" s="51">
        <f>'Temporary Relocation Numbers'!X109*Assumptions!E$45</f>
        <v>0</v>
      </c>
      <c r="Y109" s="51">
        <f>'Temporary Relocation Numbers'!Y109*Assumptions!F$45</f>
        <v>0</v>
      </c>
      <c r="Z109" s="51">
        <f>'Temporary Relocation Numbers'!Z109*Assumptions!G$45</f>
        <v>0</v>
      </c>
      <c r="AA109" s="51">
        <f>'Temporary Relocation Numbers'!AA109*Assumptions!H$45</f>
        <v>0</v>
      </c>
      <c r="AB109" s="52">
        <f>'Temporary Relocation Numbers'!AB109*Assumptions!C$45</f>
        <v>22129.647217183097</v>
      </c>
      <c r="AC109" s="52">
        <f>'Temporary Relocation Numbers'!AC109*Assumptions!D$45</f>
        <v>22439.465846822433</v>
      </c>
      <c r="AD109" s="52">
        <f>'Temporary Relocation Numbers'!AD109*Assumptions!E$45</f>
        <v>15446.369026938317</v>
      </c>
      <c r="AE109" s="52">
        <f>'Temporary Relocation Numbers'!AE109*Assumptions!F$45</f>
        <v>12364.849588192432</v>
      </c>
      <c r="AF109" s="52">
        <f>'Temporary Relocation Numbers'!AF109*Assumptions!G$45</f>
        <v>12635.920400961366</v>
      </c>
      <c r="AG109" s="52">
        <f>'Temporary Relocation Numbers'!AG109*Assumptions!H$45</f>
        <v>5137.5310509520905</v>
      </c>
      <c r="AH109" s="53">
        <f>'Temporary Relocation Numbers'!AH109*Assumptions!C$45</f>
        <v>2521669.6622855682</v>
      </c>
      <c r="AI109" s="53">
        <f>'Temporary Relocation Numbers'!AI109*Assumptions!D$45</f>
        <v>4286768.626169743</v>
      </c>
      <c r="AJ109" s="53">
        <f>'Temporary Relocation Numbers'!AJ109*Assumptions!E$45</f>
        <v>3422037.3836203488</v>
      </c>
      <c r="AK109" s="53">
        <f>'Temporary Relocation Numbers'!AK109*Assumptions!F$45</f>
        <v>1240901.1554708569</v>
      </c>
      <c r="AL109" s="53">
        <f>'Temporary Relocation Numbers'!AL109*Assumptions!G$45</f>
        <v>989121.94030664908</v>
      </c>
      <c r="AM109" s="53">
        <f>'Temporary Relocation Numbers'!AM109*Assumptions!H$45</f>
        <v>536211.53244120046</v>
      </c>
    </row>
    <row r="110" spans="1:39" x14ac:dyDescent="0.35">
      <c r="A110">
        <v>2129</v>
      </c>
      <c r="B110" s="51">
        <f>'Temporary Relocation Numbers'!B110*Assumptions!C$45</f>
        <v>0</v>
      </c>
      <c r="C110" s="51">
        <f>'Temporary Relocation Numbers'!C110*Assumptions!D$45</f>
        <v>0</v>
      </c>
      <c r="D110" s="51">
        <f>'Temporary Relocation Numbers'!D110*Assumptions!E$45</f>
        <v>0</v>
      </c>
      <c r="E110" s="51">
        <f>'Temporary Relocation Numbers'!E110*Assumptions!F$45</f>
        <v>0</v>
      </c>
      <c r="F110" s="51">
        <f>'Temporary Relocation Numbers'!F110*Assumptions!G$45</f>
        <v>0</v>
      </c>
      <c r="G110" s="51">
        <f>'Temporary Relocation Numbers'!G110*Assumptions!H$45</f>
        <v>0</v>
      </c>
      <c r="H110" s="52">
        <f>'Temporary Relocation Numbers'!H110*Assumptions!C$45</f>
        <v>24111.800420160846</v>
      </c>
      <c r="I110" s="52">
        <f>'Temporary Relocation Numbers'!I110*Assumptions!D$45</f>
        <v>24925.501777044155</v>
      </c>
      <c r="J110" s="52">
        <f>'Temporary Relocation Numbers'!J110*Assumptions!E$45</f>
        <v>17339.749906147779</v>
      </c>
      <c r="K110" s="52">
        <f>'Temporary Relocation Numbers'!K110*Assumptions!F$45</f>
        <v>12574.805565085117</v>
      </c>
      <c r="L110" s="52">
        <f>'Temporary Relocation Numbers'!L110*Assumptions!G$45</f>
        <v>13084.693341866872</v>
      </c>
      <c r="M110" s="52">
        <f>'Temporary Relocation Numbers'!M110*Assumptions!H$45</f>
        <v>5697.7133424144486</v>
      </c>
      <c r="N110" s="53">
        <f>'Temporary Relocation Numbers'!N110*Assumptions!C$45</f>
        <v>2746259.0088064899</v>
      </c>
      <c r="O110" s="53">
        <f>'Temporary Relocation Numbers'!O110*Assumptions!D$45</f>
        <v>4759480.9205122329</v>
      </c>
      <c r="P110" s="53">
        <f>'Temporary Relocation Numbers'!P110*Assumptions!E$45</f>
        <v>3839717.9501341921</v>
      </c>
      <c r="Q110" s="53">
        <f>'Temporary Relocation Numbers'!Q110*Assumptions!F$45</f>
        <v>1261385.3457253207</v>
      </c>
      <c r="R110" s="53">
        <f>'Temporary Relocation Numbers'!R110*Assumptions!G$45</f>
        <v>1023775.3158460456</v>
      </c>
      <c r="S110" s="53">
        <f>'Temporary Relocation Numbers'!S110*Assumptions!H$45</f>
        <v>594402.24026917084</v>
      </c>
      <c r="U110">
        <v>2129</v>
      </c>
      <c r="V110" s="51">
        <f>'Temporary Relocation Numbers'!V110*Assumptions!C$45</f>
        <v>0</v>
      </c>
      <c r="W110" s="51">
        <f>'Temporary Relocation Numbers'!W110*Assumptions!D$45</f>
        <v>0</v>
      </c>
      <c r="X110" s="51">
        <f>'Temporary Relocation Numbers'!X110*Assumptions!E$45</f>
        <v>0</v>
      </c>
      <c r="Y110" s="51">
        <f>'Temporary Relocation Numbers'!Y110*Assumptions!F$45</f>
        <v>0</v>
      </c>
      <c r="Z110" s="51">
        <f>'Temporary Relocation Numbers'!Z110*Assumptions!G$45</f>
        <v>0</v>
      </c>
      <c r="AA110" s="51">
        <f>'Temporary Relocation Numbers'!AA110*Assumptions!H$45</f>
        <v>0</v>
      </c>
      <c r="AB110" s="52">
        <f>'Temporary Relocation Numbers'!AB110*Assumptions!C$45</f>
        <v>22447.49958343475</v>
      </c>
      <c r="AC110" s="52">
        <f>'Temporary Relocation Numbers'!AC110*Assumptions!D$45</f>
        <v>22761.768197458074</v>
      </c>
      <c r="AD110" s="52">
        <f>'Temporary Relocation Numbers'!AD110*Assumptions!E$45</f>
        <v>15668.228187051649</v>
      </c>
      <c r="AE110" s="52">
        <f>'Temporary Relocation Numbers'!AE110*Assumptions!F$45</f>
        <v>12542.448293738042</v>
      </c>
      <c r="AF110" s="52">
        <f>'Temporary Relocation Numbers'!AF110*Assumptions!G$45</f>
        <v>12817.412548567518</v>
      </c>
      <c r="AG110" s="52">
        <f>'Temporary Relocation Numbers'!AG110*Assumptions!H$45</f>
        <v>5211.322394537925</v>
      </c>
      <c r="AH110" s="53">
        <f>'Temporary Relocation Numbers'!AH110*Assumptions!C$45</f>
        <v>2556700.3244039114</v>
      </c>
      <c r="AI110" s="53">
        <f>'Temporary Relocation Numbers'!AI110*Assumptions!D$45</f>
        <v>4346319.7821235955</v>
      </c>
      <c r="AJ110" s="53">
        <f>'Temporary Relocation Numbers'!AJ110*Assumptions!E$45</f>
        <v>3469575.8210036545</v>
      </c>
      <c r="AK110" s="53">
        <f>'Temporary Relocation Numbers'!AK110*Assumptions!F$45</f>
        <v>1258139.5708547984</v>
      </c>
      <c r="AL110" s="53">
        <f>'Temporary Relocation Numbers'!AL110*Assumptions!G$45</f>
        <v>1002862.6760592129</v>
      </c>
      <c r="AM110" s="53">
        <f>'Temporary Relocation Numbers'!AM110*Assumptions!H$45</f>
        <v>543660.50377072883</v>
      </c>
    </row>
    <row r="111" spans="1:39" x14ac:dyDescent="0.35">
      <c r="A111">
        <v>2130</v>
      </c>
      <c r="B111" s="51">
        <f>'Temporary Relocation Numbers'!B111*Assumptions!C$45</f>
        <v>0</v>
      </c>
      <c r="C111" s="51">
        <f>'Temporary Relocation Numbers'!C111*Assumptions!D$45</f>
        <v>0</v>
      </c>
      <c r="D111" s="51">
        <f>'Temporary Relocation Numbers'!D111*Assumptions!E$45</f>
        <v>0</v>
      </c>
      <c r="E111" s="51">
        <f>'Temporary Relocation Numbers'!E111*Assumptions!F$45</f>
        <v>0</v>
      </c>
      <c r="F111" s="51">
        <f>'Temporary Relocation Numbers'!F111*Assumptions!G$45</f>
        <v>0</v>
      </c>
      <c r="G111" s="51">
        <f>'Temporary Relocation Numbers'!G111*Assumptions!H$45</f>
        <v>0</v>
      </c>
      <c r="H111" s="52">
        <f>'Temporary Relocation Numbers'!H111*Assumptions!C$45</f>
        <v>23242.164143848233</v>
      </c>
      <c r="I111" s="52">
        <f>'Temporary Relocation Numbers'!I111*Assumptions!D$45</f>
        <v>24026.517869874468</v>
      </c>
      <c r="J111" s="52">
        <f>'Temporary Relocation Numbers'!J111*Assumptions!E$45</f>
        <v>16714.360044013472</v>
      </c>
      <c r="K111" s="52">
        <f>'Temporary Relocation Numbers'!K111*Assumptions!F$45</f>
        <v>12121.272154206679</v>
      </c>
      <c r="L111" s="52">
        <f>'Temporary Relocation Numbers'!L111*Assumptions!G$45</f>
        <v>12612.769893753099</v>
      </c>
      <c r="M111" s="52">
        <f>'Temporary Relocation Numbers'!M111*Assumptions!H$45</f>
        <v>5492.2148674664313</v>
      </c>
      <c r="N111" s="53">
        <f>'Temporary Relocation Numbers'!N111*Assumptions!C$45</f>
        <v>2645980.0768075795</v>
      </c>
      <c r="O111" s="53">
        <f>'Temporary Relocation Numbers'!O111*Assumptions!D$45</f>
        <v>4585689.715076888</v>
      </c>
      <c r="P111" s="53">
        <f>'Temporary Relocation Numbers'!P111*Assumptions!E$45</f>
        <v>3699511.6498610657</v>
      </c>
      <c r="Q111" s="53">
        <f>'Temporary Relocation Numbers'!Q111*Assumptions!F$45</f>
        <v>1215326.1885581375</v>
      </c>
      <c r="R111" s="53">
        <f>'Temporary Relocation Numbers'!R111*Assumptions!G$45</f>
        <v>986392.42699591292</v>
      </c>
      <c r="S111" s="53">
        <f>'Temporary Relocation Numbers'!S111*Assumptions!H$45</f>
        <v>572697.79737401335</v>
      </c>
      <c r="U111">
        <v>2130</v>
      </c>
      <c r="V111" s="51">
        <f>'Temporary Relocation Numbers'!V111*Assumptions!C$45</f>
        <v>0</v>
      </c>
      <c r="W111" s="51">
        <f>'Temporary Relocation Numbers'!W111*Assumptions!D$45</f>
        <v>0</v>
      </c>
      <c r="X111" s="51">
        <f>'Temporary Relocation Numbers'!X111*Assumptions!E$45</f>
        <v>0</v>
      </c>
      <c r="Y111" s="51">
        <f>'Temporary Relocation Numbers'!Y111*Assumptions!F$45</f>
        <v>0</v>
      </c>
      <c r="Z111" s="51">
        <f>'Temporary Relocation Numbers'!Z111*Assumptions!G$45</f>
        <v>0</v>
      </c>
      <c r="AA111" s="51">
        <f>'Temporary Relocation Numbers'!AA111*Assumptions!H$45</f>
        <v>0</v>
      </c>
      <c r="AB111" s="52">
        <f>'Temporary Relocation Numbers'!AB111*Assumptions!C$45</f>
        <v>21637.889367270855</v>
      </c>
      <c r="AC111" s="52">
        <f>'Temporary Relocation Numbers'!AC111*Assumptions!D$45</f>
        <v>21940.823307711176</v>
      </c>
      <c r="AD111" s="52">
        <f>'Temporary Relocation Numbers'!AD111*Assumptions!E$45</f>
        <v>15103.124819423781</v>
      </c>
      <c r="AE111" s="52">
        <f>'Temporary Relocation Numbers'!AE111*Assumptions!F$45</f>
        <v>12090.081907157895</v>
      </c>
      <c r="AF111" s="52">
        <f>'Temporary Relocation Numbers'!AF111*Assumptions!G$45</f>
        <v>12355.129072159067</v>
      </c>
      <c r="AG111" s="52">
        <f>'Temporary Relocation Numbers'!AG111*Assumptions!H$45</f>
        <v>5023.3665006237925</v>
      </c>
      <c r="AH111" s="53">
        <f>'Temporary Relocation Numbers'!AH111*Assumptions!C$45</f>
        <v>2463343.0783647206</v>
      </c>
      <c r="AI111" s="53">
        <f>'Temporary Relocation Numbers'!AI111*Assumptions!D$45</f>
        <v>4187615.0479818205</v>
      </c>
      <c r="AJ111" s="53">
        <f>'Temporary Relocation Numbers'!AJ111*Assumptions!E$45</f>
        <v>3342885.1641123025</v>
      </c>
      <c r="AK111" s="53">
        <f>'Temporary Relocation Numbers'!AK111*Assumptions!F$45</f>
        <v>1212198.9323111249</v>
      </c>
      <c r="AL111" s="53">
        <f>'Temporary Relocation Numbers'!AL111*Assumptions!G$45</f>
        <v>966243.40680081467</v>
      </c>
      <c r="AM111" s="53">
        <f>'Temporary Relocation Numbers'!AM111*Assumptions!H$45</f>
        <v>523808.88215991401</v>
      </c>
    </row>
    <row r="112" spans="1:39" x14ac:dyDescent="0.35">
      <c r="A112">
        <v>2131</v>
      </c>
      <c r="B112" s="51">
        <f>'Temporary Relocation Numbers'!B112*Assumptions!C$45</f>
        <v>0</v>
      </c>
      <c r="C112" s="51">
        <f>'Temporary Relocation Numbers'!C112*Assumptions!D$45</f>
        <v>0</v>
      </c>
      <c r="D112" s="51">
        <f>'Temporary Relocation Numbers'!D112*Assumptions!E$45</f>
        <v>0</v>
      </c>
      <c r="E112" s="51">
        <f>'Temporary Relocation Numbers'!E112*Assumptions!F$45</f>
        <v>0</v>
      </c>
      <c r="F112" s="51">
        <f>'Temporary Relocation Numbers'!F112*Assumptions!G$45</f>
        <v>0</v>
      </c>
      <c r="G112" s="51">
        <f>'Temporary Relocation Numbers'!G112*Assumptions!H$45</f>
        <v>0</v>
      </c>
      <c r="H112" s="52">
        <f>'Temporary Relocation Numbers'!H112*Assumptions!C$45</f>
        <v>23575.995804038241</v>
      </c>
      <c r="I112" s="52">
        <f>'Temporary Relocation Numbers'!I112*Assumptions!D$45</f>
        <v>24371.615353028079</v>
      </c>
      <c r="J112" s="52">
        <f>'Temporary Relocation Numbers'!J112*Assumptions!E$45</f>
        <v>16954.431602237255</v>
      </c>
      <c r="K112" s="52">
        <f>'Temporary Relocation Numbers'!K112*Assumptions!F$45</f>
        <v>12295.372310362955</v>
      </c>
      <c r="L112" s="52">
        <f>'Temporary Relocation Numbers'!L112*Assumptions!G$45</f>
        <v>12793.929526185202</v>
      </c>
      <c r="M112" s="52">
        <f>'Temporary Relocation Numbers'!M112*Assumptions!H$45</f>
        <v>5571.1006027180629</v>
      </c>
      <c r="N112" s="53">
        <f>'Temporary Relocation Numbers'!N112*Assumptions!C$45</f>
        <v>2682737.6408251044</v>
      </c>
      <c r="O112" s="53">
        <f>'Temporary Relocation Numbers'!O112*Assumptions!D$45</f>
        <v>4649393.4386022054</v>
      </c>
      <c r="P112" s="53">
        <f>'Temporary Relocation Numbers'!P112*Assumptions!E$45</f>
        <v>3750904.7187262774</v>
      </c>
      <c r="Q112" s="53">
        <f>'Temporary Relocation Numbers'!Q112*Assumptions!F$45</f>
        <v>1232209.3202829987</v>
      </c>
      <c r="R112" s="53">
        <f>'Temporary Relocation Numbers'!R112*Assumptions!G$45</f>
        <v>1000095.2447531237</v>
      </c>
      <c r="S112" s="53">
        <f>'Temporary Relocation Numbers'!S112*Assumptions!H$45</f>
        <v>580653.63050147577</v>
      </c>
      <c r="U112">
        <v>2131</v>
      </c>
      <c r="V112" s="51">
        <f>'Temporary Relocation Numbers'!V112*Assumptions!C$45</f>
        <v>0</v>
      </c>
      <c r="W112" s="51">
        <f>'Temporary Relocation Numbers'!W112*Assumptions!D$45</f>
        <v>0</v>
      </c>
      <c r="X112" s="51">
        <f>'Temporary Relocation Numbers'!X112*Assumptions!E$45</f>
        <v>0</v>
      </c>
      <c r="Y112" s="51">
        <f>'Temporary Relocation Numbers'!Y112*Assumptions!F$45</f>
        <v>0</v>
      </c>
      <c r="Z112" s="51">
        <f>'Temporary Relocation Numbers'!Z112*Assumptions!G$45</f>
        <v>0</v>
      </c>
      <c r="AA112" s="51">
        <f>'Temporary Relocation Numbers'!AA112*Assumptions!H$45</f>
        <v>0</v>
      </c>
      <c r="AB112" s="52">
        <f>'Temporary Relocation Numbers'!AB112*Assumptions!C$45</f>
        <v>21948.678521231617</v>
      </c>
      <c r="AC112" s="52">
        <f>'Temporary Relocation Numbers'!AC112*Assumptions!D$45</f>
        <v>22255.963559944859</v>
      </c>
      <c r="AD112" s="52">
        <f>'Temporary Relocation Numbers'!AD112*Assumptions!E$45</f>
        <v>15320.05389716888</v>
      </c>
      <c r="AE112" s="52">
        <f>'Temporary Relocation Numbers'!AE112*Assumptions!F$45</f>
        <v>12263.734071815206</v>
      </c>
      <c r="AF112" s="52">
        <f>'Temporary Relocation Numbers'!AF112*Assumptions!G$45</f>
        <v>12532.588160069021</v>
      </c>
      <c r="AG112" s="52">
        <f>'Temporary Relocation Numbers'!AG112*Assumptions!H$45</f>
        <v>5095.5180768826667</v>
      </c>
      <c r="AH112" s="53">
        <f>'Temporary Relocation Numbers'!AH112*Assumptions!C$45</f>
        <v>2497563.4762028502</v>
      </c>
      <c r="AI112" s="53">
        <f>'Temporary Relocation Numbers'!AI112*Assumptions!D$45</f>
        <v>4245788.7770873932</v>
      </c>
      <c r="AJ112" s="53">
        <f>'Temporary Relocation Numbers'!AJ112*Assumptions!E$45</f>
        <v>3389324.0305648972</v>
      </c>
      <c r="AK112" s="53">
        <f>'Temporary Relocation Numbers'!AK112*Assumptions!F$45</f>
        <v>1229038.620654569</v>
      </c>
      <c r="AL112" s="53">
        <f>'Temporary Relocation Numbers'!AL112*Assumptions!G$45</f>
        <v>979666.31734851806</v>
      </c>
      <c r="AM112" s="53">
        <f>'Temporary Relocation Numbers'!AM112*Assumptions!H$45</f>
        <v>531085.55770547281</v>
      </c>
    </row>
    <row r="113" spans="1:39" x14ac:dyDescent="0.35">
      <c r="A113">
        <v>2132</v>
      </c>
      <c r="B113" s="51">
        <f>'Temporary Relocation Numbers'!B113*Assumptions!C$45</f>
        <v>0</v>
      </c>
      <c r="C113" s="51">
        <f>'Temporary Relocation Numbers'!C113*Assumptions!D$45</f>
        <v>0</v>
      </c>
      <c r="D113" s="51">
        <f>'Temporary Relocation Numbers'!D113*Assumptions!E$45</f>
        <v>0</v>
      </c>
      <c r="E113" s="51">
        <f>'Temporary Relocation Numbers'!E113*Assumptions!F$45</f>
        <v>0</v>
      </c>
      <c r="F113" s="51">
        <f>'Temporary Relocation Numbers'!F113*Assumptions!G$45</f>
        <v>0</v>
      </c>
      <c r="G113" s="51">
        <f>'Temporary Relocation Numbers'!G113*Assumptions!H$45</f>
        <v>0</v>
      </c>
      <c r="H113" s="52">
        <f>'Temporary Relocation Numbers'!H113*Assumptions!C$45</f>
        <v>23914.622352374448</v>
      </c>
      <c r="I113" s="52">
        <f>'Temporary Relocation Numbers'!I113*Assumptions!D$45</f>
        <v>24721.669537503287</v>
      </c>
      <c r="J113" s="52">
        <f>'Temporary Relocation Numbers'!J113*Assumptions!E$45</f>
        <v>17197.951354284563</v>
      </c>
      <c r="K113" s="52">
        <f>'Temporary Relocation Numbers'!K113*Assumptions!F$45</f>
        <v>12471.97310044511</v>
      </c>
      <c r="L113" s="52">
        <f>'Temporary Relocation Numbers'!L113*Assumptions!G$45</f>
        <v>12977.691189154562</v>
      </c>
      <c r="M113" s="52">
        <f>'Temporary Relocation Numbers'!M113*Assumptions!H$45</f>
        <v>5651.1193889111373</v>
      </c>
      <c r="N113" s="53">
        <f>'Temporary Relocation Numbers'!N113*Assumptions!C$45</f>
        <v>2720005.8354873382</v>
      </c>
      <c r="O113" s="53">
        <f>'Temporary Relocation Numbers'!O113*Assumptions!D$45</f>
        <v>4713982.1248361105</v>
      </c>
      <c r="P113" s="53">
        <f>'Temporary Relocation Numbers'!P113*Assumptions!E$45</f>
        <v>3803011.7325056745</v>
      </c>
      <c r="Q113" s="53">
        <f>'Temporary Relocation Numbers'!Q113*Assumptions!F$45</f>
        <v>1249326.9899776026</v>
      </c>
      <c r="R113" s="53">
        <f>'Temporary Relocation Numbers'!R113*Assumptions!G$45</f>
        <v>1013988.4200286493</v>
      </c>
      <c r="S113" s="53">
        <f>'Temporary Relocation Numbers'!S113*Assumptions!H$45</f>
        <v>588719.98488647095</v>
      </c>
      <c r="U113">
        <v>2132</v>
      </c>
      <c r="V113" s="51">
        <f>'Temporary Relocation Numbers'!V113*Assumptions!C$45</f>
        <v>0</v>
      </c>
      <c r="W113" s="51">
        <f>'Temporary Relocation Numbers'!W113*Assumptions!D$45</f>
        <v>0</v>
      </c>
      <c r="X113" s="51">
        <f>'Temporary Relocation Numbers'!X113*Assumptions!E$45</f>
        <v>0</v>
      </c>
      <c r="Y113" s="51">
        <f>'Temporary Relocation Numbers'!Y113*Assumptions!F$45</f>
        <v>0</v>
      </c>
      <c r="Z113" s="51">
        <f>'Temporary Relocation Numbers'!Z113*Assumptions!G$45</f>
        <v>0</v>
      </c>
      <c r="AA113" s="51">
        <f>'Temporary Relocation Numbers'!AA113*Assumptions!H$45</f>
        <v>0</v>
      </c>
      <c r="AB113" s="52">
        <f>'Temporary Relocation Numbers'!AB113*Assumptions!C$45</f>
        <v>22263.931599403299</v>
      </c>
      <c r="AC113" s="52">
        <f>'Temporary Relocation Numbers'!AC113*Assumptions!D$45</f>
        <v>22575.63023204825</v>
      </c>
      <c r="AD113" s="52">
        <f>'Temporary Relocation Numbers'!AD113*Assumptions!E$45</f>
        <v>15540.098768852913</v>
      </c>
      <c r="AE113" s="52">
        <f>'Temporary Relocation Numbers'!AE113*Assumptions!F$45</f>
        <v>12439.880435810595</v>
      </c>
      <c r="AF113" s="52">
        <f>'Temporary Relocation Numbers'!AF113*Assumptions!G$45</f>
        <v>12712.596126885694</v>
      </c>
      <c r="AG113" s="52">
        <f>'Temporary Relocation Numbers'!AG113*Assumptions!H$45</f>
        <v>5168.7059800661218</v>
      </c>
      <c r="AH113" s="53">
        <f>'Temporary Relocation Numbers'!AH113*Assumptions!C$45</f>
        <v>2532259.258748244</v>
      </c>
      <c r="AI113" s="53">
        <f>'Temporary Relocation Numbers'!AI113*Assumptions!D$45</f>
        <v>4304770.6470366856</v>
      </c>
      <c r="AJ113" s="53">
        <f>'Temporary Relocation Numbers'!AJ113*Assumptions!E$45</f>
        <v>3436408.018884243</v>
      </c>
      <c r="AK113" s="53">
        <f>'Temporary Relocation Numbers'!AK113*Assumptions!F$45</f>
        <v>1246112.2434587246</v>
      </c>
      <c r="AL113" s="53">
        <f>'Temporary Relocation Numbers'!AL113*Assumptions!G$45</f>
        <v>993275.69698496617</v>
      </c>
      <c r="AM113" s="53">
        <f>'Temporary Relocation Numbers'!AM113*Assumptions!H$45</f>
        <v>538463.31975185045</v>
      </c>
    </row>
    <row r="114" spans="1:39" x14ac:dyDescent="0.35">
      <c r="A114">
        <v>2133</v>
      </c>
      <c r="B114" s="51">
        <f>'Temporary Relocation Numbers'!B114*Assumptions!C$45</f>
        <v>0</v>
      </c>
      <c r="C114" s="51">
        <f>'Temporary Relocation Numbers'!C114*Assumptions!D$45</f>
        <v>0</v>
      </c>
      <c r="D114" s="51">
        <f>'Temporary Relocation Numbers'!D114*Assumptions!E$45</f>
        <v>0</v>
      </c>
      <c r="E114" s="51">
        <f>'Temporary Relocation Numbers'!E114*Assumptions!F$45</f>
        <v>0</v>
      </c>
      <c r="F114" s="51">
        <f>'Temporary Relocation Numbers'!F114*Assumptions!G$45</f>
        <v>0</v>
      </c>
      <c r="G114" s="51">
        <f>'Temporary Relocation Numbers'!G114*Assumptions!H$45</f>
        <v>0</v>
      </c>
      <c r="H114" s="52">
        <f>'Temporary Relocation Numbers'!H114*Assumptions!C$45</f>
        <v>24258.112658754686</v>
      </c>
      <c r="I114" s="52">
        <f>'Temporary Relocation Numbers'!I114*Assumptions!D$45</f>
        <v>25076.751617351598</v>
      </c>
      <c r="J114" s="52">
        <f>'Temporary Relocation Numbers'!J114*Assumptions!E$45</f>
        <v>17444.968827224471</v>
      </c>
      <c r="K114" s="52">
        <f>'Temporary Relocation Numbers'!K114*Assumptions!F$45</f>
        <v>12651.11044153771</v>
      </c>
      <c r="L114" s="52">
        <f>'Temporary Relocation Numbers'!L114*Assumptions!G$45</f>
        <v>13164.092256124713</v>
      </c>
      <c r="M114" s="52">
        <f>'Temporary Relocation Numbers'!M114*Assumptions!H$45</f>
        <v>5732.2875002735855</v>
      </c>
      <c r="N114" s="53">
        <f>'Temporary Relocation Numbers'!N114*Assumptions!C$45</f>
        <v>2757791.7543996978</v>
      </c>
      <c r="O114" s="53">
        <f>'Temporary Relocation Numbers'!O114*Assumptions!D$45</f>
        <v>4779468.0675497046</v>
      </c>
      <c r="P114" s="53">
        <f>'Temporary Relocation Numbers'!P114*Assumptions!E$45</f>
        <v>3855842.6092164456</v>
      </c>
      <c r="Q114" s="53">
        <f>'Temporary Relocation Numbers'!Q114*Assumptions!F$45</f>
        <v>1266682.455808748</v>
      </c>
      <c r="R114" s="53">
        <f>'Temporary Relocation Numbers'!R114*Assumptions!G$45</f>
        <v>1028074.5972409894</v>
      </c>
      <c r="S114" s="53">
        <f>'Temporary Relocation Numbers'!S114*Assumptions!H$45</f>
        <v>596898.39587396814</v>
      </c>
      <c r="U114">
        <v>2133</v>
      </c>
      <c r="V114" s="51">
        <f>'Temporary Relocation Numbers'!V114*Assumptions!C$45</f>
        <v>0</v>
      </c>
      <c r="W114" s="51">
        <f>'Temporary Relocation Numbers'!W114*Assumptions!D$45</f>
        <v>0</v>
      </c>
      <c r="X114" s="51">
        <f>'Temporary Relocation Numbers'!X114*Assumptions!E$45</f>
        <v>0</v>
      </c>
      <c r="Y114" s="51">
        <f>'Temporary Relocation Numbers'!Y114*Assumptions!F$45</f>
        <v>0</v>
      </c>
      <c r="Z114" s="51">
        <f>'Temporary Relocation Numbers'!Z114*Assumptions!G$45</f>
        <v>0</v>
      </c>
      <c r="AA114" s="51">
        <f>'Temporary Relocation Numbers'!AA114*Assumptions!H$45</f>
        <v>0</v>
      </c>
      <c r="AB114" s="52">
        <f>'Temporary Relocation Numbers'!AB114*Assumptions!C$45</f>
        <v>22583.712717985265</v>
      </c>
      <c r="AC114" s="52">
        <f>'Temporary Relocation Numbers'!AC114*Assumptions!D$45</f>
        <v>22899.888337857868</v>
      </c>
      <c r="AD114" s="52">
        <f>'Temporary Relocation Numbers'!AD114*Assumptions!E$45</f>
        <v>15763.304187221665</v>
      </c>
      <c r="AE114" s="52">
        <f>'Temporary Relocation Numbers'!AE114*Assumptions!F$45</f>
        <v>12618.556823807408</v>
      </c>
      <c r="AF114" s="52">
        <f>'Temporary Relocation Numbers'!AF114*Assumptions!G$45</f>
        <v>12895.189582645562</v>
      </c>
      <c r="AG114" s="52">
        <f>'Temporary Relocation Numbers'!AG114*Assumptions!H$45</f>
        <v>5242.9450951364879</v>
      </c>
      <c r="AH114" s="53">
        <f>'Temporary Relocation Numbers'!AH114*Assumptions!C$45</f>
        <v>2567437.02997497</v>
      </c>
      <c r="AI114" s="53">
        <f>'Temporary Relocation Numbers'!AI114*Assumptions!D$45</f>
        <v>4364571.8844028134</v>
      </c>
      <c r="AJ114" s="53">
        <f>'Temporary Relocation Numbers'!AJ114*Assumptions!E$45</f>
        <v>3484146.0910079293</v>
      </c>
      <c r="AK114" s="53">
        <f>'Temporary Relocation Numbers'!AK114*Assumptions!F$45</f>
        <v>1263423.050506531</v>
      </c>
      <c r="AL114" s="53">
        <f>'Temporary Relocation Numbers'!AL114*Assumptions!G$45</f>
        <v>1007074.1361111701</v>
      </c>
      <c r="AM114" s="53">
        <f>'Temporary Relocation Numbers'!AM114*Assumptions!H$45</f>
        <v>545943.57257777057</v>
      </c>
    </row>
    <row r="115" spans="1:39" x14ac:dyDescent="0.35">
      <c r="A115">
        <v>2134</v>
      </c>
      <c r="B115" s="51">
        <f>'Temporary Relocation Numbers'!B115*Assumptions!C$45</f>
        <v>0</v>
      </c>
      <c r="C115" s="51">
        <f>'Temporary Relocation Numbers'!C115*Assumptions!D$45</f>
        <v>0</v>
      </c>
      <c r="D115" s="51">
        <f>'Temporary Relocation Numbers'!D115*Assumptions!E$45</f>
        <v>0</v>
      </c>
      <c r="E115" s="51">
        <f>'Temporary Relocation Numbers'!E115*Assumptions!F$45</f>
        <v>0</v>
      </c>
      <c r="F115" s="51">
        <f>'Temporary Relocation Numbers'!F115*Assumptions!G$45</f>
        <v>0</v>
      </c>
      <c r="G115" s="51">
        <f>'Temporary Relocation Numbers'!G115*Assumptions!H$45</f>
        <v>0</v>
      </c>
      <c r="H115" s="52">
        <f>'Temporary Relocation Numbers'!H115*Assumptions!C$45</f>
        <v>24606.536582268356</v>
      </c>
      <c r="I115" s="52">
        <f>'Temporary Relocation Numbers'!I115*Assumptions!D$45</f>
        <v>25436.933809198337</v>
      </c>
      <c r="J115" s="52">
        <f>'Temporary Relocation Numbers'!J115*Assumptions!E$45</f>
        <v>17695.534259492822</v>
      </c>
      <c r="K115" s="52">
        <f>'Temporary Relocation Numbers'!K115*Assumptions!F$45</f>
        <v>12832.820766609289</v>
      </c>
      <c r="L115" s="52">
        <f>'Temporary Relocation Numbers'!L115*Assumptions!G$45</f>
        <v>13353.170637361416</v>
      </c>
      <c r="M115" s="52">
        <f>'Temporary Relocation Numbers'!M115*Assumptions!H$45</f>
        <v>5814.6214447831917</v>
      </c>
      <c r="N115" s="53">
        <f>'Temporary Relocation Numbers'!N115*Assumptions!C$45</f>
        <v>2796102.589710921</v>
      </c>
      <c r="O115" s="53">
        <f>'Temporary Relocation Numbers'!O115*Assumptions!D$45</f>
        <v>4845863.7312973496</v>
      </c>
      <c r="P115" s="53">
        <f>'Temporary Relocation Numbers'!P115*Assumptions!E$45</f>
        <v>3909407.4046554118</v>
      </c>
      <c r="Q115" s="53">
        <f>'Temporary Relocation Numbers'!Q115*Assumptions!F$45</f>
        <v>1284279.021205205</v>
      </c>
      <c r="R115" s="53">
        <f>'Temporary Relocation Numbers'!R115*Assumptions!G$45</f>
        <v>1042356.4575445151</v>
      </c>
      <c r="S115" s="53">
        <f>'Temporary Relocation Numbers'!S115*Assumptions!H$45</f>
        <v>605190.42013772123</v>
      </c>
      <c r="U115">
        <v>2134</v>
      </c>
      <c r="V115" s="51">
        <f>'Temporary Relocation Numbers'!V115*Assumptions!C$45</f>
        <v>0</v>
      </c>
      <c r="W115" s="51">
        <f>'Temporary Relocation Numbers'!W115*Assumptions!D$45</f>
        <v>0</v>
      </c>
      <c r="X115" s="51">
        <f>'Temporary Relocation Numbers'!X115*Assumptions!E$45</f>
        <v>0</v>
      </c>
      <c r="Y115" s="51">
        <f>'Temporary Relocation Numbers'!Y115*Assumptions!F$45</f>
        <v>0</v>
      </c>
      <c r="Z115" s="51">
        <f>'Temporary Relocation Numbers'!Z115*Assumptions!G$45</f>
        <v>0</v>
      </c>
      <c r="AA115" s="51">
        <f>'Temporary Relocation Numbers'!AA115*Assumptions!H$45</f>
        <v>0</v>
      </c>
      <c r="AB115" s="52">
        <f>'Temporary Relocation Numbers'!AB115*Assumptions!C$45</f>
        <v>22908.086914090181</v>
      </c>
      <c r="AC115" s="52">
        <f>'Temporary Relocation Numbers'!AC115*Assumptions!D$45</f>
        <v>23228.803825016417</v>
      </c>
      <c r="AD115" s="52">
        <f>'Temporary Relocation Numbers'!AD115*Assumptions!E$45</f>
        <v>15989.715547813194</v>
      </c>
      <c r="AE115" s="52">
        <f>'Temporary Relocation Numbers'!AE115*Assumptions!F$45</f>
        <v>12799.7995750255</v>
      </c>
      <c r="AF115" s="52">
        <f>'Temporary Relocation Numbers'!AF115*Assumptions!G$45</f>
        <v>13080.405663222075</v>
      </c>
      <c r="AG115" s="52">
        <f>'Temporary Relocation Numbers'!AG115*Assumptions!H$45</f>
        <v>5318.250520851665</v>
      </c>
      <c r="AH115" s="53">
        <f>'Temporary Relocation Numbers'!AH115*Assumptions!C$45</f>
        <v>2603103.4855985264</v>
      </c>
      <c r="AI115" s="53">
        <f>'Temporary Relocation Numbers'!AI115*Assumptions!D$45</f>
        <v>4425203.8717167908</v>
      </c>
      <c r="AJ115" s="53">
        <f>'Temporary Relocation Numbers'!AJ115*Assumptions!E$45</f>
        <v>3532547.33337146</v>
      </c>
      <c r="AK115" s="53">
        <f>'Temporary Relocation Numbers'!AK115*Assumptions!F$45</f>
        <v>1280974.3367264343</v>
      </c>
      <c r="AL115" s="53">
        <f>'Temporary Relocation Numbers'!AL115*Assumptions!G$45</f>
        <v>1021064.2611136088</v>
      </c>
      <c r="AM115" s="53">
        <f>'Temporary Relocation Numbers'!AM115*Assumptions!H$45</f>
        <v>553527.73996998928</v>
      </c>
    </row>
    <row r="116" spans="1:39" x14ac:dyDescent="0.35">
      <c r="A116">
        <v>2135</v>
      </c>
      <c r="B116" s="51">
        <f>'Temporary Relocation Numbers'!B116*Assumptions!C$45</f>
        <v>0</v>
      </c>
      <c r="C116" s="51">
        <f>'Temporary Relocation Numbers'!C116*Assumptions!D$45</f>
        <v>0</v>
      </c>
      <c r="D116" s="51">
        <f>'Temporary Relocation Numbers'!D116*Assumptions!E$45</f>
        <v>0</v>
      </c>
      <c r="E116" s="51">
        <f>'Temporary Relocation Numbers'!E116*Assumptions!F$45</f>
        <v>0</v>
      </c>
      <c r="F116" s="51">
        <f>'Temporary Relocation Numbers'!F116*Assumptions!G$45</f>
        <v>0</v>
      </c>
      <c r="G116" s="51">
        <f>'Temporary Relocation Numbers'!G116*Assumptions!H$45</f>
        <v>0</v>
      </c>
      <c r="H116" s="52">
        <f>'Temporary Relocation Numbers'!H116*Assumptions!C$45</f>
        <v>24959.964985404345</v>
      </c>
      <c r="I116" s="52">
        <f>'Temporary Relocation Numbers'!I116*Assumptions!D$45</f>
        <v>25802.289366930068</v>
      </c>
      <c r="J116" s="52">
        <f>'Temporary Relocation Numbers'!J116*Assumptions!E$45</f>
        <v>17949.698611109765</v>
      </c>
      <c r="K116" s="52">
        <f>'Temporary Relocation Numbers'!K116*Assumptions!F$45</f>
        <v>13017.1410319221</v>
      </c>
      <c r="L116" s="52">
        <f>'Temporary Relocation Numbers'!L116*Assumptions!G$45</f>
        <v>13544.964787642846</v>
      </c>
      <c r="M116" s="52">
        <f>'Temporary Relocation Numbers'!M116*Assumptions!H$45</f>
        <v>5898.1379675249937</v>
      </c>
      <c r="N116" s="53">
        <f>'Temporary Relocation Numbers'!N116*Assumptions!C$45</f>
        <v>2834945.6334820106</v>
      </c>
      <c r="O116" s="53">
        <f>'Temporary Relocation Numbers'!O116*Assumptions!D$45</f>
        <v>4913181.7537891427</v>
      </c>
      <c r="P116" s="53">
        <f>'Temporary Relocation Numbers'!P116*Assumptions!E$45</f>
        <v>3963716.314313035</v>
      </c>
      <c r="Q116" s="53">
        <f>'Temporary Relocation Numbers'!Q116*Assumptions!F$45</f>
        <v>1302120.0354864886</v>
      </c>
      <c r="R116" s="53">
        <f>'Temporary Relocation Numbers'!R116*Assumptions!G$45</f>
        <v>1056836.719339797</v>
      </c>
      <c r="S116" s="53">
        <f>'Temporary Relocation Numbers'!S116*Assumptions!H$45</f>
        <v>613597.63597656658</v>
      </c>
      <c r="U116">
        <v>2135</v>
      </c>
      <c r="V116" s="51">
        <f>'Temporary Relocation Numbers'!V116*Assumptions!C$45</f>
        <v>0</v>
      </c>
      <c r="W116" s="51">
        <f>'Temporary Relocation Numbers'!W116*Assumptions!D$45</f>
        <v>0</v>
      </c>
      <c r="X116" s="51">
        <f>'Temporary Relocation Numbers'!X116*Assumptions!E$45</f>
        <v>0</v>
      </c>
      <c r="Y116" s="51">
        <f>'Temporary Relocation Numbers'!Y116*Assumptions!F$45</f>
        <v>0</v>
      </c>
      <c r="Z116" s="51">
        <f>'Temporary Relocation Numbers'!Z116*Assumptions!G$45</f>
        <v>0</v>
      </c>
      <c r="AA116" s="51">
        <f>'Temporary Relocation Numbers'!AA116*Assumptions!H$45</f>
        <v>0</v>
      </c>
      <c r="AB116" s="52">
        <f>'Temporary Relocation Numbers'!AB116*Assumptions!C$45</f>
        <v>23237.1201589712</v>
      </c>
      <c r="AC116" s="52">
        <f>'Temporary Relocation Numbers'!AC116*Assumptions!D$45</f>
        <v>23562.44358838526</v>
      </c>
      <c r="AD116" s="52">
        <f>'Temporary Relocation Numbers'!AD116*Assumptions!E$45</f>
        <v>16219.378898190376</v>
      </c>
      <c r="AE116" s="52">
        <f>'Temporary Relocation Numbers'!AE116*Assumptions!F$45</f>
        <v>12983.645550631913</v>
      </c>
      <c r="AF116" s="52">
        <f>'Temporary Relocation Numbers'!AF116*Assumptions!G$45</f>
        <v>13268.282037878345</v>
      </c>
      <c r="AG116" s="52">
        <f>'Temporary Relocation Numbers'!AG116*Assumptions!H$45</f>
        <v>5394.6375728359008</v>
      </c>
      <c r="AH116" s="53">
        <f>'Temporary Relocation Numbers'!AH116*Assumptions!C$45</f>
        <v>2639265.4143503015</v>
      </c>
      <c r="AI116" s="53">
        <f>'Temporary Relocation Numbers'!AI116*Assumptions!D$45</f>
        <v>4486678.1496340623</v>
      </c>
      <c r="AJ116" s="53">
        <f>'Temporary Relocation Numbers'!AJ116*Assumptions!E$45</f>
        <v>3581620.9586377572</v>
      </c>
      <c r="AK116" s="53">
        <f>'Temporary Relocation Numbers'!AK116*Assumptions!F$45</f>
        <v>1298769.4428195383</v>
      </c>
      <c r="AL116" s="53">
        <f>'Temporary Relocation Numbers'!AL116*Assumptions!G$45</f>
        <v>1035248.7348641346</v>
      </c>
      <c r="AM116" s="53">
        <f>'Temporary Relocation Numbers'!AM116*Assumptions!H$45</f>
        <v>561217.26549429772</v>
      </c>
    </row>
    <row r="117" spans="1:39" x14ac:dyDescent="0.35">
      <c r="A117">
        <v>2136</v>
      </c>
      <c r="B117" s="51">
        <f>'Temporary Relocation Numbers'!B117*Assumptions!C$45</f>
        <v>0</v>
      </c>
      <c r="C117" s="51">
        <f>'Temporary Relocation Numbers'!C117*Assumptions!D$45</f>
        <v>0</v>
      </c>
      <c r="D117" s="51">
        <f>'Temporary Relocation Numbers'!D117*Assumptions!E$45</f>
        <v>0</v>
      </c>
      <c r="E117" s="51">
        <f>'Temporary Relocation Numbers'!E117*Assumptions!F$45</f>
        <v>0</v>
      </c>
      <c r="F117" s="51">
        <f>'Temporary Relocation Numbers'!F117*Assumptions!G$45</f>
        <v>0</v>
      </c>
      <c r="G117" s="51">
        <f>'Temporary Relocation Numbers'!G117*Assumptions!H$45</f>
        <v>0</v>
      </c>
      <c r="H117" s="52">
        <f>'Temporary Relocation Numbers'!H117*Assumptions!C$45</f>
        <v>25318.469748463056</v>
      </c>
      <c r="I117" s="52">
        <f>'Temporary Relocation Numbers'!I117*Assumptions!D$45</f>
        <v>26172.892596592967</v>
      </c>
      <c r="J117" s="52">
        <f>'Temporary Relocation Numbers'!J117*Assumptions!E$45</f>
        <v>18207.513574043969</v>
      </c>
      <c r="K117" s="52">
        <f>'Temporary Relocation Numbers'!K117*Assumptions!F$45</f>
        <v>13204.10872454827</v>
      </c>
      <c r="L117" s="52">
        <f>'Temporary Relocation Numbers'!L117*Assumptions!G$45</f>
        <v>13739.513714080524</v>
      </c>
      <c r="M117" s="52">
        <f>'Temporary Relocation Numbers'!M117*Assumptions!H$45</f>
        <v>5982.8540540968952</v>
      </c>
      <c r="N117" s="53">
        <f>'Temporary Relocation Numbers'!N117*Assumptions!C$45</f>
        <v>2874328.2790742056</v>
      </c>
      <c r="O117" s="53">
        <f>'Temporary Relocation Numbers'!O117*Assumptions!D$45</f>
        <v>4981434.9482963886</v>
      </c>
      <c r="P117" s="53">
        <f>'Temporary Relocation Numbers'!P117*Assumptions!E$45</f>
        <v>4018779.6753140208</v>
      </c>
      <c r="Q117" s="53">
        <f>'Temporary Relocation Numbers'!Q117*Assumptions!F$45</f>
        <v>1320208.8945003648</v>
      </c>
      <c r="R117" s="53">
        <f>'Temporary Relocation Numbers'!R117*Assumptions!G$45</f>
        <v>1071518.1387910249</v>
      </c>
      <c r="S117" s="53">
        <f>'Temporary Relocation Numbers'!S117*Assumptions!H$45</f>
        <v>622121.64361483394</v>
      </c>
      <c r="U117">
        <v>2136</v>
      </c>
      <c r="V117" s="51">
        <f>'Temporary Relocation Numbers'!V117*Assumptions!C$45</f>
        <v>0</v>
      </c>
      <c r="W117" s="51">
        <f>'Temporary Relocation Numbers'!W117*Assumptions!D$45</f>
        <v>0</v>
      </c>
      <c r="X117" s="51">
        <f>'Temporary Relocation Numbers'!X117*Assumptions!E$45</f>
        <v>0</v>
      </c>
      <c r="Y117" s="51">
        <f>'Temporary Relocation Numbers'!Y117*Assumptions!F$45</f>
        <v>0</v>
      </c>
      <c r="Z117" s="51">
        <f>'Temporary Relocation Numbers'!Z117*Assumptions!G$45</f>
        <v>0</v>
      </c>
      <c r="AA117" s="51">
        <f>'Temporary Relocation Numbers'!AA117*Assumptions!H$45</f>
        <v>0</v>
      </c>
      <c r="AB117" s="52">
        <f>'Temporary Relocation Numbers'!AB117*Assumptions!C$45</f>
        <v>23570.879371439252</v>
      </c>
      <c r="AC117" s="52">
        <f>'Temporary Relocation Numbers'!AC117*Assumptions!D$45</f>
        <v>23900.875483649455</v>
      </c>
      <c r="AD117" s="52">
        <f>'Temporary Relocation Numbers'!AD117*Assumptions!E$45</f>
        <v>16452.340947306042</v>
      </c>
      <c r="AE117" s="52">
        <f>'Temporary Relocation Numbers'!AE117*Assumptions!F$45</f>
        <v>13170.132141237689</v>
      </c>
      <c r="AF117" s="52">
        <f>'Temporary Relocation Numbers'!AF117*Assumptions!G$45</f>
        <v>13458.856916928349</v>
      </c>
      <c r="AG117" s="52">
        <f>'Temporary Relocation Numbers'!AG117*Assumptions!H$45</f>
        <v>5472.1217866946981</v>
      </c>
      <c r="AH117" s="53">
        <f>'Temporary Relocation Numbers'!AH117*Assumptions!C$45</f>
        <v>2675929.6992697367</v>
      </c>
      <c r="AI117" s="53">
        <f>'Temporary Relocation Numbers'!AI117*Assumptions!D$45</f>
        <v>4549006.4191311579</v>
      </c>
      <c r="AJ117" s="53">
        <f>'Temporary Relocation Numbers'!AJ117*Assumptions!E$45</f>
        <v>3631376.3074506931</v>
      </c>
      <c r="AK117" s="53">
        <f>'Temporary Relocation Numbers'!AK117*Assumptions!F$45</f>
        <v>1316811.7558954721</v>
      </c>
      <c r="AL117" s="53">
        <f>'Temporary Relocation Numbers'!AL117*Assumptions!G$45</f>
        <v>1049630.257226821</v>
      </c>
      <c r="AM117" s="53">
        <f>'Temporary Relocation Numbers'!AM117*Assumptions!H$45</f>
        <v>569013.61277028953</v>
      </c>
    </row>
    <row r="118" spans="1:39" x14ac:dyDescent="0.35">
      <c r="A118">
        <v>2137</v>
      </c>
      <c r="B118" s="51">
        <f>'Temporary Relocation Numbers'!B118*Assumptions!C$45</f>
        <v>0</v>
      </c>
      <c r="C118" s="51">
        <f>'Temporary Relocation Numbers'!C118*Assumptions!D$45</f>
        <v>0</v>
      </c>
      <c r="D118" s="51">
        <f>'Temporary Relocation Numbers'!D118*Assumptions!E$45</f>
        <v>0</v>
      </c>
      <c r="E118" s="51">
        <f>'Temporary Relocation Numbers'!E118*Assumptions!F$45</f>
        <v>0</v>
      </c>
      <c r="F118" s="51">
        <f>'Temporary Relocation Numbers'!F118*Assumptions!G$45</f>
        <v>0</v>
      </c>
      <c r="G118" s="51">
        <f>'Temporary Relocation Numbers'!G118*Assumptions!H$45</f>
        <v>0</v>
      </c>
      <c r="H118" s="52">
        <f>'Temporary Relocation Numbers'!H118*Assumptions!C$45</f>
        <v>25682.123784175437</v>
      </c>
      <c r="I118" s="52">
        <f>'Temporary Relocation Numbers'!I118*Assumptions!D$45</f>
        <v>26548.818871505191</v>
      </c>
      <c r="J118" s="52">
        <f>'Temporary Relocation Numbers'!J118*Assumptions!E$45</f>
        <v>18469.031582725791</v>
      </c>
      <c r="K118" s="52">
        <f>'Temporary Relocation Numbers'!K118*Assumptions!F$45</f>
        <v>13393.761869993938</v>
      </c>
      <c r="L118" s="52">
        <f>'Temporary Relocation Numbers'!L118*Assumptions!G$45</f>
        <v>13936.856984052609</v>
      </c>
      <c r="M118" s="52">
        <f>'Temporary Relocation Numbers'!M118*Assumptions!H$45</f>
        <v>6068.7869340642001</v>
      </c>
      <c r="N118" s="53">
        <f>'Temporary Relocation Numbers'!N118*Assumptions!C$45</f>
        <v>2914258.0225562225</v>
      </c>
      <c r="O118" s="53">
        <f>'Temporary Relocation Numbers'!O118*Assumptions!D$45</f>
        <v>5050636.3060904602</v>
      </c>
      <c r="P118" s="53">
        <f>'Temporary Relocation Numbers'!P118*Assumptions!E$45</f>
        <v>4074607.9683848876</v>
      </c>
      <c r="Q118" s="53">
        <f>'Temporary Relocation Numbers'!Q118*Assumptions!F$45</f>
        <v>1338549.0412692146</v>
      </c>
      <c r="R118" s="53">
        <f>'Temporary Relocation Numbers'!R118*Assumptions!G$45</f>
        <v>1086403.5103506143</v>
      </c>
      <c r="S118" s="53">
        <f>'Temporary Relocation Numbers'!S118*Assumptions!H$45</f>
        <v>630764.06550693337</v>
      </c>
      <c r="U118">
        <v>2137</v>
      </c>
      <c r="V118" s="51">
        <f>'Temporary Relocation Numbers'!V118*Assumptions!C$45</f>
        <v>0</v>
      </c>
      <c r="W118" s="51">
        <f>'Temporary Relocation Numbers'!W118*Assumptions!D$45</f>
        <v>0</v>
      </c>
      <c r="X118" s="51">
        <f>'Temporary Relocation Numbers'!X118*Assumptions!E$45</f>
        <v>0</v>
      </c>
      <c r="Y118" s="51">
        <f>'Temporary Relocation Numbers'!Y118*Assumptions!F$45</f>
        <v>0</v>
      </c>
      <c r="Z118" s="51">
        <f>'Temporary Relocation Numbers'!Z118*Assumptions!G$45</f>
        <v>0</v>
      </c>
      <c r="AA118" s="51">
        <f>'Temporary Relocation Numbers'!AA118*Assumptions!H$45</f>
        <v>0</v>
      </c>
      <c r="AB118" s="52">
        <f>'Temporary Relocation Numbers'!AB118*Assumptions!C$45</f>
        <v>23909.432431472982</v>
      </c>
      <c r="AC118" s="52">
        <f>'Temporary Relocation Numbers'!AC118*Assumptions!D$45</f>
        <v>24244.168341118289</v>
      </c>
      <c r="AD118" s="52">
        <f>'Temporary Relocation Numbers'!AD118*Assumptions!E$45</f>
        <v>16688.649075002704</v>
      </c>
      <c r="AE118" s="52">
        <f>'Temporary Relocation Numbers'!AE118*Assumptions!F$45</f>
        <v>13359.297274502394</v>
      </c>
      <c r="AF118" s="52">
        <f>'Temporary Relocation Numbers'!AF118*Assumptions!G$45</f>
        <v>13652.169059508118</v>
      </c>
      <c r="AG118" s="52">
        <f>'Temporary Relocation Numbers'!AG118*Assumptions!H$45</f>
        <v>5550.7189211744389</v>
      </c>
      <c r="AH118" s="53">
        <f>'Temporary Relocation Numbers'!AH118*Assumptions!C$45</f>
        <v>2713103.3190144408</v>
      </c>
      <c r="AI118" s="53">
        <f>'Temporary Relocation Numbers'!AI118*Assumptions!D$45</f>
        <v>4612200.5437328424</v>
      </c>
      <c r="AJ118" s="53">
        <f>'Temporary Relocation Numbers'!AJ118*Assumptions!E$45</f>
        <v>3681822.8502129847</v>
      </c>
      <c r="AK118" s="53">
        <f>'Temporary Relocation Numbers'!AK118*Assumptions!F$45</f>
        <v>1335104.7101170919</v>
      </c>
      <c r="AL118" s="53">
        <f>'Temporary Relocation Numbers'!AL118*Assumptions!G$45</f>
        <v>1064211.5655718548</v>
      </c>
      <c r="AM118" s="53">
        <f>'Temporary Relocation Numbers'!AM118*Assumptions!H$45</f>
        <v>576918.26574994554</v>
      </c>
    </row>
    <row r="119" spans="1:39" x14ac:dyDescent="0.35">
      <c r="A119">
        <v>2138</v>
      </c>
      <c r="B119" s="51">
        <f>'Temporary Relocation Numbers'!B119*Assumptions!C$45</f>
        <v>0</v>
      </c>
      <c r="C119" s="51">
        <f>'Temporary Relocation Numbers'!C119*Assumptions!D$45</f>
        <v>0</v>
      </c>
      <c r="D119" s="51">
        <f>'Temporary Relocation Numbers'!D119*Assumptions!E$45</f>
        <v>0</v>
      </c>
      <c r="E119" s="51">
        <f>'Temporary Relocation Numbers'!E119*Assumptions!F$45</f>
        <v>0</v>
      </c>
      <c r="F119" s="51">
        <f>'Temporary Relocation Numbers'!F119*Assumptions!G$45</f>
        <v>0</v>
      </c>
      <c r="G119" s="51">
        <f>'Temporary Relocation Numbers'!G119*Assumptions!H$45</f>
        <v>0</v>
      </c>
      <c r="H119" s="52">
        <f>'Temporary Relocation Numbers'!H119*Assumptions!C$45</f>
        <v>26051.001052531952</v>
      </c>
      <c r="I119" s="52">
        <f>'Temporary Relocation Numbers'!I119*Assumptions!D$45</f>
        <v>26930.144647586341</v>
      </c>
      <c r="J119" s="52">
        <f>'Temporary Relocation Numbers'!J119*Assumptions!E$45</f>
        <v>18734.305824711344</v>
      </c>
      <c r="K119" s="52">
        <f>'Temporary Relocation Numbers'!K119*Assumptions!F$45</f>
        <v>13586.139039932876</v>
      </c>
      <c r="L119" s="52">
        <f>'Temporary Relocation Numbers'!L119*Assumptions!G$45</f>
        <v>14137.034733251081</v>
      </c>
      <c r="M119" s="52">
        <f>'Temporary Relocation Numbers'!M119*Assumptions!H$45</f>
        <v>6155.9540844637604</v>
      </c>
      <c r="N119" s="53">
        <f>'Temporary Relocation Numbers'!N119*Assumptions!C$45</f>
        <v>2954742.4641310591</v>
      </c>
      <c r="O119" s="53">
        <f>'Temporary Relocation Numbers'!O119*Assumptions!D$45</f>
        <v>5120798.9989155522</v>
      </c>
      <c r="P119" s="53">
        <f>'Temporary Relocation Numbers'!P119*Assumptions!E$45</f>
        <v>4131211.8198488532</v>
      </c>
      <c r="Q119" s="53">
        <f>'Temporary Relocation Numbers'!Q119*Assumptions!F$45</f>
        <v>1357143.9666453782</v>
      </c>
      <c r="R119" s="53">
        <f>'Temporary Relocation Numbers'!R119*Assumptions!G$45</f>
        <v>1101495.6672911001</v>
      </c>
      <c r="S119" s="53">
        <f>'Temporary Relocation Numbers'!S119*Assumptions!H$45</f>
        <v>639526.54664617148</v>
      </c>
      <c r="U119">
        <v>2138</v>
      </c>
      <c r="V119" s="51">
        <f>'Temporary Relocation Numbers'!V119*Assumptions!C$45</f>
        <v>0</v>
      </c>
      <c r="W119" s="51">
        <f>'Temporary Relocation Numbers'!W119*Assumptions!D$45</f>
        <v>0</v>
      </c>
      <c r="X119" s="51">
        <f>'Temporary Relocation Numbers'!X119*Assumptions!E$45</f>
        <v>0</v>
      </c>
      <c r="Y119" s="51">
        <f>'Temporary Relocation Numbers'!Y119*Assumptions!F$45</f>
        <v>0</v>
      </c>
      <c r="Z119" s="51">
        <f>'Temporary Relocation Numbers'!Z119*Assumptions!G$45</f>
        <v>0</v>
      </c>
      <c r="AA119" s="51">
        <f>'Temporary Relocation Numbers'!AA119*Assumptions!H$45</f>
        <v>0</v>
      </c>
      <c r="AB119" s="52">
        <f>'Temporary Relocation Numbers'!AB119*Assumptions!C$45</f>
        <v>24252.848194024173</v>
      </c>
      <c r="AC119" s="52">
        <f>'Temporary Relocation Numbers'!AC119*Assumptions!D$45</f>
        <v>24592.391979723987</v>
      </c>
      <c r="AD119" s="52">
        <f>'Temporary Relocation Numbers'!AD119*Assumptions!E$45</f>
        <v>16928.351341648613</v>
      </c>
      <c r="AE119" s="52">
        <f>'Temporary Relocation Numbers'!AE119*Assumptions!F$45</f>
        <v>13551.179422847837</v>
      </c>
      <c r="AF119" s="52">
        <f>'Temporary Relocation Numbers'!AF119*Assumptions!G$45</f>
        <v>13848.257781458587</v>
      </c>
      <c r="AG119" s="52">
        <f>'Temporary Relocation Numbers'!AG119*Assumptions!H$45</f>
        <v>5630.444961367396</v>
      </c>
      <c r="AH119" s="53">
        <f>'Temporary Relocation Numbers'!AH119*Assumptions!C$45</f>
        <v>2750793.3491884992</v>
      </c>
      <c r="AI119" s="53">
        <f>'Temporary Relocation Numbers'!AI119*Assumptions!D$45</f>
        <v>4676272.5517702093</v>
      </c>
      <c r="AJ119" s="53">
        <f>'Temporary Relocation Numbers'!AJ119*Assumptions!E$45</f>
        <v>3732970.188888784</v>
      </c>
      <c r="AK119" s="53">
        <f>'Temporary Relocation Numbers'!AK119*Assumptions!F$45</f>
        <v>1353651.7873541359</v>
      </c>
      <c r="AL119" s="53">
        <f>'Temporary Relocation Numbers'!AL119*Assumptions!G$45</f>
        <v>1078995.4352965639</v>
      </c>
      <c r="AM119" s="53">
        <f>'Temporary Relocation Numbers'!AM119*Assumptions!H$45</f>
        <v>584932.72900008818</v>
      </c>
    </row>
    <row r="120" spans="1:39" x14ac:dyDescent="0.35">
      <c r="A120">
        <v>2139</v>
      </c>
      <c r="B120" s="51">
        <f>'Temporary Relocation Numbers'!B120*Assumptions!C$45</f>
        <v>0</v>
      </c>
      <c r="C120" s="51">
        <f>'Temporary Relocation Numbers'!C120*Assumptions!D$45</f>
        <v>0</v>
      </c>
      <c r="D120" s="51">
        <f>'Temporary Relocation Numbers'!D120*Assumptions!E$45</f>
        <v>0</v>
      </c>
      <c r="E120" s="51">
        <f>'Temporary Relocation Numbers'!E120*Assumptions!F$45</f>
        <v>0</v>
      </c>
      <c r="F120" s="51">
        <f>'Temporary Relocation Numbers'!F120*Assumptions!G$45</f>
        <v>0</v>
      </c>
      <c r="G120" s="51">
        <f>'Temporary Relocation Numbers'!G120*Assumptions!H$45</f>
        <v>0</v>
      </c>
      <c r="H120" s="52">
        <f>'Temporary Relocation Numbers'!H120*Assumptions!C$45</f>
        <v>26425.176575824618</v>
      </c>
      <c r="I120" s="52">
        <f>'Temporary Relocation Numbers'!I120*Assumptions!D$45</f>
        <v>27316.947478907045</v>
      </c>
      <c r="J120" s="52">
        <f>'Temporary Relocation Numbers'!J120*Assumptions!E$45</f>
        <v>19003.390251499808</v>
      </c>
      <c r="K120" s="52">
        <f>'Temporary Relocation Numbers'!K120*Assumptions!F$45</f>
        <v>13781.279360051192</v>
      </c>
      <c r="L120" s="52">
        <f>'Temporary Relocation Numbers'!L120*Assumptions!G$45</f>
        <v>14340.087673844575</v>
      </c>
      <c r="M120" s="52">
        <f>'Temporary Relocation Numbers'!M120*Assumptions!H$45</f>
        <v>6244.3732333584621</v>
      </c>
      <c r="N120" s="53">
        <f>'Temporary Relocation Numbers'!N120*Assumptions!C$45</f>
        <v>2995789.3095826088</v>
      </c>
      <c r="O120" s="53">
        <f>'Temporary Relocation Numbers'!O120*Assumptions!D$45</f>
        <v>5191936.3814957794</v>
      </c>
      <c r="P120" s="53">
        <f>'Temporary Relocation Numbers'!P120*Assumptions!E$45</f>
        <v>4188602.0036484506</v>
      </c>
      <c r="Q120" s="53">
        <f>'Temporary Relocation Numbers'!Q120*Assumptions!F$45</f>
        <v>1375997.2099755979</v>
      </c>
      <c r="R120" s="53">
        <f>'Temporary Relocation Numbers'!R120*Assumptions!G$45</f>
        <v>1116797.4822444196</v>
      </c>
      <c r="S120" s="53">
        <f>'Temporary Relocation Numbers'!S120*Assumptions!H$45</f>
        <v>648410.75487785868</v>
      </c>
      <c r="U120">
        <v>2139</v>
      </c>
      <c r="V120" s="51">
        <f>'Temporary Relocation Numbers'!V120*Assumptions!C$45</f>
        <v>0</v>
      </c>
      <c r="W120" s="51">
        <f>'Temporary Relocation Numbers'!W120*Assumptions!D$45</f>
        <v>0</v>
      </c>
      <c r="X120" s="51">
        <f>'Temporary Relocation Numbers'!X120*Assumptions!E$45</f>
        <v>0</v>
      </c>
      <c r="Y120" s="51">
        <f>'Temporary Relocation Numbers'!Y120*Assumptions!F$45</f>
        <v>0</v>
      </c>
      <c r="Z120" s="51">
        <f>'Temporary Relocation Numbers'!Z120*Assumptions!G$45</f>
        <v>0</v>
      </c>
      <c r="AA120" s="51">
        <f>'Temporary Relocation Numbers'!AA120*Assumptions!H$45</f>
        <v>0</v>
      </c>
      <c r="AB120" s="52">
        <f>'Temporary Relocation Numbers'!AB120*Assumptions!C$45</f>
        <v>24601.196503021485</v>
      </c>
      <c r="AC120" s="52">
        <f>'Temporary Relocation Numbers'!AC120*Assumptions!D$45</f>
        <v>24945.617221221466</v>
      </c>
      <c r="AD120" s="52">
        <f>'Temporary Relocation Numbers'!AD120*Assumptions!E$45</f>
        <v>17171.496497912303</v>
      </c>
      <c r="AE120" s="52">
        <f>'Temporary Relocation Numbers'!AE120*Assumptions!F$45</f>
        <v>13745.8176112826</v>
      </c>
      <c r="AF120" s="52">
        <f>'Temporary Relocation Numbers'!AF120*Assumptions!G$45</f>
        <v>14047.162963321662</v>
      </c>
      <c r="AG120" s="52">
        <f>'Temporary Relocation Numbers'!AG120*Assumptions!H$45</f>
        <v>5711.3161219627927</v>
      </c>
      <c r="AH120" s="53">
        <f>'Temporary Relocation Numbers'!AH120*Assumptions!C$45</f>
        <v>2789006.9636892462</v>
      </c>
      <c r="AI120" s="53">
        <f>'Temporary Relocation Numbers'!AI120*Assumptions!D$45</f>
        <v>4741234.6386701521</v>
      </c>
      <c r="AJ120" s="53">
        <f>'Temporary Relocation Numbers'!AJ120*Assumptions!E$45</f>
        <v>3784828.0588313085</v>
      </c>
      <c r="AK120" s="53">
        <f>'Temporary Relocation Numbers'!AK120*Assumptions!F$45</f>
        <v>1372456.5178459624</v>
      </c>
      <c r="AL120" s="53">
        <f>'Temporary Relocation Numbers'!AL120*Assumptions!G$45</f>
        <v>1093984.6803536862</v>
      </c>
      <c r="AM120" s="53">
        <f>'Temporary Relocation Numbers'!AM120*Assumptions!H$45</f>
        <v>593058.52798875922</v>
      </c>
    </row>
    <row r="121" spans="1:39" x14ac:dyDescent="0.35">
      <c r="A121">
        <v>2140</v>
      </c>
      <c r="B121" s="51">
        <f>'Temporary Relocation Numbers'!B121*Assumptions!C$45</f>
        <v>0</v>
      </c>
      <c r="C121" s="51">
        <f>'Temporary Relocation Numbers'!C121*Assumptions!D$45</f>
        <v>0</v>
      </c>
      <c r="D121" s="51">
        <f>'Temporary Relocation Numbers'!D121*Assumptions!E$45</f>
        <v>0</v>
      </c>
      <c r="E121" s="51">
        <f>'Temporary Relocation Numbers'!E121*Assumptions!F$45</f>
        <v>0</v>
      </c>
      <c r="F121" s="51">
        <f>'Temporary Relocation Numbers'!F121*Assumptions!G$45</f>
        <v>0</v>
      </c>
      <c r="G121" s="51">
        <f>'Temporary Relocation Numbers'!G121*Assumptions!H$45</f>
        <v>0</v>
      </c>
      <c r="H121" s="52">
        <f>'Temporary Relocation Numbers'!H121*Assumptions!C$45</f>
        <v>26804.726453904994</v>
      </c>
      <c r="I121" s="52">
        <f>'Temporary Relocation Numbers'!I121*Assumptions!D$45</f>
        <v>27709.306033461893</v>
      </c>
      <c r="J121" s="52">
        <f>'Temporary Relocation Numbers'!J121*Assumptions!E$45</f>
        <v>19276.339589506093</v>
      </c>
      <c r="K121" s="52">
        <f>'Temporary Relocation Numbers'!K121*Assumptions!F$45</f>
        <v>13979.222518004748</v>
      </c>
      <c r="L121" s="52">
        <f>'Temporary Relocation Numbers'!L121*Assumptions!G$45</f>
        <v>14546.057102758401</v>
      </c>
      <c r="M121" s="52">
        <f>'Temporary Relocation Numbers'!M121*Assumptions!H$45</f>
        <v>6334.0623634427548</v>
      </c>
      <c r="N121" s="53">
        <f>'Temporary Relocation Numbers'!N121*Assumptions!C$45</f>
        <v>3037406.3717423752</v>
      </c>
      <c r="O121" s="53">
        <f>'Temporary Relocation Numbers'!O121*Assumptions!D$45</f>
        <v>5264061.9940771135</v>
      </c>
      <c r="P121" s="53">
        <f>'Temporary Relocation Numbers'!P121*Assumptions!E$45</f>
        <v>4246789.4433962228</v>
      </c>
      <c r="Q121" s="53">
        <f>'Temporary Relocation Numbers'!Q121*Assumptions!F$45</f>
        <v>1395112.3597746992</v>
      </c>
      <c r="R121" s="53">
        <f>'Temporary Relocation Numbers'!R121*Assumptions!G$45</f>
        <v>1132311.8677486901</v>
      </c>
      <c r="S121" s="53">
        <f>'Temporary Relocation Numbers'!S121*Assumptions!H$45</f>
        <v>657418.38121676573</v>
      </c>
      <c r="U121">
        <v>2140</v>
      </c>
      <c r="V121" s="51">
        <f>'Temporary Relocation Numbers'!V121*Assumptions!C$45</f>
        <v>0</v>
      </c>
      <c r="W121" s="51">
        <f>'Temporary Relocation Numbers'!W121*Assumptions!D$45</f>
        <v>0</v>
      </c>
      <c r="X121" s="51">
        <f>'Temporary Relocation Numbers'!X121*Assumptions!E$45</f>
        <v>0</v>
      </c>
      <c r="Y121" s="51">
        <f>'Temporary Relocation Numbers'!Y121*Assumptions!F$45</f>
        <v>0</v>
      </c>
      <c r="Z121" s="51">
        <f>'Temporary Relocation Numbers'!Z121*Assumptions!G$45</f>
        <v>0</v>
      </c>
      <c r="AA121" s="51">
        <f>'Temporary Relocation Numbers'!AA121*Assumptions!H$45</f>
        <v>0</v>
      </c>
      <c r="AB121" s="52">
        <f>'Temporary Relocation Numbers'!AB121*Assumptions!C$45</f>
        <v>24954.548205575305</v>
      </c>
      <c r="AC121" s="52">
        <f>'Temporary Relocation Numbers'!AC121*Assumptions!D$45</f>
        <v>25303.915904592097</v>
      </c>
      <c r="AD121" s="52">
        <f>'Temporary Relocation Numbers'!AD121*Assumptions!E$45</f>
        <v>17418.133994677519</v>
      </c>
      <c r="AE121" s="52">
        <f>'Temporary Relocation Numbers'!AE121*Assumptions!F$45</f>
        <v>13943.25142533894</v>
      </c>
      <c r="AF121" s="52">
        <f>'Temporary Relocation Numbers'!AF121*Assumptions!G$45</f>
        <v>14248.925058451105</v>
      </c>
      <c r="AG121" s="52">
        <f>'Temporary Relocation Numbers'!AG121*Assumptions!H$45</f>
        <v>5793.348850544543</v>
      </c>
      <c r="AH121" s="53">
        <f>'Temporary Relocation Numbers'!AH121*Assumptions!C$45</f>
        <v>2827751.4360727351</v>
      </c>
      <c r="AI121" s="53">
        <f>'Temporary Relocation Numbers'!AI121*Assumptions!D$45</f>
        <v>4807099.1692766333</v>
      </c>
      <c r="AJ121" s="53">
        <f>'Temporary Relocation Numbers'!AJ121*Assumptions!E$45</f>
        <v>3837406.3306358615</v>
      </c>
      <c r="AK121" s="53">
        <f>'Temporary Relocation Numbers'!AK121*Assumptions!F$45</f>
        <v>1391522.4808734921</v>
      </c>
      <c r="AL121" s="53">
        <f>'Temporary Relocation Numbers'!AL121*Assumptions!G$45</f>
        <v>1109182.1537869745</v>
      </c>
      <c r="AM121" s="53">
        <f>'Temporary Relocation Numbers'!AM121*Assumptions!H$45</f>
        <v>601297.20937557763</v>
      </c>
    </row>
    <row r="122" spans="1:39" x14ac:dyDescent="0.35">
      <c r="A122">
        <v>2141</v>
      </c>
      <c r="B122" s="51">
        <f>'Temporary Relocation Numbers'!B122*Assumptions!C$45</f>
        <v>0</v>
      </c>
      <c r="C122" s="51">
        <f>'Temporary Relocation Numbers'!C122*Assumptions!D$45</f>
        <v>0</v>
      </c>
      <c r="D122" s="51">
        <f>'Temporary Relocation Numbers'!D122*Assumptions!E$45</f>
        <v>0</v>
      </c>
      <c r="E122" s="51">
        <f>'Temporary Relocation Numbers'!E122*Assumptions!F$45</f>
        <v>0</v>
      </c>
      <c r="F122" s="51">
        <f>'Temporary Relocation Numbers'!F122*Assumptions!G$45</f>
        <v>0</v>
      </c>
      <c r="G122" s="51">
        <f>'Temporary Relocation Numbers'!G122*Assumptions!H$45</f>
        <v>0</v>
      </c>
      <c r="H122" s="52">
        <f>'Temporary Relocation Numbers'!H122*Assumptions!C$45</f>
        <v>27189.727879661412</v>
      </c>
      <c r="I122" s="52">
        <f>'Temporary Relocation Numbers'!I122*Assumptions!D$45</f>
        <v>28107.300109168995</v>
      </c>
      <c r="J122" s="52">
        <f>'Temporary Relocation Numbers'!J122*Assumptions!E$45</f>
        <v>19553.209351191108</v>
      </c>
      <c r="K122" s="52">
        <f>'Temporary Relocation Numbers'!K122*Assumptions!F$45</f>
        <v>14180.008771490799</v>
      </c>
      <c r="L122" s="52">
        <f>'Temporary Relocation Numbers'!L122*Assumptions!G$45</f>
        <v>14754.98491007353</v>
      </c>
      <c r="M122" s="52">
        <f>'Temporary Relocation Numbers'!M122*Assumptions!H$45</f>
        <v>6425.0397156999816</v>
      </c>
      <c r="N122" s="53">
        <f>'Temporary Relocation Numbers'!N122*Assumptions!C$45</f>
        <v>3079601.5719765611</v>
      </c>
      <c r="O122" s="53">
        <f>'Temporary Relocation Numbers'!O122*Assumptions!D$45</f>
        <v>5337189.5650046207</v>
      </c>
      <c r="P122" s="53">
        <f>'Temporary Relocation Numbers'!P122*Assumptions!E$45</f>
        <v>4305785.2144539272</v>
      </c>
      <c r="Q122" s="53">
        <f>'Temporary Relocation Numbers'!Q122*Assumptions!F$45</f>
        <v>1414493.0544086255</v>
      </c>
      <c r="R122" s="53">
        <f>'Temporary Relocation Numbers'!R122*Assumptions!G$45</f>
        <v>1148041.7768025757</v>
      </c>
      <c r="S122" s="53">
        <f>'Temporary Relocation Numbers'!S122*Assumptions!H$45</f>
        <v>666551.14016899082</v>
      </c>
      <c r="U122">
        <v>2141</v>
      </c>
      <c r="V122" s="51">
        <f>'Temporary Relocation Numbers'!V122*Assumptions!C$45</f>
        <v>0</v>
      </c>
      <c r="W122" s="51">
        <f>'Temporary Relocation Numbers'!W122*Assumptions!D$45</f>
        <v>0</v>
      </c>
      <c r="X122" s="51">
        <f>'Temporary Relocation Numbers'!X122*Assumptions!E$45</f>
        <v>0</v>
      </c>
      <c r="Y122" s="51">
        <f>'Temporary Relocation Numbers'!Y122*Assumptions!F$45</f>
        <v>0</v>
      </c>
      <c r="Z122" s="51">
        <f>'Temporary Relocation Numbers'!Z122*Assumptions!G$45</f>
        <v>0</v>
      </c>
      <c r="AA122" s="51">
        <f>'Temporary Relocation Numbers'!AA122*Assumptions!H$45</f>
        <v>0</v>
      </c>
      <c r="AB122" s="52">
        <f>'Temporary Relocation Numbers'!AB122*Assumptions!C$45</f>
        <v>25312.975166386692</v>
      </c>
      <c r="AC122" s="52">
        <f>'Temporary Relocation Numbers'!AC122*Assumptions!D$45</f>
        <v>25667.360900654312</v>
      </c>
      <c r="AD122" s="52">
        <f>'Temporary Relocation Numbers'!AD122*Assumptions!E$45</f>
        <v>17668.313993100532</v>
      </c>
      <c r="AE122" s="52">
        <f>'Temporary Relocation Numbers'!AE122*Assumptions!F$45</f>
        <v>14143.521019123724</v>
      </c>
      <c r="AF122" s="52">
        <f>'Temporary Relocation Numbers'!AF122*Assumptions!G$45</f>
        <v>14453.585101239969</v>
      </c>
      <c r="AG122" s="52">
        <f>'Temporary Relocation Numbers'!AG122*Assumptions!H$45</f>
        <v>5876.5598309363613</v>
      </c>
      <c r="AH122" s="53">
        <f>'Temporary Relocation Numbers'!AH122*Assumptions!C$45</f>
        <v>2867034.1409381866</v>
      </c>
      <c r="AI122" s="53">
        <f>'Temporary Relocation Numbers'!AI122*Assumptions!D$45</f>
        <v>4873878.680204195</v>
      </c>
      <c r="AJ122" s="53">
        <f>'Temporary Relocation Numbers'!AJ122*Assumptions!E$45</f>
        <v>3890715.0120185986</v>
      </c>
      <c r="AK122" s="53">
        <f>'Temporary Relocation Numbers'!AK122*Assumptions!F$45</f>
        <v>1410853.3054404883</v>
      </c>
      <c r="AL122" s="53">
        <f>'Temporary Relocation Numbers'!AL122*Assumptions!G$45</f>
        <v>1124590.7482742439</v>
      </c>
      <c r="AM122" s="53">
        <f>'Temporary Relocation Numbers'!AM122*Assumptions!H$45</f>
        <v>609650.34130612831</v>
      </c>
    </row>
    <row r="123" spans="1:39" x14ac:dyDescent="0.35">
      <c r="A123">
        <v>2142</v>
      </c>
      <c r="B123" s="51">
        <f>'Temporary Relocation Numbers'!B123*Assumptions!C$45</f>
        <v>0</v>
      </c>
      <c r="C123" s="51">
        <f>'Temporary Relocation Numbers'!C123*Assumptions!D$45</f>
        <v>0</v>
      </c>
      <c r="D123" s="51">
        <f>'Temporary Relocation Numbers'!D123*Assumptions!E$45</f>
        <v>0</v>
      </c>
      <c r="E123" s="51">
        <f>'Temporary Relocation Numbers'!E123*Assumptions!F$45</f>
        <v>0</v>
      </c>
      <c r="F123" s="51">
        <f>'Temporary Relocation Numbers'!F123*Assumptions!G$45</f>
        <v>0</v>
      </c>
      <c r="G123" s="51">
        <f>'Temporary Relocation Numbers'!G123*Assumptions!H$45</f>
        <v>0</v>
      </c>
      <c r="H123" s="52">
        <f>'Temporary Relocation Numbers'!H123*Assumptions!C$45</f>
        <v>27580.259154718442</v>
      </c>
      <c r="I123" s="52">
        <f>'Temporary Relocation Numbers'!I123*Assumptions!D$45</f>
        <v>28511.010650099244</v>
      </c>
      <c r="J123" s="52">
        <f>'Temporary Relocation Numbers'!J123*Assumptions!E$45</f>
        <v>19834.055846351872</v>
      </c>
      <c r="K123" s="52">
        <f>'Temporary Relocation Numbers'!K123*Assumptions!F$45</f>
        <v>14383.678956435628</v>
      </c>
      <c r="L123" s="52">
        <f>'Temporary Relocation Numbers'!L123*Assumptions!G$45</f>
        <v>14966.913587546194</v>
      </c>
      <c r="M123" s="52">
        <f>'Temporary Relocation Numbers'!M123*Assumptions!H$45</f>
        <v>6517.3237931122221</v>
      </c>
      <c r="N123" s="53">
        <f>'Temporary Relocation Numbers'!N123*Assumptions!C$45</f>
        <v>3122382.9416938182</v>
      </c>
      <c r="O123" s="53">
        <f>'Temporary Relocation Numbers'!O123*Assumptions!D$45</f>
        <v>5411333.0133355027</v>
      </c>
      <c r="P123" s="53">
        <f>'Temporary Relocation Numbers'!P123*Assumptions!E$45</f>
        <v>4365600.5460406104</v>
      </c>
      <c r="Q123" s="53">
        <f>'Temporary Relocation Numbers'!Q123*Assumptions!F$45</f>
        <v>1434142.9827869607</v>
      </c>
      <c r="R123" s="53">
        <f>'Temporary Relocation Numbers'!R123*Assumptions!G$45</f>
        <v>1163990.203427363</v>
      </c>
      <c r="S123" s="53">
        <f>'Temporary Relocation Numbers'!S123*Assumptions!H$45</f>
        <v>675810.77005829709</v>
      </c>
      <c r="U123">
        <v>2142</v>
      </c>
      <c r="V123" s="51">
        <f>'Temporary Relocation Numbers'!V123*Assumptions!C$45</f>
        <v>0</v>
      </c>
      <c r="W123" s="51">
        <f>'Temporary Relocation Numbers'!W123*Assumptions!D$45</f>
        <v>0</v>
      </c>
      <c r="X123" s="51">
        <f>'Temporary Relocation Numbers'!X123*Assumptions!E$45</f>
        <v>0</v>
      </c>
      <c r="Y123" s="51">
        <f>'Temporary Relocation Numbers'!Y123*Assumptions!F$45</f>
        <v>0</v>
      </c>
      <c r="Z123" s="51">
        <f>'Temporary Relocation Numbers'!Z123*Assumptions!G$45</f>
        <v>0</v>
      </c>
      <c r="AA123" s="51">
        <f>'Temporary Relocation Numbers'!AA123*Assumptions!H$45</f>
        <v>0</v>
      </c>
      <c r="AB123" s="52">
        <f>'Temporary Relocation Numbers'!AB123*Assumptions!C$45</f>
        <v>25676.55028236314</v>
      </c>
      <c r="AC123" s="52">
        <f>'Temporary Relocation Numbers'!AC123*Assumptions!D$45</f>
        <v>26036.026126884091</v>
      </c>
      <c r="AD123" s="52">
        <f>'Temporary Relocation Numbers'!AD123*Assumptions!E$45</f>
        <v>17922.087374811901</v>
      </c>
      <c r="AE123" s="52">
        <f>'Temporary Relocation Numbers'!AE123*Assumptions!F$45</f>
        <v>14346.667123484922</v>
      </c>
      <c r="AF123" s="52">
        <f>'Temporary Relocation Numbers'!AF123*Assumptions!G$45</f>
        <v>14661.184715466154</v>
      </c>
      <c r="AG123" s="52">
        <f>'Temporary Relocation Numbers'!AG123*Assumptions!H$45</f>
        <v>5960.9659865949197</v>
      </c>
      <c r="AH123" s="53">
        <f>'Temporary Relocation Numbers'!AH123*Assumptions!C$45</f>
        <v>2906862.55533166</v>
      </c>
      <c r="AI123" s="53">
        <f>'Temporary Relocation Numbers'!AI123*Assumptions!D$45</f>
        <v>4941585.8822241779</v>
      </c>
      <c r="AJ123" s="53">
        <f>'Temporary Relocation Numbers'!AJ123*Assumptions!E$45</f>
        <v>3944764.2497213897</v>
      </c>
      <c r="AK123" s="53">
        <f>'Temporary Relocation Numbers'!AK123*Assumptions!F$45</f>
        <v>1430452.6709642969</v>
      </c>
      <c r="AL123" s="53">
        <f>'Temporary Relocation Numbers'!AL123*Assumptions!G$45</f>
        <v>1140213.3966779623</v>
      </c>
      <c r="AM123" s="53">
        <f>'Temporary Relocation Numbers'!AM123*Assumptions!H$45</f>
        <v>618119.51371044363</v>
      </c>
    </row>
    <row r="124" spans="1:39" x14ac:dyDescent="0.35">
      <c r="A124">
        <v>2143</v>
      </c>
      <c r="B124" s="51">
        <f>'Temporary Relocation Numbers'!B124*Assumptions!C$45</f>
        <v>0</v>
      </c>
      <c r="C124" s="51">
        <f>'Temporary Relocation Numbers'!C124*Assumptions!D$45</f>
        <v>0</v>
      </c>
      <c r="D124" s="51">
        <f>'Temporary Relocation Numbers'!D124*Assumptions!E$45</f>
        <v>0</v>
      </c>
      <c r="E124" s="51">
        <f>'Temporary Relocation Numbers'!E124*Assumptions!F$45</f>
        <v>0</v>
      </c>
      <c r="F124" s="51">
        <f>'Temporary Relocation Numbers'!F124*Assumptions!G$45</f>
        <v>0</v>
      </c>
      <c r="G124" s="51">
        <f>'Temporary Relocation Numbers'!G124*Assumptions!H$45</f>
        <v>0</v>
      </c>
      <c r="H124" s="52">
        <f>'Temporary Relocation Numbers'!H124*Assumptions!C$45</f>
        <v>27976.399705361935</v>
      </c>
      <c r="I124" s="52">
        <f>'Temporary Relocation Numbers'!I124*Assumptions!D$45</f>
        <v>28920.519762938766</v>
      </c>
      <c r="J124" s="52">
        <f>'Temporary Relocation Numbers'!J124*Assumptions!E$45</f>
        <v>20118.93619357382</v>
      </c>
      <c r="K124" s="52">
        <f>'Temporary Relocation Numbers'!K124*Assumptions!F$45</f>
        <v>14590.274495299765</v>
      </c>
      <c r="L124" s="52">
        <f>'Temporary Relocation Numbers'!L124*Assumptions!G$45</f>
        <v>15181.886237249879</v>
      </c>
      <c r="M124" s="52">
        <f>'Temporary Relocation Numbers'!M124*Assumptions!H$45</f>
        <v>6610.9333644234357</v>
      </c>
      <c r="N124" s="53">
        <f>'Temporary Relocation Numbers'!N124*Assumptions!C$45</f>
        <v>3165758.6238739407</v>
      </c>
      <c r="O124" s="53">
        <f>'Temporary Relocation Numbers'!O124*Assumptions!D$45</f>
        <v>5486506.4514884539</v>
      </c>
      <c r="P124" s="53">
        <f>'Temporary Relocation Numbers'!P124*Assumptions!E$45</f>
        <v>4426246.8233699715</v>
      </c>
      <c r="Q124" s="53">
        <f>'Temporary Relocation Numbers'!Q124*Assumptions!F$45</f>
        <v>1454065.8850650762</v>
      </c>
      <c r="R124" s="53">
        <f>'Temporary Relocation Numbers'!R124*Assumptions!G$45</f>
        <v>1180160.183236839</v>
      </c>
      <c r="S124" s="53">
        <f>'Temporary Relocation Numbers'!S124*Assumptions!H$45</f>
        <v>685199.03335698496</v>
      </c>
      <c r="U124">
        <v>2143</v>
      </c>
      <c r="V124" s="51">
        <f>'Temporary Relocation Numbers'!V124*Assumptions!C$45</f>
        <v>0</v>
      </c>
      <c r="W124" s="51">
        <f>'Temporary Relocation Numbers'!W124*Assumptions!D$45</f>
        <v>0</v>
      </c>
      <c r="X124" s="51">
        <f>'Temporary Relocation Numbers'!X124*Assumptions!E$45</f>
        <v>0</v>
      </c>
      <c r="Y124" s="51">
        <f>'Temporary Relocation Numbers'!Y124*Assumptions!F$45</f>
        <v>0</v>
      </c>
      <c r="Z124" s="51">
        <f>'Temporary Relocation Numbers'!Z124*Assumptions!G$45</f>
        <v>0</v>
      </c>
      <c r="AA124" s="51">
        <f>'Temporary Relocation Numbers'!AA124*Assumptions!H$45</f>
        <v>0</v>
      </c>
      <c r="AB124" s="52">
        <f>'Temporary Relocation Numbers'!AB124*Assumptions!C$45</f>
        <v>26045.347497444436</v>
      </c>
      <c r="AC124" s="52">
        <f>'Temporary Relocation Numbers'!AC124*Assumptions!D$45</f>
        <v>26409.986562448303</v>
      </c>
      <c r="AD124" s="52">
        <f>'Temporary Relocation Numbers'!AD124*Assumptions!E$45</f>
        <v>18179.505752264824</v>
      </c>
      <c r="AE124" s="52">
        <f>'Temporary Relocation Numbers'!AE124*Assumptions!F$45</f>
        <v>14552.731054295515</v>
      </c>
      <c r="AF124" s="52">
        <f>'Temporary Relocation Numbers'!AF124*Assumptions!G$45</f>
        <v>14871.766122757866</v>
      </c>
      <c r="AG124" s="52">
        <f>'Temporary Relocation Numbers'!AG124*Assumptions!H$45</f>
        <v>6046.5844840517439</v>
      </c>
      <c r="AH124" s="53">
        <f>'Temporary Relocation Numbers'!AH124*Assumptions!C$45</f>
        <v>2947244.2601692365</v>
      </c>
      <c r="AI124" s="53">
        <f>'Temporary Relocation Numbers'!AI124*Assumptions!D$45</f>
        <v>5010233.6626840783</v>
      </c>
      <c r="AJ124" s="53">
        <f>'Temporary Relocation Numbers'!AJ124*Assumptions!E$45</f>
        <v>3999564.3314431417</v>
      </c>
      <c r="AK124" s="53">
        <f>'Temporary Relocation Numbers'!AK124*Assumptions!F$45</f>
        <v>1450324.3079761856</v>
      </c>
      <c r="AL124" s="53">
        <f>'Temporary Relocation Numbers'!AL124*Assumptions!G$45</f>
        <v>1156053.0726034883</v>
      </c>
      <c r="AM124" s="53">
        <f>'Temporary Relocation Numbers'!AM124*Assumptions!H$45</f>
        <v>626706.33860562823</v>
      </c>
    </row>
    <row r="125" spans="1:39" x14ac:dyDescent="0.35">
      <c r="A125">
        <v>2144</v>
      </c>
      <c r="B125" s="51">
        <f>'Temporary Relocation Numbers'!B125*Assumptions!C$45</f>
        <v>0</v>
      </c>
      <c r="C125" s="51">
        <f>'Temporary Relocation Numbers'!C125*Assumptions!D$45</f>
        <v>0</v>
      </c>
      <c r="D125" s="51">
        <f>'Temporary Relocation Numbers'!D125*Assumptions!E$45</f>
        <v>0</v>
      </c>
      <c r="E125" s="51">
        <f>'Temporary Relocation Numbers'!E125*Assumptions!F$45</f>
        <v>0</v>
      </c>
      <c r="F125" s="51">
        <f>'Temporary Relocation Numbers'!F125*Assumptions!G$45</f>
        <v>0</v>
      </c>
      <c r="G125" s="51">
        <f>'Temporary Relocation Numbers'!G125*Assumptions!H$45</f>
        <v>0</v>
      </c>
      <c r="H125" s="52">
        <f>'Temporary Relocation Numbers'!H125*Assumptions!C$45</f>
        <v>28378.230098692678</v>
      </c>
      <c r="I125" s="52">
        <f>'Temporary Relocation Numbers'!I125*Assumptions!D$45</f>
        <v>29335.910733687724</v>
      </c>
      <c r="J125" s="52">
        <f>'Temporary Relocation Numbers'!J125*Assumptions!E$45</f>
        <v>20407.908331847582</v>
      </c>
      <c r="K125" s="52">
        <f>'Temporary Relocation Numbers'!K125*Assumptions!F$45</f>
        <v>14799.837405502472</v>
      </c>
      <c r="L125" s="52">
        <f>'Temporary Relocation Numbers'!L125*Assumptions!G$45</f>
        <v>15399.946580341399</v>
      </c>
      <c r="M125" s="52">
        <f>'Temporary Relocation Numbers'!M125*Assumptions!H$45</f>
        <v>6705.8874679566525</v>
      </c>
      <c r="N125" s="53">
        <f>'Temporary Relocation Numbers'!N125*Assumptions!C$45</f>
        <v>3209736.8746177936</v>
      </c>
      <c r="O125" s="53">
        <f>'Temporary Relocation Numbers'!O125*Assumptions!D$45</f>
        <v>5562724.1879297942</v>
      </c>
      <c r="P125" s="53">
        <f>'Temporary Relocation Numbers'!P125*Assumptions!E$45</f>
        <v>4487735.5898174085</v>
      </c>
      <c r="Q125" s="53">
        <f>'Temporary Relocation Numbers'!Q125*Assumptions!F$45</f>
        <v>1474265.5533560277</v>
      </c>
      <c r="R125" s="53">
        <f>'Temporary Relocation Numbers'!R125*Assumptions!G$45</f>
        <v>1196554.7940150888</v>
      </c>
      <c r="S125" s="53">
        <f>'Temporary Relocation Numbers'!S125*Assumptions!H$45</f>
        <v>694717.71702135843</v>
      </c>
      <c r="U125">
        <v>2144</v>
      </c>
      <c r="V125" s="51">
        <f>'Temporary Relocation Numbers'!V125*Assumptions!C$45</f>
        <v>0</v>
      </c>
      <c r="W125" s="51">
        <f>'Temporary Relocation Numbers'!W125*Assumptions!D$45</f>
        <v>0</v>
      </c>
      <c r="X125" s="51">
        <f>'Temporary Relocation Numbers'!X125*Assumptions!E$45</f>
        <v>0</v>
      </c>
      <c r="Y125" s="51">
        <f>'Temporary Relocation Numbers'!Y125*Assumptions!F$45</f>
        <v>0</v>
      </c>
      <c r="Z125" s="51">
        <f>'Temporary Relocation Numbers'!Z125*Assumptions!G$45</f>
        <v>0</v>
      </c>
      <c r="AA125" s="51">
        <f>'Temporary Relocation Numbers'!AA125*Assumptions!H$45</f>
        <v>0</v>
      </c>
      <c r="AB125" s="52">
        <f>'Temporary Relocation Numbers'!AB125*Assumptions!C$45</f>
        <v>26419.441817641331</v>
      </c>
      <c r="AC125" s="52">
        <f>'Temporary Relocation Numbers'!AC125*Assumptions!D$45</f>
        <v>26789.31826345393</v>
      </c>
      <c r="AD125" s="52">
        <f>'Temporary Relocation Numbers'!AD125*Assumptions!E$45</f>
        <v>18440.621479232042</v>
      </c>
      <c r="AE125" s="52">
        <f>'Temporary Relocation Numbers'!AE125*Assumptions!F$45</f>
        <v>14761.754720856274</v>
      </c>
      <c r="AF125" s="52">
        <f>'Temporary Relocation Numbers'!AF125*Assumptions!G$45</f>
        <v>15085.372151180643</v>
      </c>
      <c r="AG125" s="52">
        <f>'Temporary Relocation Numbers'!AG125*Assumptions!H$45</f>
        <v>6133.4327364045457</v>
      </c>
      <c r="AH125" s="53">
        <f>'Temporary Relocation Numbers'!AH125*Assumptions!C$45</f>
        <v>2988186.9416799615</v>
      </c>
      <c r="AI125" s="53">
        <f>'Temporary Relocation Numbers'!AI125*Assumptions!D$45</f>
        <v>5079835.0879605208</v>
      </c>
      <c r="AJ125" s="53">
        <f>'Temporary Relocation Numbers'!AJ125*Assumptions!E$45</f>
        <v>4055125.6877979524</v>
      </c>
      <c r="AK125" s="53">
        <f>'Temporary Relocation Numbers'!AK125*Assumptions!F$45</f>
        <v>1470471.998831413</v>
      </c>
      <c r="AL125" s="53">
        <f>'Temporary Relocation Numbers'!AL125*Assumptions!G$45</f>
        <v>1172112.7909650679</v>
      </c>
      <c r="AM125" s="53">
        <f>'Temporary Relocation Numbers'!AM125*Assumptions!H$45</f>
        <v>635412.45040269033</v>
      </c>
    </row>
    <row r="126" spans="1:39" x14ac:dyDescent="0.35">
      <c r="A126">
        <v>2145</v>
      </c>
      <c r="B126" s="51">
        <f>'Temporary Relocation Numbers'!B126*Assumptions!C$45</f>
        <v>0</v>
      </c>
      <c r="C126" s="51">
        <f>'Temporary Relocation Numbers'!C126*Assumptions!D$45</f>
        <v>0</v>
      </c>
      <c r="D126" s="51">
        <f>'Temporary Relocation Numbers'!D126*Assumptions!E$45</f>
        <v>0</v>
      </c>
      <c r="E126" s="51">
        <f>'Temporary Relocation Numbers'!E126*Assumptions!F$45</f>
        <v>0</v>
      </c>
      <c r="F126" s="51">
        <f>'Temporary Relocation Numbers'!F126*Assumptions!G$45</f>
        <v>0</v>
      </c>
      <c r="G126" s="51">
        <f>'Temporary Relocation Numbers'!G126*Assumptions!H$45</f>
        <v>0</v>
      </c>
      <c r="H126" s="52">
        <f>'Temporary Relocation Numbers'!H126*Assumptions!C$45</f>
        <v>28785.832059012202</v>
      </c>
      <c r="I126" s="52">
        <f>'Temporary Relocation Numbers'!I126*Assumptions!D$45</f>
        <v>29757.268044599117</v>
      </c>
      <c r="J126" s="52">
        <f>'Temporary Relocation Numbers'!J126*Assumptions!E$45</f>
        <v>20701.031032352625</v>
      </c>
      <c r="K126" s="52">
        <f>'Temporary Relocation Numbers'!K126*Assumptions!F$45</f>
        <v>15012.410307967271</v>
      </c>
      <c r="L126" s="52">
        <f>'Temporary Relocation Numbers'!L126*Assumptions!G$45</f>
        <v>15621.138965952947</v>
      </c>
      <c r="M126" s="52">
        <f>'Temporary Relocation Numbers'!M126*Assumptions!H$45</f>
        <v>6802.2054154859879</v>
      </c>
      <c r="N126" s="53">
        <f>'Temporary Relocation Numbers'!N126*Assumptions!C$45</f>
        <v>3254326.0647187722</v>
      </c>
      <c r="O126" s="53">
        <f>'Temporary Relocation Numbers'!O126*Assumptions!D$45</f>
        <v>5640000.7298969477</v>
      </c>
      <c r="P126" s="53">
        <f>'Temporary Relocation Numbers'!P126*Assumptions!E$45</f>
        <v>4550078.5491171898</v>
      </c>
      <c r="Q126" s="53">
        <f>'Temporary Relocation Numbers'!Q126*Assumptions!F$45</f>
        <v>1494745.8324523461</v>
      </c>
      <c r="R126" s="53">
        <f>'Temporary Relocation Numbers'!R126*Assumptions!G$45</f>
        <v>1213177.1563023184</v>
      </c>
      <c r="S126" s="53">
        <f>'Temporary Relocation Numbers'!S126*Assumptions!H$45</f>
        <v>704368.63283185521</v>
      </c>
      <c r="U126">
        <v>2145</v>
      </c>
      <c r="V126" s="51">
        <f>'Temporary Relocation Numbers'!V126*Assumptions!C$45</f>
        <v>0</v>
      </c>
      <c r="W126" s="51">
        <f>'Temporary Relocation Numbers'!W126*Assumptions!D$45</f>
        <v>0</v>
      </c>
      <c r="X126" s="51">
        <f>'Temporary Relocation Numbers'!X126*Assumptions!E$45</f>
        <v>0</v>
      </c>
      <c r="Y126" s="51">
        <f>'Temporary Relocation Numbers'!Y126*Assumptions!F$45</f>
        <v>0</v>
      </c>
      <c r="Z126" s="51">
        <f>'Temporary Relocation Numbers'!Z126*Assumptions!G$45</f>
        <v>0</v>
      </c>
      <c r="AA126" s="51">
        <f>'Temporary Relocation Numbers'!AA126*Assumptions!H$45</f>
        <v>0</v>
      </c>
      <c r="AB126" s="52">
        <f>'Temporary Relocation Numbers'!AB126*Assumptions!C$45</f>
        <v>26798.909326290301</v>
      </c>
      <c r="AC126" s="52">
        <f>'Temporary Relocation Numbers'!AC126*Assumptions!D$45</f>
        <v>27174.098378416442</v>
      </c>
      <c r="AD126" s="52">
        <f>'Temporary Relocation Numbers'!AD126*Assumptions!E$45</f>
        <v>18705.487661453586</v>
      </c>
      <c r="AE126" s="52">
        <f>'Temporary Relocation Numbers'!AE126*Assumptions!F$45</f>
        <v>14973.780634419298</v>
      </c>
      <c r="AF126" s="52">
        <f>'Temporary Relocation Numbers'!AF126*Assumptions!G$45</f>
        <v>15302.046243947763</v>
      </c>
      <c r="AG126" s="52">
        <f>'Temporary Relocation Numbers'!AG126*Assumptions!H$45</f>
        <v>6221.5284068586961</v>
      </c>
      <c r="AH126" s="53">
        <f>'Temporary Relocation Numbers'!AH126*Assumptions!C$45</f>
        <v>3029698.3928688369</v>
      </c>
      <c r="AI126" s="53">
        <f>'Temporary Relocation Numbers'!AI126*Assumptions!D$45</f>
        <v>5150403.4059462966</v>
      </c>
      <c r="AJ126" s="53">
        <f>'Temporary Relocation Numbers'!AJ126*Assumptions!E$45</f>
        <v>4111458.8943004687</v>
      </c>
      <c r="AK126" s="53">
        <f>'Temporary Relocation Numbers'!AK126*Assumptions!F$45</f>
        <v>1490899.5784291541</v>
      </c>
      <c r="AL126" s="53">
        <f>'Temporary Relocation Numbers'!AL126*Assumptions!G$45</f>
        <v>1188395.608559689</v>
      </c>
      <c r="AM126" s="53">
        <f>'Temporary Relocation Numbers'!AM126*Assumptions!H$45</f>
        <v>644239.50621763419</v>
      </c>
    </row>
    <row r="127" spans="1:39" x14ac:dyDescent="0.35">
      <c r="A127">
        <v>2146</v>
      </c>
      <c r="B127" s="51">
        <f>'Temporary Relocation Numbers'!B127*Assumptions!C$45</f>
        <v>0</v>
      </c>
      <c r="C127" s="51">
        <f>'Temporary Relocation Numbers'!C127*Assumptions!D$45</f>
        <v>0</v>
      </c>
      <c r="D127" s="51">
        <f>'Temporary Relocation Numbers'!D127*Assumptions!E$45</f>
        <v>0</v>
      </c>
      <c r="E127" s="51">
        <f>'Temporary Relocation Numbers'!E127*Assumptions!F$45</f>
        <v>0</v>
      </c>
      <c r="F127" s="51">
        <f>'Temporary Relocation Numbers'!F127*Assumptions!G$45</f>
        <v>0</v>
      </c>
      <c r="G127" s="51">
        <f>'Temporary Relocation Numbers'!G127*Assumptions!H$45</f>
        <v>0</v>
      </c>
      <c r="H127" s="52">
        <f>'Temporary Relocation Numbers'!H127*Assumptions!C$45</f>
        <v>29199.288484443838</v>
      </c>
      <c r="I127" s="52">
        <f>'Temporary Relocation Numbers'!I127*Assumptions!D$45</f>
        <v>30184.677391360692</v>
      </c>
      <c r="J127" s="52">
        <f>'Temporary Relocation Numbers'!J127*Assumptions!E$45</f>
        <v>20998.36391041012</v>
      </c>
      <c r="K127" s="52">
        <f>'Temporary Relocation Numbers'!K127*Assumptions!F$45</f>
        <v>15228.036435790174</v>
      </c>
      <c r="L127" s="52">
        <f>'Temporary Relocation Numbers'!L127*Assumptions!G$45</f>
        <v>15845.508380211781</v>
      </c>
      <c r="M127" s="52">
        <f>'Temporary Relocation Numbers'!M127*Assumptions!H$45</f>
        <v>6899.9067961642677</v>
      </c>
      <c r="N127" s="53">
        <f>'Temporary Relocation Numbers'!N127*Assumptions!C$45</f>
        <v>3299534.6812561001</v>
      </c>
      <c r="O127" s="53">
        <f>'Temporary Relocation Numbers'!O127*Assumptions!D$45</f>
        <v>5718350.7861597314</v>
      </c>
      <c r="P127" s="53">
        <f>'Temporary Relocation Numbers'!P127*Assumptions!E$45</f>
        <v>4613287.567590123</v>
      </c>
      <c r="Q127" s="53">
        <f>'Temporary Relocation Numbers'!Q127*Assumptions!F$45</f>
        <v>1515510.6205578514</v>
      </c>
      <c r="R127" s="53">
        <f>'Temporary Relocation Numbers'!R127*Assumptions!G$45</f>
        <v>1230030.4339888177</v>
      </c>
      <c r="S127" s="53">
        <f>'Temporary Relocation Numbers'!S127*Assumptions!H$45</f>
        <v>714153.61773789907</v>
      </c>
      <c r="U127">
        <v>2146</v>
      </c>
      <c r="V127" s="51">
        <f>'Temporary Relocation Numbers'!V127*Assumptions!C$45</f>
        <v>0</v>
      </c>
      <c r="W127" s="51">
        <f>'Temporary Relocation Numbers'!W127*Assumptions!D$45</f>
        <v>0</v>
      </c>
      <c r="X127" s="51">
        <f>'Temporary Relocation Numbers'!X127*Assumptions!E$45</f>
        <v>0</v>
      </c>
      <c r="Y127" s="51">
        <f>'Temporary Relocation Numbers'!Y127*Assumptions!F$45</f>
        <v>0</v>
      </c>
      <c r="Z127" s="51">
        <f>'Temporary Relocation Numbers'!Z127*Assumptions!G$45</f>
        <v>0</v>
      </c>
      <c r="AA127" s="51">
        <f>'Temporary Relocation Numbers'!AA127*Assumptions!H$45</f>
        <v>0</v>
      </c>
      <c r="AB127" s="52">
        <f>'Temporary Relocation Numbers'!AB127*Assumptions!C$45</f>
        <v>27183.827199527375</v>
      </c>
      <c r="AC127" s="52">
        <f>'Temporary Relocation Numbers'!AC127*Assumptions!D$45</f>
        <v>27564.405163950199</v>
      </c>
      <c r="AD127" s="52">
        <f>'Temporary Relocation Numbers'!AD127*Assumptions!E$45</f>
        <v>18974.15816743741</v>
      </c>
      <c r="AE127" s="52">
        <f>'Temporary Relocation Numbers'!AE127*Assumptions!F$45</f>
        <v>15188.851916833946</v>
      </c>
      <c r="AF127" s="52">
        <f>'Temporary Relocation Numbers'!AF127*Assumptions!G$45</f>
        <v>15521.832468255687</v>
      </c>
      <c r="AG127" s="52">
        <f>'Temporary Relocation Numbers'!AG127*Assumptions!H$45</f>
        <v>6310.8894123195687</v>
      </c>
      <c r="AH127" s="53">
        <f>'Temporary Relocation Numbers'!AH127*Assumptions!C$45</f>
        <v>3071786.5150001394</v>
      </c>
      <c r="AI127" s="53">
        <f>'Temporary Relocation Numbers'!AI127*Assumptions!D$45</f>
        <v>5221952.0485719694</v>
      </c>
      <c r="AJ127" s="53">
        <f>'Temporary Relocation Numbers'!AJ127*Assumptions!E$45</f>
        <v>4168574.6733788257</v>
      </c>
      <c r="AK127" s="53">
        <f>'Temporary Relocation Numbers'!AK127*Assumptions!F$45</f>
        <v>1511610.9349424397</v>
      </c>
      <c r="AL127" s="53">
        <f>'Temporary Relocation Numbers'!AL127*Assumptions!G$45</f>
        <v>1204904.6246489119</v>
      </c>
      <c r="AM127" s="53">
        <f>'Temporary Relocation Numbers'!AM127*Assumptions!H$45</f>
        <v>653189.18618687452</v>
      </c>
    </row>
    <row r="128" spans="1:39" x14ac:dyDescent="0.35">
      <c r="A128">
        <v>2147</v>
      </c>
      <c r="B128" s="51">
        <f>'Temporary Relocation Numbers'!B128*Assumptions!C$45</f>
        <v>0</v>
      </c>
      <c r="C128" s="51">
        <f>'Temporary Relocation Numbers'!C128*Assumptions!D$45</f>
        <v>0</v>
      </c>
      <c r="D128" s="51">
        <f>'Temporary Relocation Numbers'!D128*Assumptions!E$45</f>
        <v>0</v>
      </c>
      <c r="E128" s="51">
        <f>'Temporary Relocation Numbers'!E128*Assumptions!F$45</f>
        <v>0</v>
      </c>
      <c r="F128" s="51">
        <f>'Temporary Relocation Numbers'!F128*Assumptions!G$45</f>
        <v>0</v>
      </c>
      <c r="G128" s="51">
        <f>'Temporary Relocation Numbers'!G128*Assumptions!H$45</f>
        <v>0</v>
      </c>
      <c r="H128" s="52">
        <f>'Temporary Relocation Numbers'!H128*Assumptions!C$45</f>
        <v>29618.683463792568</v>
      </c>
      <c r="I128" s="52">
        <f>'Temporary Relocation Numbers'!I128*Assumptions!D$45</f>
        <v>30618.225700523853</v>
      </c>
      <c r="J128" s="52">
        <f>'Temporary Relocation Numbers'!J128*Assumptions!E$45</f>
        <v>21299.967437607553</v>
      </c>
      <c r="K128" s="52">
        <f>'Temporary Relocation Numbers'!K128*Assumptions!F$45</f>
        <v>15446.759643032445</v>
      </c>
      <c r="L128" s="52">
        <f>'Temporary Relocation Numbers'!L128*Assumptions!G$45</f>
        <v>16073.100455389555</v>
      </c>
      <c r="M128" s="52">
        <f>'Temporary Relocation Numbers'!M128*Assumptions!H$45</f>
        <v>6999.011480507078</v>
      </c>
      <c r="N128" s="53">
        <f>'Temporary Relocation Numbers'!N128*Assumptions!C$45</f>
        <v>3345371.3292102478</v>
      </c>
      <c r="O128" s="53">
        <f>'Temporary Relocation Numbers'!O128*Assumptions!D$45</f>
        <v>5797789.2698200243</v>
      </c>
      <c r="P128" s="53">
        <f>'Temporary Relocation Numbers'!P128*Assumptions!E$45</f>
        <v>4677374.6764021972</v>
      </c>
      <c r="Q128" s="53">
        <f>'Temporary Relocation Numbers'!Q128*Assumptions!F$45</f>
        <v>1536563.8700296334</v>
      </c>
      <c r="R128" s="53">
        <f>'Temporary Relocation Numbers'!R128*Assumptions!G$45</f>
        <v>1247117.8349171723</v>
      </c>
      <c r="S128" s="53">
        <f>'Temporary Relocation Numbers'!S128*Assumptions!H$45</f>
        <v>724074.53420754254</v>
      </c>
      <c r="U128">
        <v>2147</v>
      </c>
      <c r="V128" s="51">
        <f>'Temporary Relocation Numbers'!V128*Assumptions!C$45</f>
        <v>0</v>
      </c>
      <c r="W128" s="51">
        <f>'Temporary Relocation Numbers'!W128*Assumptions!D$45</f>
        <v>0</v>
      </c>
      <c r="X128" s="51">
        <f>'Temporary Relocation Numbers'!X128*Assumptions!E$45</f>
        <v>0</v>
      </c>
      <c r="Y128" s="51">
        <f>'Temporary Relocation Numbers'!Y128*Assumptions!F$45</f>
        <v>0</v>
      </c>
      <c r="Z128" s="51">
        <f>'Temporary Relocation Numbers'!Z128*Assumptions!G$45</f>
        <v>0</v>
      </c>
      <c r="AA128" s="51">
        <f>'Temporary Relocation Numbers'!AA128*Assumptions!H$45</f>
        <v>0</v>
      </c>
      <c r="AB128" s="52">
        <f>'Temporary Relocation Numbers'!AB128*Assumptions!C$45</f>
        <v>27574.273721984213</v>
      </c>
      <c r="AC128" s="52">
        <f>'Temporary Relocation Numbers'!AC128*Assumptions!D$45</f>
        <v>27960.318000684347</v>
      </c>
      <c r="AD128" s="52">
        <f>'Temporary Relocation Numbers'!AD128*Assumptions!E$45</f>
        <v>19246.687639415173</v>
      </c>
      <c r="AE128" s="52">
        <f>'Temporary Relocation Numbers'!AE128*Assumptions!F$45</f>
        <v>15407.012309316977</v>
      </c>
      <c r="AF128" s="52">
        <f>'Temporary Relocation Numbers'!AF128*Assumptions!G$45</f>
        <v>15744.775524246472</v>
      </c>
      <c r="AG128" s="52">
        <f>'Temporary Relocation Numbers'!AG128*Assumptions!H$45</f>
        <v>6401.5339270364921</v>
      </c>
      <c r="AH128" s="53">
        <f>'Temporary Relocation Numbers'!AH128*Assumptions!C$45</f>
        <v>3114459.3191013406</v>
      </c>
      <c r="AI128" s="53">
        <f>'Temporary Relocation Numbers'!AI128*Assumptions!D$45</f>
        <v>5294494.6343624946</v>
      </c>
      <c r="AJ128" s="53">
        <f>'Temporary Relocation Numbers'!AJ128*Assumptions!E$45</f>
        <v>4226483.8964155428</v>
      </c>
      <c r="AK128" s="53">
        <f>'Temporary Relocation Numbers'!AK128*Assumptions!F$45</f>
        <v>1532610.0105582234</v>
      </c>
      <c r="AL128" s="53">
        <f>'Temporary Relocation Numbers'!AL128*Assumptions!G$45</f>
        <v>1221642.9815487799</v>
      </c>
      <c r="AM128" s="53">
        <f>'Temporary Relocation Numbers'!AM128*Assumptions!H$45</f>
        <v>662263.19378703309</v>
      </c>
    </row>
    <row r="129" spans="1:39" x14ac:dyDescent="0.35">
      <c r="A129">
        <v>2148</v>
      </c>
      <c r="B129" s="51">
        <f>'Temporary Relocation Numbers'!B129*Assumptions!C$45</f>
        <v>0</v>
      </c>
      <c r="C129" s="51">
        <f>'Temporary Relocation Numbers'!C129*Assumptions!D$45</f>
        <v>0</v>
      </c>
      <c r="D129" s="51">
        <f>'Temporary Relocation Numbers'!D129*Assumptions!E$45</f>
        <v>0</v>
      </c>
      <c r="E129" s="51">
        <f>'Temporary Relocation Numbers'!E129*Assumptions!F$45</f>
        <v>0</v>
      </c>
      <c r="F129" s="51">
        <f>'Temporary Relocation Numbers'!F129*Assumptions!G$45</f>
        <v>0</v>
      </c>
      <c r="G129" s="51">
        <f>'Temporary Relocation Numbers'!G129*Assumptions!H$45</f>
        <v>0</v>
      </c>
      <c r="H129" s="52">
        <f>'Temporary Relocation Numbers'!H129*Assumptions!C$45</f>
        <v>30044.102293646982</v>
      </c>
      <c r="I129" s="52">
        <f>'Temporary Relocation Numbers'!I129*Assumptions!D$45</f>
        <v>31058.001147182666</v>
      </c>
      <c r="J129" s="52">
        <f>'Temporary Relocation Numbers'!J129*Assumptions!E$45</f>
        <v>21605.902954097382</v>
      </c>
      <c r="K129" s="52">
        <f>'Temporary Relocation Numbers'!K129*Assumptions!F$45</f>
        <v>15668.624413639636</v>
      </c>
      <c r="L129" s="52">
        <f>'Temporary Relocation Numbers'!L129*Assumptions!G$45</f>
        <v>16303.961479182975</v>
      </c>
      <c r="M129" s="52">
        <f>'Temporary Relocation Numbers'!M129*Assumptions!H$45</f>
        <v>7099.5396244340309</v>
      </c>
      <c r="N129" s="53">
        <f>'Temporary Relocation Numbers'!N129*Assumptions!C$45</f>
        <v>3391844.7331008036</v>
      </c>
      <c r="O129" s="53">
        <f>'Temporary Relocation Numbers'!O129*Assumptions!D$45</f>
        <v>5878331.3011503043</v>
      </c>
      <c r="P129" s="53">
        <f>'Temporary Relocation Numbers'!P129*Assumptions!E$45</f>
        <v>4742352.0738545805</v>
      </c>
      <c r="Q129" s="53">
        <f>'Temporary Relocation Numbers'!Q129*Assumptions!F$45</f>
        <v>1557909.5881303449</v>
      </c>
      <c r="R129" s="53">
        <f>'Temporary Relocation Numbers'!R129*Assumptions!G$45</f>
        <v>1264442.6114928429</v>
      </c>
      <c r="S129" s="53">
        <f>'Temporary Relocation Numbers'!S129*Assumptions!H$45</f>
        <v>734133.27058196987</v>
      </c>
      <c r="U129">
        <v>2148</v>
      </c>
      <c r="V129" s="51">
        <f>'Temporary Relocation Numbers'!V129*Assumptions!C$45</f>
        <v>0</v>
      </c>
      <c r="W129" s="51">
        <f>'Temporary Relocation Numbers'!W129*Assumptions!D$45</f>
        <v>0</v>
      </c>
      <c r="X129" s="51">
        <f>'Temporary Relocation Numbers'!X129*Assumptions!E$45</f>
        <v>0</v>
      </c>
      <c r="Y129" s="51">
        <f>'Temporary Relocation Numbers'!Y129*Assumptions!F$45</f>
        <v>0</v>
      </c>
      <c r="Z129" s="51">
        <f>'Temporary Relocation Numbers'!Z129*Assumptions!G$45</f>
        <v>0</v>
      </c>
      <c r="AA129" s="51">
        <f>'Temporary Relocation Numbers'!AA129*Assumptions!H$45</f>
        <v>0</v>
      </c>
      <c r="AB129" s="52">
        <f>'Temporary Relocation Numbers'!AB129*Assumptions!C$45</f>
        <v>27970.328302709655</v>
      </c>
      <c r="AC129" s="52">
        <f>'Temporary Relocation Numbers'!AC129*Assumptions!D$45</f>
        <v>28361.9174094072</v>
      </c>
      <c r="AD129" s="52">
        <f>'Temporary Relocation Numbers'!AD129*Assumptions!E$45</f>
        <v>19523.131504455388</v>
      </c>
      <c r="AE129" s="52">
        <f>'Temporary Relocation Numbers'!AE129*Assumptions!F$45</f>
        <v>15628.30618134862</v>
      </c>
      <c r="AF129" s="52">
        <f>'Temporary Relocation Numbers'!AF129*Assumptions!G$45</f>
        <v>15970.920754098894</v>
      </c>
      <c r="AG129" s="52">
        <f>'Temporary Relocation Numbers'!AG129*Assumptions!H$45</f>
        <v>6493.4803862990175</v>
      </c>
      <c r="AH129" s="53">
        <f>'Temporary Relocation Numbers'!AH129*Assumptions!C$45</f>
        <v>3157724.9274879205</v>
      </c>
      <c r="AI129" s="53">
        <f>'Temporary Relocation Numbers'!AI129*Assumptions!D$45</f>
        <v>5368044.9710293645</v>
      </c>
      <c r="AJ129" s="53">
        <f>'Temporary Relocation Numbers'!AJ129*Assumptions!E$45</f>
        <v>4285197.5858167782</v>
      </c>
      <c r="AK129" s="53">
        <f>'Temporary Relocation Numbers'!AK129*Assumptions!F$45</f>
        <v>1553900.8022277378</v>
      </c>
      <c r="AL129" s="53">
        <f>'Temporary Relocation Numbers'!AL129*Assumptions!G$45</f>
        <v>1238613.8652279268</v>
      </c>
      <c r="AM129" s="53">
        <f>'Temporary Relocation Numbers'!AM129*Assumptions!H$45</f>
        <v>671463.25615917647</v>
      </c>
    </row>
    <row r="130" spans="1:39" x14ac:dyDescent="0.35">
      <c r="A130">
        <v>2149</v>
      </c>
      <c r="B130" s="51">
        <f>'Temporary Relocation Numbers'!B130*Assumptions!C$45</f>
        <v>0</v>
      </c>
      <c r="C130" s="51">
        <f>'Temporary Relocation Numbers'!C130*Assumptions!D$45</f>
        <v>0</v>
      </c>
      <c r="D130" s="51">
        <f>'Temporary Relocation Numbers'!D130*Assumptions!E$45</f>
        <v>0</v>
      </c>
      <c r="E130" s="51">
        <f>'Temporary Relocation Numbers'!E130*Assumptions!F$45</f>
        <v>0</v>
      </c>
      <c r="F130" s="51">
        <f>'Temporary Relocation Numbers'!F130*Assumptions!G$45</f>
        <v>0</v>
      </c>
      <c r="G130" s="51">
        <f>'Temporary Relocation Numbers'!G130*Assumptions!H$45</f>
        <v>0</v>
      </c>
      <c r="H130" s="52">
        <f>'Temporary Relocation Numbers'!H130*Assumptions!C$45</f>
        <v>30475.631495726961</v>
      </c>
      <c r="I130" s="52">
        <f>'Temporary Relocation Numbers'!I130*Assumptions!D$45</f>
        <v>31504.093172907014</v>
      </c>
      <c r="J130" s="52">
        <f>'Temporary Relocation Numbers'!J130*Assumptions!E$45</f>
        <v>21916.23268107247</v>
      </c>
      <c r="K130" s="52">
        <f>'Temporary Relocation Numbers'!K130*Assumptions!F$45</f>
        <v>15893.675870488743</v>
      </c>
      <c r="L130" s="52">
        <f>'Temporary Relocation Numbers'!L130*Assumptions!G$45</f>
        <v>16538.138404127814</v>
      </c>
      <c r="M130" s="52">
        <f>'Temporary Relocation Numbers'!M130*Assumptions!H$45</f>
        <v>7201.5116733680752</v>
      </c>
      <c r="N130" s="53">
        <f>'Temporary Relocation Numbers'!N130*Assumptions!C$45</f>
        <v>3438963.7386470912</v>
      </c>
      <c r="O130" s="53">
        <f>'Temporary Relocation Numbers'!O130*Assumptions!D$45</f>
        <v>5959992.2104716469</v>
      </c>
      <c r="P130" s="53">
        <f>'Temporary Relocation Numbers'!P130*Assumptions!E$45</f>
        <v>4808232.1277054278</v>
      </c>
      <c r="Q130" s="53">
        <f>'Temporary Relocation Numbers'!Q130*Assumptions!F$45</f>
        <v>1579551.8377909353</v>
      </c>
      <c r="R130" s="53">
        <f>'Temporary Relocation Numbers'!R130*Assumptions!G$45</f>
        <v>1282008.0613032256</v>
      </c>
      <c r="S130" s="53">
        <f>'Temporary Relocation Numbers'!S130*Assumptions!H$45</f>
        <v>744331.74143492128</v>
      </c>
      <c r="U130">
        <v>2149</v>
      </c>
      <c r="V130" s="51">
        <f>'Temporary Relocation Numbers'!V130*Assumptions!C$45</f>
        <v>0</v>
      </c>
      <c r="W130" s="51">
        <f>'Temporary Relocation Numbers'!W130*Assumptions!D$45</f>
        <v>0</v>
      </c>
      <c r="X130" s="51">
        <f>'Temporary Relocation Numbers'!X130*Assumptions!E$45</f>
        <v>0</v>
      </c>
      <c r="Y130" s="51">
        <f>'Temporary Relocation Numbers'!Y130*Assumptions!F$45</f>
        <v>0</v>
      </c>
      <c r="Z130" s="51">
        <f>'Temporary Relocation Numbers'!Z130*Assumptions!G$45</f>
        <v>0</v>
      </c>
      <c r="AA130" s="51">
        <f>'Temporary Relocation Numbers'!AA130*Assumptions!H$45</f>
        <v>0</v>
      </c>
      <c r="AB130" s="52">
        <f>'Temporary Relocation Numbers'!AB130*Assumptions!C$45</f>
        <v>28372.071491319937</v>
      </c>
      <c r="AC130" s="52">
        <f>'Temporary Relocation Numbers'!AC130*Assumptions!D$45</f>
        <v>28769.285067442626</v>
      </c>
      <c r="AD130" s="52">
        <f>'Temporary Relocation Numbers'!AD130*Assumptions!E$45</f>
        <v>19803.545985736186</v>
      </c>
      <c r="AE130" s="52">
        <f>'Temporary Relocation Numbers'!AE130*Assumptions!F$45</f>
        <v>15852.77853969647</v>
      </c>
      <c r="AF130" s="52">
        <f>'Temporary Relocation Numbers'!AF130*Assumptions!G$45</f>
        <v>16200.314151250124</v>
      </c>
      <c r="AG130" s="52">
        <f>'Temporary Relocation Numbers'!AG130*Assumptions!H$45</f>
        <v>6586.7474901862952</v>
      </c>
      <c r="AH130" s="53">
        <f>'Temporary Relocation Numbers'!AH130*Assumptions!C$45</f>
        <v>3201591.5753093641</v>
      </c>
      <c r="AI130" s="53">
        <f>'Temporary Relocation Numbers'!AI130*Assumptions!D$45</f>
        <v>5442617.0580987567</v>
      </c>
      <c r="AJ130" s="53">
        <f>'Temporary Relocation Numbers'!AJ130*Assumptions!E$45</f>
        <v>4344726.9171103267</v>
      </c>
      <c r="AK130" s="53">
        <f>'Temporary Relocation Numbers'!AK130*Assumptions!F$45</f>
        <v>1575487.36242727</v>
      </c>
      <c r="AL130" s="53">
        <f>'Temporary Relocation Numbers'!AL130*Assumptions!G$45</f>
        <v>1255820.5059139901</v>
      </c>
      <c r="AM130" s="53">
        <f>'Temporary Relocation Numbers'!AM130*Assumptions!H$45</f>
        <v>680791.12443755951</v>
      </c>
    </row>
    <row r="131" spans="1:39" x14ac:dyDescent="0.35">
      <c r="A131">
        <v>2150</v>
      </c>
      <c r="B131" s="51">
        <f>'Temporary Relocation Numbers'!B131*Assumptions!C$45</f>
        <v>0</v>
      </c>
      <c r="C131" s="51">
        <f>'Temporary Relocation Numbers'!C131*Assumptions!D$45</f>
        <v>0</v>
      </c>
      <c r="D131" s="51">
        <f>'Temporary Relocation Numbers'!D131*Assumptions!E$45</f>
        <v>0</v>
      </c>
      <c r="E131" s="51">
        <f>'Temporary Relocation Numbers'!E131*Assumptions!F$45</f>
        <v>0</v>
      </c>
      <c r="F131" s="51">
        <f>'Temporary Relocation Numbers'!F131*Assumptions!G$45</f>
        <v>0</v>
      </c>
      <c r="G131" s="51">
        <f>'Temporary Relocation Numbers'!G131*Assumptions!H$45</f>
        <v>0</v>
      </c>
      <c r="H131" s="52">
        <f>'Temporary Relocation Numbers'!H131*Assumptions!C$45</f>
        <v>30913.358834480405</v>
      </c>
      <c r="I131" s="52">
        <f>'Temporary Relocation Numbers'!I131*Assumptions!D$45</f>
        <v>31956.592503933214</v>
      </c>
      <c r="J131" s="52">
        <f>'Temporary Relocation Numbers'!J131*Assumptions!E$45</f>
        <v>22231.019733420577</v>
      </c>
      <c r="K131" s="52">
        <f>'Temporary Relocation Numbers'!K131*Assumptions!F$45</f>
        <v>16121.959784565286</v>
      </c>
      <c r="L131" s="52">
        <f>'Temporary Relocation Numbers'!L131*Assumptions!G$45</f>
        <v>16775.67885714813</v>
      </c>
      <c r="M131" s="52">
        <f>'Temporary Relocation Numbers'!M131*Assumptions!H$45</f>
        <v>7304.9483663936926</v>
      </c>
      <c r="N131" s="53">
        <f>'Temporary Relocation Numbers'!N131*Assumptions!C$45</f>
        <v>3486737.3144518579</v>
      </c>
      <c r="O131" s="53">
        <f>'Temporary Relocation Numbers'!O131*Assumptions!D$45</f>
        <v>6042787.5410716729</v>
      </c>
      <c r="P131" s="53">
        <f>'Temporary Relocation Numbers'!P131*Assumptions!E$45</f>
        <v>4875027.3775239736</v>
      </c>
      <c r="Q131" s="53">
        <f>'Temporary Relocation Numbers'!Q131*Assumptions!F$45</f>
        <v>1601494.7383839935</v>
      </c>
      <c r="R131" s="53">
        <f>'Temporary Relocation Numbers'!R131*Assumptions!G$45</f>
        <v>1299817.5277453132</v>
      </c>
      <c r="S131" s="53">
        <f>'Temporary Relocation Numbers'!S131*Assumptions!H$45</f>
        <v>754671.88793711306</v>
      </c>
      <c r="U131">
        <v>2150</v>
      </c>
      <c r="V131" s="51">
        <f>'Temporary Relocation Numbers'!V131*Assumptions!C$45</f>
        <v>0</v>
      </c>
      <c r="W131" s="51">
        <f>'Temporary Relocation Numbers'!W131*Assumptions!D$45</f>
        <v>0</v>
      </c>
      <c r="X131" s="51">
        <f>'Temporary Relocation Numbers'!X131*Assumptions!E$45</f>
        <v>0</v>
      </c>
      <c r="Y131" s="51">
        <f>'Temporary Relocation Numbers'!Y131*Assumptions!F$45</f>
        <v>0</v>
      </c>
      <c r="Z131" s="51">
        <f>'Temporary Relocation Numbers'!Z131*Assumptions!G$45</f>
        <v>0</v>
      </c>
      <c r="AA131" s="51">
        <f>'Temporary Relocation Numbers'!AA131*Assumptions!H$45</f>
        <v>0</v>
      </c>
      <c r="AB131" s="52">
        <f>'Temporary Relocation Numbers'!AB131*Assumptions!C$45</f>
        <v>28779.584994380879</v>
      </c>
      <c r="AC131" s="52">
        <f>'Temporary Relocation Numbers'!AC131*Assumptions!D$45</f>
        <v>29182.503825261527</v>
      </c>
      <c r="AD131" s="52">
        <f>'Temporary Relocation Numbers'!AD131*Assumptions!E$45</f>
        <v>20087.988113979965</v>
      </c>
      <c r="AE131" s="52">
        <f>'Temporary Relocation Numbers'!AE131*Assumptions!F$45</f>
        <v>16080.475037568942</v>
      </c>
      <c r="AF131" s="52">
        <f>'Temporary Relocation Numbers'!AF131*Assumptions!G$45</f>
        <v>16433.002369749909</v>
      </c>
      <c r="AG131" s="52">
        <f>'Temporary Relocation Numbers'!AG131*Assumptions!H$45</f>
        <v>6681.3542073703011</v>
      </c>
      <c r="AH131" s="53">
        <f>'Temporary Relocation Numbers'!AH131*Assumptions!C$45</f>
        <v>3246067.6121166372</v>
      </c>
      <c r="AI131" s="53">
        <f>'Temporary Relocation Numbers'!AI131*Assumptions!D$45</f>
        <v>5518225.0895761941</v>
      </c>
      <c r="AJ131" s="53">
        <f>'Temporary Relocation Numbers'!AJ131*Assumptions!E$45</f>
        <v>4405083.2210727641</v>
      </c>
      <c r="AK131" s="53">
        <f>'Temporary Relocation Numbers'!AK131*Assumptions!F$45</f>
        <v>1597373.799929511</v>
      </c>
      <c r="AL131" s="53">
        <f>'Temporary Relocation Numbers'!AL131*Assumptions!G$45</f>
        <v>1273266.1787084539</v>
      </c>
      <c r="AM131" s="53">
        <f>'Temporary Relocation Numbers'!AM131*Assumptions!H$45</f>
        <v>690248.57408293616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3B13-3CAE-43EE-ABB3-E9BE8B743062}">
  <dimension ref="A1:J52"/>
  <sheetViews>
    <sheetView topLeftCell="A7" workbookViewId="0">
      <selection activeCell="H28" sqref="H28"/>
    </sheetView>
  </sheetViews>
  <sheetFormatPr defaultColWidth="8.81640625" defaultRowHeight="14.5" x14ac:dyDescent="0.35"/>
  <cols>
    <col min="1" max="1" width="3.54296875" style="5" customWidth="1"/>
    <col min="2" max="2" width="69.1796875" style="5" bestFit="1" customWidth="1"/>
    <col min="3" max="8" width="14.54296875" style="5" customWidth="1"/>
    <col min="9" max="9" width="3.54296875" style="5" customWidth="1"/>
    <col min="10" max="16384" width="8.81640625" style="5"/>
  </cols>
  <sheetData>
    <row r="1" spans="1:10" x14ac:dyDescent="0.35">
      <c r="A1" s="2"/>
      <c r="B1" s="3"/>
      <c r="C1" s="4"/>
      <c r="D1" s="4"/>
      <c r="E1" s="4"/>
      <c r="F1" s="4"/>
      <c r="G1" s="4"/>
      <c r="H1" s="4"/>
      <c r="I1" s="2"/>
      <c r="J1" s="2"/>
    </row>
    <row r="2" spans="1:10" x14ac:dyDescent="0.35">
      <c r="A2" s="2"/>
      <c r="B2" s="6"/>
      <c r="C2" s="3"/>
      <c r="D2" s="4"/>
      <c r="E2" s="4"/>
      <c r="F2" s="4"/>
      <c r="G2" s="4"/>
      <c r="H2" s="7" t="s">
        <v>8</v>
      </c>
      <c r="I2" s="2"/>
      <c r="J2" s="2"/>
    </row>
    <row r="3" spans="1:10" x14ac:dyDescent="0.35">
      <c r="A3" s="2"/>
      <c r="B3" s="2"/>
      <c r="C3" s="4"/>
      <c r="D3" s="4"/>
      <c r="E3" s="4"/>
      <c r="F3" s="4"/>
      <c r="G3" s="4"/>
      <c r="H3" s="4"/>
      <c r="I3" s="2"/>
      <c r="J3" s="2"/>
    </row>
    <row r="4" spans="1:10" x14ac:dyDescent="0.35">
      <c r="A4" s="2"/>
      <c r="B4" s="2"/>
      <c r="C4" s="4"/>
      <c r="D4" s="4"/>
      <c r="E4" s="4"/>
      <c r="F4" s="4"/>
      <c r="G4" s="4"/>
      <c r="H4" s="4"/>
      <c r="I4" s="2"/>
      <c r="J4" s="2"/>
    </row>
    <row r="5" spans="1:10" x14ac:dyDescent="0.35">
      <c r="A5" s="2"/>
      <c r="B5" s="2"/>
      <c r="C5" s="4"/>
      <c r="D5" s="4"/>
      <c r="E5" s="4"/>
      <c r="F5" s="4"/>
      <c r="G5" s="4"/>
      <c r="H5" s="4"/>
      <c r="I5" s="2"/>
      <c r="J5" s="2"/>
    </row>
    <row r="6" spans="1:10" ht="18.5" x14ac:dyDescent="0.35">
      <c r="A6" s="2"/>
      <c r="B6" s="8" t="s">
        <v>9</v>
      </c>
      <c r="C6" s="8"/>
      <c r="D6" s="8"/>
      <c r="E6" s="8"/>
      <c r="F6" s="8"/>
      <c r="G6" s="8"/>
      <c r="H6" s="8"/>
      <c r="I6" s="9"/>
      <c r="J6" s="2"/>
    </row>
    <row r="7" spans="1:10" x14ac:dyDescent="0.35">
      <c r="A7" s="2"/>
      <c r="B7" s="10"/>
      <c r="C7" s="4"/>
      <c r="D7" s="4"/>
      <c r="E7" s="4"/>
      <c r="F7" s="4"/>
      <c r="G7" s="4"/>
      <c r="H7" s="4"/>
      <c r="I7" s="2"/>
      <c r="J7" s="2"/>
    </row>
    <row r="8" spans="1:10" x14ac:dyDescent="0.35">
      <c r="A8" s="2"/>
      <c r="B8" s="11"/>
      <c r="C8" s="12" t="s">
        <v>52</v>
      </c>
      <c r="D8" s="12" t="s">
        <v>2</v>
      </c>
      <c r="E8" s="12" t="s">
        <v>53</v>
      </c>
      <c r="F8" s="12" t="s">
        <v>4</v>
      </c>
      <c r="G8" s="12" t="s">
        <v>54</v>
      </c>
      <c r="H8" s="12" t="s">
        <v>55</v>
      </c>
      <c r="I8" s="2"/>
      <c r="J8" s="2"/>
    </row>
    <row r="9" spans="1:10" x14ac:dyDescent="0.35">
      <c r="A9" s="2"/>
      <c r="B9" s="2" t="s">
        <v>10</v>
      </c>
      <c r="C9" s="13">
        <v>6406008</v>
      </c>
      <c r="D9" s="13">
        <v>4386948</v>
      </c>
      <c r="E9" s="13">
        <v>5019684</v>
      </c>
      <c r="F9" s="13">
        <v>995544</v>
      </c>
      <c r="G9" s="13">
        <v>1257096</v>
      </c>
      <c r="H9" s="13">
        <v>313836</v>
      </c>
      <c r="I9" s="2"/>
      <c r="J9" s="2"/>
    </row>
    <row r="10" spans="1:10" x14ac:dyDescent="0.35">
      <c r="A10" s="2"/>
      <c r="B10" s="2" t="s">
        <v>11</v>
      </c>
      <c r="C10" s="13">
        <v>6306408</v>
      </c>
      <c r="D10" s="13">
        <v>4212348</v>
      </c>
      <c r="E10" s="13">
        <v>4993764</v>
      </c>
      <c r="F10" s="13">
        <v>1010676</v>
      </c>
      <c r="G10" s="13">
        <v>1266672</v>
      </c>
      <c r="H10" s="13">
        <v>307884</v>
      </c>
      <c r="I10" s="2"/>
      <c r="J10" s="2"/>
    </row>
    <row r="11" spans="1:10" x14ac:dyDescent="0.35">
      <c r="A11" s="2"/>
      <c r="B11" s="2" t="s">
        <v>12</v>
      </c>
      <c r="C11" s="13">
        <v>5414700</v>
      </c>
      <c r="D11" s="13">
        <v>3231492</v>
      </c>
      <c r="E11" s="13">
        <v>4614048</v>
      </c>
      <c r="F11" s="13">
        <v>1110012</v>
      </c>
      <c r="G11" s="13">
        <v>1289472</v>
      </c>
      <c r="H11" s="13">
        <v>323820</v>
      </c>
      <c r="I11" s="2"/>
      <c r="J11" s="2"/>
    </row>
    <row r="12" spans="1:10" x14ac:dyDescent="0.35">
      <c r="A12" s="2"/>
      <c r="B12" s="2" t="s">
        <v>56</v>
      </c>
      <c r="C12" s="14">
        <v>0.77200000000000002</v>
      </c>
      <c r="D12" s="14">
        <v>0.82699999999999996</v>
      </c>
      <c r="E12" s="14">
        <v>0.78500000000000003</v>
      </c>
      <c r="F12" s="14">
        <v>0.78100000000000003</v>
      </c>
      <c r="G12" s="14">
        <v>0.76</v>
      </c>
      <c r="H12" s="14">
        <v>0.82699999999999996</v>
      </c>
      <c r="I12" s="2"/>
      <c r="J12" s="2"/>
    </row>
    <row r="13" spans="1:10" x14ac:dyDescent="0.35">
      <c r="A13" s="2"/>
      <c r="B13" s="2" t="s">
        <v>13</v>
      </c>
      <c r="C13" s="14">
        <v>0.16500000000000001</v>
      </c>
      <c r="D13" s="14">
        <v>0.26100000000000001</v>
      </c>
      <c r="E13" s="14">
        <v>0.13700000000000001</v>
      </c>
      <c r="F13" s="14">
        <v>0.20899999999999999</v>
      </c>
      <c r="G13" s="14">
        <v>0.17199999999999999</v>
      </c>
      <c r="H13" s="14">
        <v>0.2</v>
      </c>
      <c r="I13" s="2"/>
      <c r="J13" s="2"/>
    </row>
    <row r="14" spans="1:10" x14ac:dyDescent="0.35">
      <c r="A14" s="2"/>
      <c r="B14" s="2" t="s">
        <v>14</v>
      </c>
      <c r="C14" s="13">
        <v>2791896</v>
      </c>
      <c r="D14" s="13">
        <v>2523732</v>
      </c>
      <c r="E14" s="13">
        <v>2212536</v>
      </c>
      <c r="F14" s="13">
        <v>496548</v>
      </c>
      <c r="G14" s="13">
        <v>566592</v>
      </c>
      <c r="H14" s="13">
        <v>135480</v>
      </c>
      <c r="I14" s="2"/>
      <c r="J14" s="2"/>
    </row>
    <row r="15" spans="1:10" x14ac:dyDescent="0.35">
      <c r="A15" s="2"/>
      <c r="B15" s="2" t="s">
        <v>15</v>
      </c>
      <c r="C15" s="13">
        <v>1904073</v>
      </c>
      <c r="D15" s="13">
        <v>1862514</v>
      </c>
      <c r="E15" s="13">
        <v>1323096</v>
      </c>
      <c r="F15" s="13">
        <v>333680</v>
      </c>
      <c r="G15" s="13">
        <v>365451</v>
      </c>
      <c r="H15" s="13">
        <v>102693</v>
      </c>
      <c r="I15" s="2"/>
      <c r="J15" s="2"/>
    </row>
    <row r="16" spans="1:10" x14ac:dyDescent="0.35">
      <c r="A16" s="2"/>
      <c r="B16" s="2" t="s">
        <v>16</v>
      </c>
      <c r="C16" s="4" t="s">
        <v>57</v>
      </c>
      <c r="D16" s="4" t="s">
        <v>58</v>
      </c>
      <c r="E16" s="4" t="s">
        <v>59</v>
      </c>
      <c r="F16" s="4" t="s">
        <v>60</v>
      </c>
      <c r="G16" s="4" t="s">
        <v>61</v>
      </c>
      <c r="H16" s="4" t="s">
        <v>62</v>
      </c>
      <c r="I16" s="2"/>
      <c r="J16" s="2"/>
    </row>
    <row r="17" spans="1:10" x14ac:dyDescent="0.35">
      <c r="A17" s="2"/>
      <c r="B17" s="2" t="s">
        <v>17</v>
      </c>
      <c r="C17" s="4" t="s">
        <v>63</v>
      </c>
      <c r="D17" s="4" t="s">
        <v>64</v>
      </c>
      <c r="E17" s="4" t="s">
        <v>65</v>
      </c>
      <c r="F17" s="4" t="s">
        <v>66</v>
      </c>
      <c r="G17" s="4" t="s">
        <v>67</v>
      </c>
      <c r="H17" s="4" t="s">
        <v>68</v>
      </c>
      <c r="I17" s="2"/>
      <c r="J17" s="2"/>
    </row>
    <row r="18" spans="1:10" x14ac:dyDescent="0.35">
      <c r="A18" s="2"/>
      <c r="B18" s="2" t="s">
        <v>18</v>
      </c>
      <c r="C18" s="4" t="s">
        <v>69</v>
      </c>
      <c r="D18" s="4" t="s">
        <v>70</v>
      </c>
      <c r="E18" s="4" t="s">
        <v>71</v>
      </c>
      <c r="F18" s="4" t="s">
        <v>72</v>
      </c>
      <c r="G18" s="4" t="s">
        <v>73</v>
      </c>
      <c r="H18" s="4" t="s">
        <v>74</v>
      </c>
      <c r="I18" s="2"/>
      <c r="J18" s="2"/>
    </row>
    <row r="19" spans="1:10" x14ac:dyDescent="0.35">
      <c r="A19" s="2"/>
      <c r="B19" s="2" t="s">
        <v>19</v>
      </c>
      <c r="C19" s="13">
        <v>95568</v>
      </c>
      <c r="D19" s="13">
        <v>83640</v>
      </c>
      <c r="E19" s="13">
        <v>39156</v>
      </c>
      <c r="F19" s="13">
        <v>1080</v>
      </c>
      <c r="G19" s="13">
        <v>4656</v>
      </c>
      <c r="H19" s="13">
        <v>2328</v>
      </c>
      <c r="I19" s="2"/>
      <c r="J19" s="2"/>
    </row>
    <row r="20" spans="1:10" x14ac:dyDescent="0.35">
      <c r="A20" s="2"/>
      <c r="B20" s="2" t="s">
        <v>20</v>
      </c>
      <c r="C20" s="14">
        <v>0.64800000000000002</v>
      </c>
      <c r="D20" s="14">
        <v>0.55300000000000005</v>
      </c>
      <c r="E20" s="14">
        <v>0.627</v>
      </c>
      <c r="F20" s="14">
        <v>0.54900000000000004</v>
      </c>
      <c r="G20" s="14">
        <v>0.55700000000000005</v>
      </c>
      <c r="H20" s="14">
        <v>0.51</v>
      </c>
      <c r="I20" s="2"/>
      <c r="J20" s="2"/>
    </row>
    <row r="21" spans="1:10" x14ac:dyDescent="0.35">
      <c r="A21" s="2"/>
      <c r="B21" s="2" t="s">
        <v>21</v>
      </c>
      <c r="C21" s="13">
        <v>22342094</v>
      </c>
      <c r="D21" s="13">
        <v>36406400</v>
      </c>
      <c r="E21" s="13">
        <v>17508375</v>
      </c>
      <c r="F21" s="13">
        <v>2774258</v>
      </c>
      <c r="G21" s="13">
        <v>2611585</v>
      </c>
      <c r="H21" s="13">
        <v>151132</v>
      </c>
      <c r="I21" s="2"/>
      <c r="J21" s="2"/>
    </row>
    <row r="22" spans="1:10" x14ac:dyDescent="0.35">
      <c r="A22" s="2"/>
      <c r="B22" s="2" t="s">
        <v>22</v>
      </c>
      <c r="C22" s="13">
        <v>51556220</v>
      </c>
      <c r="D22" s="13">
        <v>26864638</v>
      </c>
      <c r="E22" s="13">
        <v>70145543</v>
      </c>
      <c r="F22" s="13">
        <v>6658061</v>
      </c>
      <c r="G22" s="13">
        <v>9541905</v>
      </c>
      <c r="H22" s="13">
        <v>697773</v>
      </c>
      <c r="I22" s="2"/>
      <c r="J22" s="2"/>
    </row>
    <row r="23" spans="1:10" x14ac:dyDescent="0.35">
      <c r="A23" s="2"/>
      <c r="B23" s="2" t="s">
        <v>23</v>
      </c>
      <c r="C23" s="13">
        <v>13500228</v>
      </c>
      <c r="D23" s="13">
        <v>2862506</v>
      </c>
      <c r="E23" s="13">
        <v>3929251</v>
      </c>
      <c r="F23" s="13">
        <v>2234577</v>
      </c>
      <c r="G23" s="13">
        <v>2307892</v>
      </c>
      <c r="H23" s="4"/>
      <c r="I23" s="2"/>
      <c r="J23" s="2"/>
    </row>
    <row r="24" spans="1:10" x14ac:dyDescent="0.35">
      <c r="A24" s="2"/>
      <c r="B24" s="2" t="s">
        <v>24</v>
      </c>
      <c r="C24" s="13">
        <v>120644546</v>
      </c>
      <c r="D24" s="13">
        <v>104661514</v>
      </c>
      <c r="E24" s="13">
        <v>86911348</v>
      </c>
      <c r="F24" s="13">
        <v>16147988</v>
      </c>
      <c r="G24" s="13">
        <v>17600539</v>
      </c>
      <c r="H24" s="13">
        <v>2241932</v>
      </c>
      <c r="I24" s="2"/>
      <c r="J24" s="2"/>
    </row>
    <row r="25" spans="1:10" x14ac:dyDescent="0.35">
      <c r="A25" s="2"/>
      <c r="B25" s="2" t="s">
        <v>25</v>
      </c>
      <c r="C25" s="4" t="s">
        <v>75</v>
      </c>
      <c r="D25" s="4" t="s">
        <v>76</v>
      </c>
      <c r="E25" s="4" t="s">
        <v>77</v>
      </c>
      <c r="F25" s="4" t="s">
        <v>78</v>
      </c>
      <c r="G25" s="4" t="s">
        <v>79</v>
      </c>
      <c r="H25" s="4" t="s">
        <v>80</v>
      </c>
      <c r="I25" s="2"/>
      <c r="J25" s="2"/>
    </row>
    <row r="26" spans="1:10" x14ac:dyDescent="0.35">
      <c r="A26" s="2"/>
      <c r="B26" s="2" t="s">
        <v>26</v>
      </c>
      <c r="C26" s="13">
        <v>2376180</v>
      </c>
      <c r="D26" s="13">
        <v>1634628</v>
      </c>
      <c r="E26" s="13">
        <v>1865736</v>
      </c>
      <c r="F26" s="13">
        <v>403548</v>
      </c>
      <c r="G26" s="13">
        <v>500448</v>
      </c>
      <c r="H26" s="13">
        <v>110052</v>
      </c>
      <c r="I26" s="2"/>
      <c r="J26" s="2"/>
    </row>
    <row r="27" spans="1:10" x14ac:dyDescent="0.35">
      <c r="A27" s="2"/>
      <c r="B27" s="2" t="s">
        <v>27</v>
      </c>
      <c r="C27" s="15">
        <v>2.5499999999999998</v>
      </c>
      <c r="D27" s="15">
        <v>2.4900000000000002</v>
      </c>
      <c r="E27" s="15">
        <v>2.4700000000000002</v>
      </c>
      <c r="F27" s="15">
        <v>2.5</v>
      </c>
      <c r="G27" s="15">
        <v>2.5</v>
      </c>
      <c r="H27" s="15">
        <v>2.65</v>
      </c>
      <c r="I27" s="2"/>
      <c r="J27" s="2"/>
    </row>
    <row r="28" spans="1:10" x14ac:dyDescent="0.35">
      <c r="A28" s="2"/>
      <c r="B28" s="2" t="s">
        <v>28</v>
      </c>
      <c r="C28" s="4" t="s">
        <v>81</v>
      </c>
      <c r="D28" s="4" t="s">
        <v>82</v>
      </c>
      <c r="E28" s="4" t="s">
        <v>83</v>
      </c>
      <c r="F28" s="4" t="s">
        <v>84</v>
      </c>
      <c r="G28" s="4" t="s">
        <v>85</v>
      </c>
      <c r="H28" s="4" t="s">
        <v>86</v>
      </c>
      <c r="I28" s="2"/>
      <c r="J28" s="2"/>
    </row>
    <row r="29" spans="1:10" x14ac:dyDescent="0.35">
      <c r="A29" s="2"/>
      <c r="B29" s="2" t="s">
        <v>29</v>
      </c>
      <c r="C29" s="4" t="s">
        <v>87</v>
      </c>
      <c r="D29" s="4" t="s">
        <v>88</v>
      </c>
      <c r="E29" s="4" t="s">
        <v>89</v>
      </c>
      <c r="F29" s="4" t="s">
        <v>90</v>
      </c>
      <c r="G29" s="4" t="s">
        <v>91</v>
      </c>
      <c r="H29" s="4" t="s">
        <v>92</v>
      </c>
      <c r="I29" s="2"/>
      <c r="J29" s="2"/>
    </row>
    <row r="30" spans="1:10" x14ac:dyDescent="0.35">
      <c r="A30" s="2"/>
      <c r="B30" s="2" t="s">
        <v>30</v>
      </c>
      <c r="C30" s="14">
        <v>0.121</v>
      </c>
      <c r="D30" s="14">
        <v>0.128</v>
      </c>
      <c r="E30" s="14">
        <v>0.16</v>
      </c>
      <c r="F30" s="14">
        <v>0.191</v>
      </c>
      <c r="G30" s="14">
        <v>0.20499999999999999</v>
      </c>
      <c r="H30" s="14">
        <v>0.16800000000000001</v>
      </c>
      <c r="I30" s="2"/>
      <c r="J30" s="2"/>
    </row>
    <row r="31" spans="1:10" x14ac:dyDescent="0.35">
      <c r="A31" s="2"/>
      <c r="B31" s="2" t="s">
        <v>31</v>
      </c>
      <c r="C31" s="13">
        <v>170172</v>
      </c>
      <c r="D31" s="13">
        <v>113688</v>
      </c>
      <c r="E31" s="13">
        <v>110220</v>
      </c>
      <c r="F31" s="13">
        <v>18924</v>
      </c>
      <c r="G31" s="13">
        <v>21132</v>
      </c>
      <c r="H31" s="13">
        <v>3888</v>
      </c>
      <c r="I31" s="2"/>
      <c r="J31" s="2"/>
    </row>
    <row r="32" spans="1:10" x14ac:dyDescent="0.35">
      <c r="A32" s="2"/>
      <c r="B32" s="2" t="s">
        <v>32</v>
      </c>
      <c r="C32" s="13">
        <v>2990424</v>
      </c>
      <c r="D32" s="13">
        <v>1412112</v>
      </c>
      <c r="E32" s="13">
        <v>1941528</v>
      </c>
      <c r="F32" s="13">
        <v>284904</v>
      </c>
      <c r="G32" s="13">
        <v>388428</v>
      </c>
      <c r="H32" s="13">
        <v>65676</v>
      </c>
      <c r="I32" s="2"/>
      <c r="J32" s="2"/>
    </row>
    <row r="33" spans="1:10" x14ac:dyDescent="0.35">
      <c r="A33" s="2"/>
      <c r="B33" s="2" t="s">
        <v>33</v>
      </c>
      <c r="C33" s="13">
        <v>186551503</v>
      </c>
      <c r="D33" s="13">
        <v>60187999</v>
      </c>
      <c r="E33" s="13">
        <v>116972082</v>
      </c>
      <c r="F33" s="13">
        <v>14470878</v>
      </c>
      <c r="G33" s="13">
        <v>20694659</v>
      </c>
      <c r="H33" s="13">
        <v>2989576</v>
      </c>
      <c r="I33" s="2"/>
      <c r="J33" s="2"/>
    </row>
    <row r="34" spans="1:10" x14ac:dyDescent="0.35">
      <c r="A34" s="2"/>
      <c r="B34" s="2" t="s">
        <v>34</v>
      </c>
      <c r="C34" s="4">
        <v>2.58</v>
      </c>
      <c r="D34" s="4">
        <v>1.19</v>
      </c>
      <c r="E34" s="4">
        <v>2.12</v>
      </c>
      <c r="F34" s="4">
        <v>0.28999999999999998</v>
      </c>
      <c r="G34" s="4">
        <v>0.61</v>
      </c>
      <c r="H34" s="4">
        <v>0.19</v>
      </c>
      <c r="I34" s="2"/>
      <c r="J34" s="2"/>
    </row>
    <row r="35" spans="1:10" x14ac:dyDescent="0.35">
      <c r="A35" s="2"/>
      <c r="B35" s="2" t="s">
        <v>35</v>
      </c>
      <c r="C35" s="13">
        <v>2442659</v>
      </c>
      <c r="D35" s="13">
        <v>3522311</v>
      </c>
      <c r="E35" s="13">
        <v>2353615</v>
      </c>
      <c r="F35" s="13">
        <v>3438613</v>
      </c>
      <c r="G35" s="13">
        <v>2067059</v>
      </c>
      <c r="H35" s="13">
        <v>1556199</v>
      </c>
      <c r="I35" s="2"/>
      <c r="J35" s="2"/>
    </row>
    <row r="36" spans="1:10" x14ac:dyDescent="0.35">
      <c r="A36" s="2"/>
      <c r="B36" s="2" t="s">
        <v>36</v>
      </c>
      <c r="C36" s="13">
        <v>531771287</v>
      </c>
      <c r="D36" s="13">
        <v>222153795</v>
      </c>
      <c r="E36" s="13">
        <v>417708522</v>
      </c>
      <c r="F36" s="13">
        <v>45815957</v>
      </c>
      <c r="G36" s="13">
        <v>69643447</v>
      </c>
      <c r="H36" s="13">
        <v>9845914</v>
      </c>
      <c r="I36" s="2"/>
      <c r="J36" s="2"/>
    </row>
    <row r="37" spans="1:10" x14ac:dyDescent="0.35">
      <c r="A37" s="2"/>
      <c r="B37" s="2" t="s">
        <v>37</v>
      </c>
      <c r="C37" s="13">
        <v>534828123</v>
      </c>
      <c r="D37" s="13">
        <v>223457321</v>
      </c>
      <c r="E37" s="13">
        <v>414066160</v>
      </c>
      <c r="F37" s="13">
        <v>46354925</v>
      </c>
      <c r="G37" s="13">
        <v>68360180</v>
      </c>
      <c r="H37" s="13">
        <v>9766147</v>
      </c>
      <c r="I37" s="2"/>
      <c r="J37" s="2"/>
    </row>
    <row r="38" spans="1:10" x14ac:dyDescent="0.35">
      <c r="A38" s="2"/>
      <c r="B38" s="2" t="s">
        <v>38</v>
      </c>
      <c r="C38" s="4" t="s">
        <v>93</v>
      </c>
      <c r="D38" s="4" t="s">
        <v>94</v>
      </c>
      <c r="E38" s="4" t="s">
        <v>95</v>
      </c>
      <c r="F38" s="4" t="s">
        <v>96</v>
      </c>
      <c r="G38" s="4" t="s">
        <v>97</v>
      </c>
      <c r="H38" s="4" t="s">
        <v>98</v>
      </c>
      <c r="I38" s="2"/>
      <c r="J38" s="2"/>
    </row>
    <row r="39" spans="1:10" x14ac:dyDescent="0.35">
      <c r="A39" s="2"/>
      <c r="B39" s="2" t="s">
        <v>39</v>
      </c>
      <c r="C39" s="16">
        <v>4.2999999999999997E-2</v>
      </c>
      <c r="D39" s="16">
        <v>6.3299999999999995E-2</v>
      </c>
      <c r="E39" s="16">
        <v>3.56E-2</v>
      </c>
      <c r="F39" s="16">
        <v>0.18820000000000001</v>
      </c>
      <c r="G39" s="16">
        <v>9.9599999999999994E-2</v>
      </c>
      <c r="H39" s="16">
        <v>7.5899999999999995E-2</v>
      </c>
      <c r="I39" s="2"/>
      <c r="J39" s="2"/>
    </row>
    <row r="40" spans="1:10" x14ac:dyDescent="0.35">
      <c r="A40" s="2"/>
      <c r="B40" s="2" t="s">
        <v>40</v>
      </c>
      <c r="C40" s="16">
        <v>4.5900000000000003E-2</v>
      </c>
      <c r="D40" s="16">
        <v>5.3699999999999998E-2</v>
      </c>
      <c r="E40" s="16">
        <v>6.2300000000000001E-2</v>
      </c>
      <c r="F40" s="16">
        <v>0.1888</v>
      </c>
      <c r="G40" s="16">
        <v>0.13969999999999999</v>
      </c>
      <c r="H40" s="16">
        <v>0.15790000000000001</v>
      </c>
      <c r="I40" s="2"/>
      <c r="J40" s="2"/>
    </row>
    <row r="41" spans="1:10" x14ac:dyDescent="0.35">
      <c r="A41" s="2"/>
      <c r="B41" s="2" t="s">
        <v>41</v>
      </c>
      <c r="C41" s="16">
        <v>6.9500000000000006E-2</v>
      </c>
      <c r="D41" s="16">
        <v>6.93E-2</v>
      </c>
      <c r="E41" s="16">
        <v>0.1123</v>
      </c>
      <c r="F41" s="16">
        <v>0.1578</v>
      </c>
      <c r="G41" s="16">
        <v>0.18909999999999999</v>
      </c>
      <c r="H41" s="16">
        <v>0.1336</v>
      </c>
      <c r="I41" s="2"/>
      <c r="J41" s="2"/>
    </row>
    <row r="42" spans="1:10" x14ac:dyDescent="0.35">
      <c r="A42" s="2"/>
      <c r="B42" s="2" t="s">
        <v>42</v>
      </c>
      <c r="C42" s="16">
        <v>0.16039999999999999</v>
      </c>
      <c r="D42" s="16">
        <v>0.15310000000000001</v>
      </c>
      <c r="E42" s="16">
        <v>0.21609999999999999</v>
      </c>
      <c r="F42" s="16">
        <v>0.1726</v>
      </c>
      <c r="G42" s="16">
        <v>0.1867</v>
      </c>
      <c r="H42" s="16">
        <v>0.1605</v>
      </c>
      <c r="I42" s="2"/>
      <c r="J42" s="2"/>
    </row>
    <row r="43" spans="1:10" x14ac:dyDescent="0.35">
      <c r="A43" s="2"/>
      <c r="B43" s="2" t="s">
        <v>43</v>
      </c>
      <c r="C43" s="16">
        <v>0.10780000000000001</v>
      </c>
      <c r="D43" s="16">
        <v>0.112</v>
      </c>
      <c r="E43" s="16">
        <v>0.1053</v>
      </c>
      <c r="F43" s="16">
        <v>8.7599999999999997E-2</v>
      </c>
      <c r="G43" s="16">
        <v>0.1192</v>
      </c>
      <c r="H43" s="16">
        <v>0.10249999999999999</v>
      </c>
      <c r="I43" s="2"/>
      <c r="J43" s="2"/>
    </row>
    <row r="44" spans="1:10" x14ac:dyDescent="0.35">
      <c r="A44" s="2"/>
      <c r="B44" s="2" t="s">
        <v>44</v>
      </c>
      <c r="C44" s="16">
        <v>8.1799999999999998E-2</v>
      </c>
      <c r="D44" s="16">
        <v>9.4700000000000006E-2</v>
      </c>
      <c r="E44" s="16">
        <v>7.6100000000000001E-2</v>
      </c>
      <c r="F44" s="16">
        <v>3.3700000000000001E-2</v>
      </c>
      <c r="G44" s="16">
        <v>6.7900000000000002E-2</v>
      </c>
      <c r="H44" s="16">
        <v>5.8200000000000002E-2</v>
      </c>
      <c r="I44" s="2"/>
      <c r="J44" s="2"/>
    </row>
    <row r="45" spans="1:10" x14ac:dyDescent="0.35">
      <c r="A45" s="2"/>
      <c r="B45" s="2" t="s">
        <v>45</v>
      </c>
      <c r="C45" s="16">
        <v>0.22919999999999999</v>
      </c>
      <c r="D45" s="16">
        <v>0.24440000000000001</v>
      </c>
      <c r="E45" s="16">
        <v>0.18940000000000001</v>
      </c>
      <c r="F45" s="16">
        <v>0.1013</v>
      </c>
      <c r="G45" s="16">
        <v>0.126</v>
      </c>
      <c r="H45" s="16">
        <v>0.17019999999999999</v>
      </c>
      <c r="I45" s="2"/>
      <c r="J45" s="2"/>
    </row>
    <row r="46" spans="1:10" x14ac:dyDescent="0.35">
      <c r="A46" s="2"/>
      <c r="B46" s="2" t="s">
        <v>46</v>
      </c>
      <c r="C46" s="16">
        <v>0.11509999999999999</v>
      </c>
      <c r="D46" s="16">
        <v>0.11260000000000001</v>
      </c>
      <c r="E46" s="16">
        <v>0.1008</v>
      </c>
      <c r="F46" s="16">
        <v>2.9100000000000001E-2</v>
      </c>
      <c r="G46" s="16">
        <v>4.19E-2</v>
      </c>
      <c r="H46" s="16">
        <v>8.0100000000000005E-2</v>
      </c>
      <c r="I46" s="2"/>
      <c r="J46" s="2"/>
    </row>
    <row r="47" spans="1:10" x14ac:dyDescent="0.35">
      <c r="A47" s="2"/>
      <c r="B47" s="2" t="s">
        <v>47</v>
      </c>
      <c r="C47" s="16">
        <v>5.28E-2</v>
      </c>
      <c r="D47" s="16">
        <v>4.8599999999999997E-2</v>
      </c>
      <c r="E47" s="16">
        <v>4.3400000000000001E-2</v>
      </c>
      <c r="F47" s="16">
        <v>1.83E-2</v>
      </c>
      <c r="G47" s="16">
        <v>1.3899999999999999E-2</v>
      </c>
      <c r="H47" s="16">
        <v>3.0499999999999999E-2</v>
      </c>
      <c r="I47" s="2"/>
      <c r="J47" s="2"/>
    </row>
    <row r="48" spans="1:10" x14ac:dyDescent="0.35">
      <c r="A48" s="2"/>
      <c r="B48" s="2" t="s">
        <v>48</v>
      </c>
      <c r="C48" s="16">
        <v>5.7299999999999997E-2</v>
      </c>
      <c r="D48" s="16">
        <v>3.1E-2</v>
      </c>
      <c r="E48" s="16">
        <v>4.2599999999999999E-2</v>
      </c>
      <c r="F48" s="16">
        <v>1.0800000000000001E-2</v>
      </c>
      <c r="G48" s="16">
        <v>8.9999999999999993E-3</v>
      </c>
      <c r="H48" s="16">
        <v>1.5800000000000002E-2</v>
      </c>
      <c r="I48" s="2"/>
      <c r="J48" s="2"/>
    </row>
    <row r="49" spans="1:10" x14ac:dyDescent="0.35">
      <c r="A49" s="2"/>
      <c r="B49" s="2" t="s">
        <v>49</v>
      </c>
      <c r="C49" s="16">
        <v>1.9900000000000001E-2</v>
      </c>
      <c r="D49" s="16">
        <v>8.0000000000000002E-3</v>
      </c>
      <c r="E49" s="16">
        <v>8.6999999999999994E-3</v>
      </c>
      <c r="F49" s="16">
        <v>2.5999999999999999E-3</v>
      </c>
      <c r="G49" s="16">
        <v>1.8E-3</v>
      </c>
      <c r="H49" s="16">
        <v>1.0800000000000001E-2</v>
      </c>
      <c r="I49" s="2"/>
      <c r="J49" s="2"/>
    </row>
    <row r="50" spans="1:10" x14ac:dyDescent="0.35">
      <c r="A50" s="2"/>
      <c r="B50" s="2" t="s">
        <v>50</v>
      </c>
      <c r="C50" s="16">
        <v>1.1299999999999999E-2</v>
      </c>
      <c r="D50" s="16">
        <v>5.5999999999999999E-3</v>
      </c>
      <c r="E50" s="16">
        <v>3.5999999999999999E-3</v>
      </c>
      <c r="F50" s="16">
        <v>6.0000000000000001E-3</v>
      </c>
      <c r="G50" s="16">
        <v>2.9999999999999997E-4</v>
      </c>
      <c r="H50" s="16">
        <v>0</v>
      </c>
      <c r="I50" s="2"/>
      <c r="J50" s="2"/>
    </row>
    <row r="51" spans="1:10" x14ac:dyDescent="0.35">
      <c r="A51" s="2"/>
      <c r="B51" s="2" t="s">
        <v>51</v>
      </c>
      <c r="C51" s="16">
        <v>6.0000000000000001E-3</v>
      </c>
      <c r="D51" s="16">
        <v>3.7000000000000002E-3</v>
      </c>
      <c r="E51" s="16">
        <v>3.8E-3</v>
      </c>
      <c r="F51" s="16">
        <v>3.2000000000000002E-3</v>
      </c>
      <c r="G51" s="16">
        <v>4.8999999999999998E-3</v>
      </c>
      <c r="H51" s="16">
        <v>4.0000000000000001E-3</v>
      </c>
      <c r="I51" s="2"/>
      <c r="J51" s="2"/>
    </row>
    <row r="52" spans="1:10" x14ac:dyDescent="0.35">
      <c r="A52" s="2"/>
      <c r="B52" s="2"/>
      <c r="C52" s="4"/>
      <c r="D52" s="4"/>
      <c r="E52" s="4"/>
      <c r="F52" s="4"/>
      <c r="G52" s="4"/>
      <c r="H52" s="4"/>
      <c r="I52" s="2"/>
      <c r="J52" s="2"/>
    </row>
  </sheetData>
  <conditionalFormatting sqref="B9:H51">
    <cfRule type="expression" dxfId="6" priority="1">
      <formula>MOD(ROW(),3)=2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EE8F-3255-4359-B634-8E9675029CE2}">
  <sheetPr>
    <tabColor rgb="FF92D050"/>
  </sheetPr>
  <dimension ref="A1:BA131"/>
  <sheetViews>
    <sheetView topLeftCell="V1" zoomScale="85" zoomScaleNormal="85" workbookViewId="0">
      <selection activeCell="AJ4" sqref="AJ4"/>
    </sheetView>
  </sheetViews>
  <sheetFormatPr defaultColWidth="8.81640625" defaultRowHeight="14.5" x14ac:dyDescent="0.35"/>
  <cols>
    <col min="2" max="2" width="13.81640625" style="30" bestFit="1" customWidth="1"/>
    <col min="3" max="4" width="14.54296875" style="30" bestFit="1" customWidth="1"/>
    <col min="5" max="7" width="13.81640625" style="30" bestFit="1" customWidth="1"/>
    <col min="8" max="9" width="14.81640625" style="32" bestFit="1" customWidth="1"/>
    <col min="10" max="13" width="13.81640625" style="32" bestFit="1" customWidth="1"/>
    <col min="14" max="14" width="16.1796875" style="34" bestFit="1" customWidth="1"/>
    <col min="15" max="16" width="17.453125" style="34" bestFit="1" customWidth="1"/>
    <col min="17" max="17" width="16.1796875" style="34" bestFit="1" customWidth="1"/>
    <col min="18" max="19" width="15.81640625" style="34" bestFit="1" customWidth="1"/>
    <col min="22" max="22" width="20.1796875" bestFit="1" customWidth="1"/>
    <col min="23" max="23" width="22.453125" bestFit="1" customWidth="1"/>
    <col min="24" max="24" width="20" bestFit="1" customWidth="1"/>
    <col min="25" max="25" width="19.1796875" bestFit="1" customWidth="1"/>
    <col min="26" max="26" width="20.453125" bestFit="1" customWidth="1"/>
    <col min="27" max="27" width="14.54296875" bestFit="1" customWidth="1"/>
    <col min="30" max="30" width="13.81640625" style="30" bestFit="1" customWidth="1"/>
    <col min="31" max="32" width="14.54296875" style="30" bestFit="1" customWidth="1"/>
    <col min="33" max="35" width="13.81640625" style="30" bestFit="1" customWidth="1"/>
    <col min="36" max="37" width="14.81640625" style="32" bestFit="1" customWidth="1"/>
    <col min="38" max="41" width="13.81640625" style="32" bestFit="1" customWidth="1"/>
    <col min="42" max="42" width="16.1796875" style="34" bestFit="1" customWidth="1"/>
    <col min="43" max="44" width="17.453125" style="34" bestFit="1" customWidth="1"/>
    <col min="45" max="45" width="16.1796875" style="34" bestFit="1" customWidth="1"/>
    <col min="46" max="47" width="15.81640625" style="34" bestFit="1" customWidth="1"/>
    <col min="50" max="50" width="20.1796875" bestFit="1" customWidth="1"/>
    <col min="51" max="51" width="22.453125" bestFit="1" customWidth="1"/>
    <col min="52" max="52" width="20" bestFit="1" customWidth="1"/>
    <col min="53" max="53" width="19.1796875" bestFit="1" customWidth="1"/>
  </cols>
  <sheetData>
    <row r="1" spans="1:53" x14ac:dyDescent="0.35">
      <c r="A1" t="s">
        <v>115</v>
      </c>
      <c r="AC1" t="s">
        <v>115</v>
      </c>
    </row>
    <row r="2" spans="1:53" ht="15" thickBot="1" x14ac:dyDescent="0.4">
      <c r="B2" s="30" t="s">
        <v>126</v>
      </c>
      <c r="H2" s="32" t="s">
        <v>127</v>
      </c>
      <c r="N2" s="34" t="s">
        <v>128</v>
      </c>
      <c r="AD2" s="30" t="s">
        <v>126</v>
      </c>
      <c r="AJ2" s="32" t="s">
        <v>127</v>
      </c>
      <c r="AP2" s="34" t="s">
        <v>128</v>
      </c>
    </row>
    <row r="3" spans="1:53" ht="15" thickBot="1" x14ac:dyDescent="0.4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  <c r="U3" s="67" t="s">
        <v>0</v>
      </c>
      <c r="V3" s="63" t="s">
        <v>138</v>
      </c>
      <c r="W3" s="64" t="s">
        <v>139</v>
      </c>
      <c r="X3" s="65" t="s">
        <v>140</v>
      </c>
      <c r="Y3" s="66" t="s">
        <v>141</v>
      </c>
      <c r="AC3" s="1" t="s">
        <v>0</v>
      </c>
      <c r="AD3" s="31" t="s">
        <v>1</v>
      </c>
      <c r="AE3" s="31" t="s">
        <v>2</v>
      </c>
      <c r="AF3" s="31" t="s">
        <v>3</v>
      </c>
      <c r="AG3" s="31" t="s">
        <v>4</v>
      </c>
      <c r="AH3" s="31" t="s">
        <v>5</v>
      </c>
      <c r="AI3" s="31" t="s">
        <v>6</v>
      </c>
      <c r="AJ3" s="33" t="s">
        <v>1</v>
      </c>
      <c r="AK3" s="33" t="s">
        <v>2</v>
      </c>
      <c r="AL3" s="33" t="s">
        <v>3</v>
      </c>
      <c r="AM3" s="33" t="s">
        <v>4</v>
      </c>
      <c r="AN3" s="33" t="s">
        <v>5</v>
      </c>
      <c r="AO3" s="33" t="s">
        <v>6</v>
      </c>
      <c r="AP3" s="35" t="s">
        <v>1</v>
      </c>
      <c r="AQ3" s="35" t="s">
        <v>2</v>
      </c>
      <c r="AR3" s="35" t="s">
        <v>3</v>
      </c>
      <c r="AS3" s="35" t="s">
        <v>4</v>
      </c>
      <c r="AT3" s="35" t="s">
        <v>5</v>
      </c>
      <c r="AU3" s="35" t="s">
        <v>6</v>
      </c>
      <c r="AW3" s="67" t="s">
        <v>0</v>
      </c>
      <c r="AX3" s="63" t="s">
        <v>138</v>
      </c>
      <c r="AY3" s="64" t="s">
        <v>139</v>
      </c>
      <c r="AZ3" s="65" t="s">
        <v>140</v>
      </c>
      <c r="BA3" s="66" t="s">
        <v>141</v>
      </c>
    </row>
    <row r="4" spans="1:53" x14ac:dyDescent="0.35">
      <c r="A4">
        <v>2023</v>
      </c>
      <c r="B4" s="51">
        <f>'Temp Relocation Housing Costs'!B4+'Temp Relocation Living Costs'!B4</f>
        <v>0</v>
      </c>
      <c r="C4" s="51">
        <f>'Temp Relocation Housing Costs'!C4+'Temp Relocation Living Costs'!C4</f>
        <v>0</v>
      </c>
      <c r="D4" s="51">
        <f>'Temp Relocation Housing Costs'!D4+'Temp Relocation Living Costs'!D4</f>
        <v>0</v>
      </c>
      <c r="E4" s="51">
        <f>'Temp Relocation Housing Costs'!E4+'Temp Relocation Living Costs'!E4</f>
        <v>0</v>
      </c>
      <c r="F4" s="51">
        <f>'Temp Relocation Housing Costs'!F4+'Temp Relocation Living Costs'!F4</f>
        <v>0</v>
      </c>
      <c r="G4" s="51">
        <f>'Temp Relocation Housing Costs'!G4+'Temp Relocation Living Costs'!G4</f>
        <v>0</v>
      </c>
      <c r="H4" s="52">
        <f>'Temp Relocation Housing Costs'!H4+'Temp Relocation Living Costs'!H4</f>
        <v>44099.231417548282</v>
      </c>
      <c r="I4" s="52">
        <f>'Temp Relocation Housing Costs'!I4+'Temp Relocation Living Costs'!I4</f>
        <v>50622.18431914648</v>
      </c>
      <c r="J4" s="52">
        <f>'Temp Relocation Housing Costs'!J4+'Temp Relocation Living Costs'!J4</f>
        <v>34870.584564938377</v>
      </c>
      <c r="K4" s="52">
        <f>'Temp Relocation Housing Costs'!K4+'Temp Relocation Living Costs'!K4</f>
        <v>31459.822401020079</v>
      </c>
      <c r="L4" s="52">
        <f>'Temp Relocation Housing Costs'!L4+'Temp Relocation Living Costs'!L4</f>
        <v>25912.649860821795</v>
      </c>
      <c r="M4" s="52">
        <f>'Temp Relocation Housing Costs'!M4+'Temp Relocation Living Costs'!M4</f>
        <v>11005.444760212873</v>
      </c>
      <c r="N4" s="53">
        <f>'Temp Relocation Housing Costs'!N4+'Temp Relocation Living Costs'!N4</f>
        <v>5276413.5041578282</v>
      </c>
      <c r="O4" s="53">
        <f>'Temp Relocation Housing Costs'!O4+'Temp Relocation Living Costs'!O4</f>
        <v>10154358.905351691</v>
      </c>
      <c r="P4" s="53">
        <f>'Temp Relocation Housing Costs'!P4+'Temp Relocation Living Costs'!P4</f>
        <v>8111696.0870240852</v>
      </c>
      <c r="Q4" s="53">
        <f>'Temp Relocation Housing Costs'!Q4+'Temp Relocation Living Costs'!Q4</f>
        <v>3315115.908879179</v>
      </c>
      <c r="R4" s="53">
        <f>'Temp Relocation Housing Costs'!R4+'Temp Relocation Living Costs'!R4</f>
        <v>2129849.3241904569</v>
      </c>
      <c r="S4" s="53">
        <f>'Temp Relocation Housing Costs'!S4+'Temp Relocation Living Costs'!S4</f>
        <v>1206100.1974377732</v>
      </c>
      <c r="U4" s="68">
        <v>2023</v>
      </c>
      <c r="V4" s="55">
        <f>SUM(B4:G4)</f>
        <v>0</v>
      </c>
      <c r="W4" s="56">
        <f>SUM(H4:M4)</f>
        <v>197969.9173236879</v>
      </c>
      <c r="X4" s="57">
        <f>SUM(N4:S4)</f>
        <v>30193533.927041013</v>
      </c>
      <c r="Y4" s="58">
        <f>SUM(V4:X4)</f>
        <v>30391503.844364699</v>
      </c>
      <c r="Z4" s="96">
        <f>Y4/1.0556^(U4-2022)</f>
        <v>28790738.768818393</v>
      </c>
      <c r="AA4" s="25">
        <f>SUM(Z:Z)</f>
        <v>816518650.19144344</v>
      </c>
      <c r="AC4">
        <v>2023</v>
      </c>
      <c r="AD4" s="51">
        <f>'Temp Relocation Housing Costs'!V4+'Temp Relocation Living Costs'!V4</f>
        <v>0</v>
      </c>
      <c r="AE4" s="51">
        <f>'Temp Relocation Housing Costs'!W4+'Temp Relocation Living Costs'!W4</f>
        <v>0</v>
      </c>
      <c r="AF4" s="51">
        <f>'Temp Relocation Housing Costs'!X4+'Temp Relocation Living Costs'!X4</f>
        <v>0</v>
      </c>
      <c r="AG4" s="51">
        <f>'Temp Relocation Housing Costs'!Y4+'Temp Relocation Living Costs'!Y4</f>
        <v>0</v>
      </c>
      <c r="AH4" s="51">
        <f>'Temp Relocation Housing Costs'!Z4+'Temp Relocation Living Costs'!Z4</f>
        <v>0</v>
      </c>
      <c r="AI4" s="51">
        <f>'Temp Relocation Housing Costs'!AA4+'Temp Relocation Living Costs'!AA4</f>
        <v>0</v>
      </c>
      <c r="AJ4" s="52">
        <f>'Temp Relocation Housing Costs'!AB4+'Temp Relocation Living Costs'!AB4</f>
        <v>41055.311574638697</v>
      </c>
      <c r="AK4" s="52">
        <f>'Temp Relocation Housing Costs'!AC4+'Temp Relocation Living Costs'!AC4</f>
        <v>46227.772480897795</v>
      </c>
      <c r="AL4" s="52">
        <f>'Temp Relocation Housing Costs'!AD4+'Temp Relocation Living Costs'!AD4</f>
        <v>31509.120889086436</v>
      </c>
      <c r="AM4" s="52">
        <f>'Temp Relocation Housing Costs'!AE4+'Temp Relocation Living Costs'!AE4</f>
        <v>31378.870532246339</v>
      </c>
      <c r="AN4" s="52">
        <f>'Temp Relocation Housing Costs'!AF4+'Temp Relocation Living Costs'!AF4</f>
        <v>25383.332632642792</v>
      </c>
      <c r="AO4" s="52">
        <f>'Temp Relocation Housing Costs'!AG4+'Temp Relocation Living Costs'!AG4</f>
        <v>10065.954058061401</v>
      </c>
      <c r="AP4" s="53">
        <f>'Temp Relocation Housing Costs'!AH4+'Temp Relocation Living Costs'!AH4</f>
        <v>4912212.6043137778</v>
      </c>
      <c r="AQ4" s="53">
        <f>'Temp Relocation Housing Costs'!AI4+'Temp Relocation Living Costs'!AI4</f>
        <v>9272879.0643756036</v>
      </c>
      <c r="AR4" s="53">
        <f>'Temp Relocation Housing Costs'!AJ4+'Temp Relocation Living Costs'!AJ4</f>
        <v>7329742.6989097279</v>
      </c>
      <c r="AS4" s="53">
        <f>'Temp Relocation Housing Costs'!AK4+'Temp Relocation Living Costs'!AK4</f>
        <v>3306585.5101819304</v>
      </c>
      <c r="AT4" s="53">
        <f>'Temp Relocation Housing Costs'!AL4+'Temp Relocation Living Costs'!AL4</f>
        <v>2086342.9307195249</v>
      </c>
      <c r="AU4" s="53">
        <f>'Temp Relocation Housing Costs'!AM4+'Temp Relocation Living Costs'!AM4</f>
        <v>1103140.2584217398</v>
      </c>
      <c r="AW4" s="68">
        <v>2023</v>
      </c>
      <c r="AX4" s="55">
        <f>SUM(AD4:AI4)</f>
        <v>0</v>
      </c>
      <c r="AY4" s="56">
        <f>SUM(AJ4:AO4)</f>
        <v>185620.36216757348</v>
      </c>
      <c r="AZ4" s="57">
        <f>SUM(AP4:AU4)</f>
        <v>28010903.066922303</v>
      </c>
      <c r="BA4" s="58">
        <f>SUM(AX4:AZ4)</f>
        <v>28196523.429089878</v>
      </c>
    </row>
    <row r="5" spans="1:53" x14ac:dyDescent="0.35">
      <c r="A5">
        <v>2024</v>
      </c>
      <c r="B5" s="51">
        <f>'Temp Relocation Housing Costs'!B5+'Temp Relocation Living Costs'!B5</f>
        <v>0</v>
      </c>
      <c r="C5" s="51">
        <f>'Temp Relocation Housing Costs'!C5+'Temp Relocation Living Costs'!C5</f>
        <v>0</v>
      </c>
      <c r="D5" s="51">
        <f>'Temp Relocation Housing Costs'!D5+'Temp Relocation Living Costs'!D5</f>
        <v>0</v>
      </c>
      <c r="E5" s="51">
        <f>'Temp Relocation Housing Costs'!E5+'Temp Relocation Living Costs'!E5</f>
        <v>0</v>
      </c>
      <c r="F5" s="51">
        <f>'Temp Relocation Housing Costs'!F5+'Temp Relocation Living Costs'!F5</f>
        <v>0</v>
      </c>
      <c r="G5" s="51">
        <f>'Temp Relocation Housing Costs'!G5+'Temp Relocation Living Costs'!G5</f>
        <v>0</v>
      </c>
      <c r="H5" s="52">
        <f>'Temp Relocation Housing Costs'!H5+'Temp Relocation Living Costs'!H5</f>
        <v>44732.637134249591</v>
      </c>
      <c r="I5" s="52">
        <f>'Temp Relocation Housing Costs'!I5+'Temp Relocation Living Costs'!I5</f>
        <v>51349.280459123547</v>
      </c>
      <c r="J5" s="52">
        <f>'Temp Relocation Housing Costs'!J5+'Temp Relocation Living Costs'!J5</f>
        <v>35371.437457339554</v>
      </c>
      <c r="K5" s="52">
        <f>'Temp Relocation Housing Costs'!K5+'Temp Relocation Living Costs'!K5</f>
        <v>31911.685862460912</v>
      </c>
      <c r="L5" s="52">
        <f>'Temp Relocation Housing Costs'!L5+'Temp Relocation Living Costs'!L5</f>
        <v>26284.838219419642</v>
      </c>
      <c r="M5" s="52">
        <f>'Temp Relocation Housing Costs'!M5+'Temp Relocation Living Costs'!M5</f>
        <v>11163.51807355378</v>
      </c>
      <c r="N5" s="53">
        <f>'Temp Relocation Housing Costs'!N5+'Temp Relocation Living Costs'!N5</f>
        <v>5349712.6604372002</v>
      </c>
      <c r="O5" s="53">
        <f>'Temp Relocation Housing Costs'!O5+'Temp Relocation Living Costs'!O5</f>
        <v>10295421.757937768</v>
      </c>
      <c r="P5" s="53">
        <f>'Temp Relocation Housing Costs'!P5+'Temp Relocation Living Costs'!P5</f>
        <v>8224382.5697466787</v>
      </c>
      <c r="Q5" s="53">
        <f>'Temp Relocation Housing Costs'!Q5+'Temp Relocation Living Costs'!Q5</f>
        <v>3361169.0089437747</v>
      </c>
      <c r="R5" s="53">
        <f>'Temp Relocation Housing Costs'!R5+'Temp Relocation Living Costs'!R5</f>
        <v>2159436.8761028177</v>
      </c>
      <c r="S5" s="53">
        <f>'Temp Relocation Housing Costs'!S5+'Temp Relocation Living Costs'!S5</f>
        <v>1222855.1630580586</v>
      </c>
      <c r="U5" s="68">
        <v>2024</v>
      </c>
      <c r="V5" s="55">
        <f t="shared" ref="V5:V68" si="0">SUM(B5:G5)</f>
        <v>0</v>
      </c>
      <c r="W5" s="56">
        <f t="shared" ref="W5:W68" si="1">SUM(H5:M5)</f>
        <v>200813.397206147</v>
      </c>
      <c r="X5" s="57">
        <f t="shared" ref="X5:X68" si="2">SUM(N5:S5)</f>
        <v>30612978.036226295</v>
      </c>
      <c r="Y5" s="58">
        <f t="shared" ref="Y5:Y68" si="3">SUM(V5:X5)</f>
        <v>30813791.433432441</v>
      </c>
      <c r="Z5" s="96">
        <f t="shared" ref="Z5:Z68" si="4">Y5/1.0556^(U5-2022)</f>
        <v>27653262.458601885</v>
      </c>
      <c r="AC5">
        <v>2024</v>
      </c>
      <c r="AD5" s="51">
        <f>'Temp Relocation Housing Costs'!V5+'Temp Relocation Living Costs'!V5</f>
        <v>0</v>
      </c>
      <c r="AE5" s="51">
        <f>'Temp Relocation Housing Costs'!W5+'Temp Relocation Living Costs'!W5</f>
        <v>0</v>
      </c>
      <c r="AF5" s="51">
        <f>'Temp Relocation Housing Costs'!X5+'Temp Relocation Living Costs'!X5</f>
        <v>0</v>
      </c>
      <c r="AG5" s="51">
        <f>'Temp Relocation Housing Costs'!Y5+'Temp Relocation Living Costs'!Y5</f>
        <v>0</v>
      </c>
      <c r="AH5" s="51">
        <f>'Temp Relocation Housing Costs'!Z5+'Temp Relocation Living Costs'!Z5</f>
        <v>0</v>
      </c>
      <c r="AI5" s="51">
        <f>'Temp Relocation Housing Costs'!AA5+'Temp Relocation Living Costs'!AA5</f>
        <v>0</v>
      </c>
      <c r="AJ5" s="52">
        <f>'Temp Relocation Housing Costs'!AB5+'Temp Relocation Living Costs'!AB5</f>
        <v>41644.996886976856</v>
      </c>
      <c r="AK5" s="52">
        <f>'Temp Relocation Housing Costs'!AC5+'Temp Relocation Living Costs'!AC5</f>
        <v>46891.750841031215</v>
      </c>
      <c r="AL5" s="52">
        <f>'Temp Relocation Housing Costs'!AD5+'Temp Relocation Living Costs'!AD5</f>
        <v>31961.692434164161</v>
      </c>
      <c r="AM5" s="52">
        <f>'Temp Relocation Housing Costs'!AE5+'Temp Relocation Living Costs'!AE5</f>
        <v>31829.571266473773</v>
      </c>
      <c r="AN5" s="52">
        <f>'Temp Relocation Housing Costs'!AF5+'Temp Relocation Living Costs'!AF5</f>
        <v>25747.918306397845</v>
      </c>
      <c r="AO5" s="52">
        <f>'Temp Relocation Housing Costs'!AG5+'Temp Relocation Living Costs'!AG5</f>
        <v>10210.533286303724</v>
      </c>
      <c r="AP5" s="53">
        <f>'Temp Relocation Housing Costs'!AH5+'Temp Relocation Living Costs'!AH5</f>
        <v>4980452.3355398029</v>
      </c>
      <c r="AQ5" s="53">
        <f>'Temp Relocation Housing Costs'!AI5+'Temp Relocation Living Costs'!AI5</f>
        <v>9401696.5293380767</v>
      </c>
      <c r="AR5" s="53">
        <f>'Temp Relocation Housing Costs'!AJ5+'Temp Relocation Living Costs'!AJ5</f>
        <v>7431566.4007768389</v>
      </c>
      <c r="AS5" s="53">
        <f>'Temp Relocation Housing Costs'!AK5+'Temp Relocation Living Costs'!AK5</f>
        <v>3352520.1072090478</v>
      </c>
      <c r="AT5" s="53">
        <f>'Temp Relocation Housing Costs'!AL5+'Temp Relocation Living Costs'!AL5</f>
        <v>2115326.0982462293</v>
      </c>
      <c r="AU5" s="53">
        <f>'Temp Relocation Housing Costs'!AM5+'Temp Relocation Living Costs'!AM5</f>
        <v>1118464.9197918929</v>
      </c>
      <c r="AW5" s="68">
        <v>2024</v>
      </c>
      <c r="AX5" s="55">
        <f t="shared" ref="AX5:AX68" si="5">SUM(AD5:AI5)</f>
        <v>0</v>
      </c>
      <c r="AY5" s="56">
        <f t="shared" ref="AY5:AY68" si="6">SUM(AJ5:AO5)</f>
        <v>188286.46302134759</v>
      </c>
      <c r="AZ5" s="57">
        <f t="shared" ref="AZ5:AZ68" si="7">SUM(AP5:AU5)</f>
        <v>28400026.39090189</v>
      </c>
      <c r="BA5" s="58">
        <f t="shared" ref="BA5:BA68" si="8">SUM(AX5:AZ5)</f>
        <v>28588312.853923239</v>
      </c>
    </row>
    <row r="6" spans="1:53" x14ac:dyDescent="0.35">
      <c r="A6">
        <v>2025</v>
      </c>
      <c r="B6" s="51">
        <f>'Temp Relocation Housing Costs'!B6+'Temp Relocation Living Costs'!B6</f>
        <v>0</v>
      </c>
      <c r="C6" s="51">
        <f>'Temp Relocation Housing Costs'!C6+'Temp Relocation Living Costs'!C6</f>
        <v>0</v>
      </c>
      <c r="D6" s="51">
        <f>'Temp Relocation Housing Costs'!D6+'Temp Relocation Living Costs'!D6</f>
        <v>0</v>
      </c>
      <c r="E6" s="51">
        <f>'Temp Relocation Housing Costs'!E6+'Temp Relocation Living Costs'!E6</f>
        <v>0</v>
      </c>
      <c r="F6" s="51">
        <f>'Temp Relocation Housing Costs'!F6+'Temp Relocation Living Costs'!F6</f>
        <v>0</v>
      </c>
      <c r="G6" s="51">
        <f>'Temp Relocation Housing Costs'!G6+'Temp Relocation Living Costs'!G6</f>
        <v>0</v>
      </c>
      <c r="H6" s="52">
        <f>'Temp Relocation Housing Costs'!H6+'Temp Relocation Living Costs'!H6</f>
        <v>45375.140578712882</v>
      </c>
      <c r="I6" s="52">
        <f>'Temp Relocation Housing Costs'!I6+'Temp Relocation Living Costs'!I6</f>
        <v>52086.820020376865</v>
      </c>
      <c r="J6" s="52">
        <f>'Temp Relocation Housing Costs'!J6+'Temp Relocation Living Costs'!J6</f>
        <v>35879.484195870842</v>
      </c>
      <c r="K6" s="52">
        <f>'Temp Relocation Housing Costs'!K6+'Temp Relocation Living Costs'!K6</f>
        <v>32370.039525441429</v>
      </c>
      <c r="L6" s="52">
        <f>'Temp Relocation Housing Costs'!L6+'Temp Relocation Living Costs'!L6</f>
        <v>26662.372390777644</v>
      </c>
      <c r="M6" s="52">
        <f>'Temp Relocation Housing Costs'!M6+'Temp Relocation Living Costs'!M6</f>
        <v>11323.861824204127</v>
      </c>
      <c r="N6" s="53">
        <f>'Temp Relocation Housing Costs'!N6+'Temp Relocation Living Costs'!N6</f>
        <v>5424030.077758288</v>
      </c>
      <c r="O6" s="53">
        <f>'Temp Relocation Housing Costs'!O6+'Temp Relocation Living Costs'!O6</f>
        <v>10438444.234815758</v>
      </c>
      <c r="P6" s="53">
        <f>'Temp Relocation Housing Costs'!P6+'Temp Relocation Living Costs'!P6</f>
        <v>8338634.4764265027</v>
      </c>
      <c r="Q6" s="53">
        <f>'Temp Relocation Housing Costs'!Q6+'Temp Relocation Living Costs'!Q6</f>
        <v>3407861.8718654932</v>
      </c>
      <c r="R6" s="53">
        <f>'Temp Relocation Housing Costs'!R6+'Temp Relocation Living Costs'!R6</f>
        <v>2189435.4539118102</v>
      </c>
      <c r="S6" s="53">
        <f>'Temp Relocation Housing Costs'!S6+'Temp Relocation Living Costs'!S6</f>
        <v>1239842.8861835103</v>
      </c>
      <c r="U6" s="68">
        <v>2025</v>
      </c>
      <c r="V6" s="55">
        <f t="shared" si="0"/>
        <v>0</v>
      </c>
      <c r="W6" s="56">
        <f t="shared" si="1"/>
        <v>203697.71853538378</v>
      </c>
      <c r="X6" s="57">
        <f t="shared" si="2"/>
        <v>31038249.000961363</v>
      </c>
      <c r="Y6" s="58">
        <f t="shared" si="3"/>
        <v>31241946.719496746</v>
      </c>
      <c r="Z6" s="96">
        <f t="shared" si="4"/>
        <v>26560726.065912317</v>
      </c>
      <c r="AC6">
        <v>2025</v>
      </c>
      <c r="AD6" s="51">
        <f>'Temp Relocation Housing Costs'!V6+'Temp Relocation Living Costs'!V6</f>
        <v>0</v>
      </c>
      <c r="AE6" s="51">
        <f>'Temp Relocation Housing Costs'!W6+'Temp Relocation Living Costs'!W6</f>
        <v>0</v>
      </c>
      <c r="AF6" s="51">
        <f>'Temp Relocation Housing Costs'!X6+'Temp Relocation Living Costs'!X6</f>
        <v>0</v>
      </c>
      <c r="AG6" s="51">
        <f>'Temp Relocation Housing Costs'!Y6+'Temp Relocation Living Costs'!Y6</f>
        <v>0</v>
      </c>
      <c r="AH6" s="51">
        <f>'Temp Relocation Housing Costs'!Z6+'Temp Relocation Living Costs'!Z6</f>
        <v>0</v>
      </c>
      <c r="AI6" s="51">
        <f>'Temp Relocation Housing Costs'!AA6+'Temp Relocation Living Costs'!AA6</f>
        <v>0</v>
      </c>
      <c r="AJ6" s="52">
        <f>'Temp Relocation Housing Costs'!AB6+'Temp Relocation Living Costs'!AB6</f>
        <v>42243.151962525917</v>
      </c>
      <c r="AK6" s="52">
        <f>'Temp Relocation Housing Costs'!AC6+'Temp Relocation Living Costs'!AC6</f>
        <v>47565.266049666425</v>
      </c>
      <c r="AL6" s="52">
        <f>'Temp Relocation Housing Costs'!AD6+'Temp Relocation Living Costs'!AD6</f>
        <v>32420.76435112262</v>
      </c>
      <c r="AM6" s="52">
        <f>'Temp Relocation Housing Costs'!AE6+'Temp Relocation Living Costs'!AE6</f>
        <v>32286.745501766989</v>
      </c>
      <c r="AN6" s="52">
        <f>'Temp Relocation Housing Costs'!AF6+'Temp Relocation Living Costs'!AF6</f>
        <v>26117.74059409288</v>
      </c>
      <c r="AO6" s="52">
        <f>'Temp Relocation Housing Costs'!AG6+'Temp Relocation Living Costs'!AG6</f>
        <v>10357.189133723781</v>
      </c>
      <c r="AP6" s="53">
        <f>'Temp Relocation Housing Costs'!AH6+'Temp Relocation Living Costs'!AH6</f>
        <v>5049640.0430227397</v>
      </c>
      <c r="AQ6" s="53">
        <f>'Temp Relocation Housing Costs'!AI6+'Temp Relocation Living Costs'!AI6</f>
        <v>9532303.5074780844</v>
      </c>
      <c r="AR6" s="53">
        <f>'Temp Relocation Housing Costs'!AJ6+'Temp Relocation Living Costs'!AJ6</f>
        <v>7534804.6224556034</v>
      </c>
      <c r="AS6" s="53">
        <f>'Temp Relocation Housing Costs'!AK6+'Temp Relocation Living Costs'!AK6</f>
        <v>3399092.8208666127</v>
      </c>
      <c r="AT6" s="53">
        <f>'Temp Relocation Housing Costs'!AL6+'Temp Relocation Living Costs'!AL6</f>
        <v>2144711.8956510387</v>
      </c>
      <c r="AU6" s="53">
        <f>'Temp Relocation Housing Costs'!AM6+'Temp Relocation Living Costs'!AM6</f>
        <v>1134002.4690920413</v>
      </c>
      <c r="AW6" s="68">
        <v>2025</v>
      </c>
      <c r="AX6" s="55">
        <f t="shared" si="5"/>
        <v>0</v>
      </c>
      <c r="AY6" s="56">
        <f t="shared" si="6"/>
        <v>190990.85759289862</v>
      </c>
      <c r="AZ6" s="57">
        <f t="shared" si="7"/>
        <v>28794555.358566124</v>
      </c>
      <c r="BA6" s="58">
        <f t="shared" si="8"/>
        <v>28985546.216159023</v>
      </c>
    </row>
    <row r="7" spans="1:53" x14ac:dyDescent="0.35">
      <c r="A7">
        <v>2026</v>
      </c>
      <c r="B7" s="51">
        <f>'Temp Relocation Housing Costs'!B7+'Temp Relocation Living Costs'!B7</f>
        <v>0</v>
      </c>
      <c r="C7" s="51">
        <f>'Temp Relocation Housing Costs'!C7+'Temp Relocation Living Costs'!C7</f>
        <v>0</v>
      </c>
      <c r="D7" s="51">
        <f>'Temp Relocation Housing Costs'!D7+'Temp Relocation Living Costs'!D7</f>
        <v>0</v>
      </c>
      <c r="E7" s="51">
        <f>'Temp Relocation Housing Costs'!E7+'Temp Relocation Living Costs'!E7</f>
        <v>0</v>
      </c>
      <c r="F7" s="51">
        <f>'Temp Relocation Housing Costs'!F7+'Temp Relocation Living Costs'!F7</f>
        <v>0</v>
      </c>
      <c r="G7" s="51">
        <f>'Temp Relocation Housing Costs'!G7+'Temp Relocation Living Costs'!G7</f>
        <v>0</v>
      </c>
      <c r="H7" s="52">
        <f>'Temp Relocation Housing Costs'!H7+'Temp Relocation Living Costs'!H7</f>
        <v>46026.872423346453</v>
      </c>
      <c r="I7" s="52">
        <f>'Temp Relocation Housing Costs'!I7+'Temp Relocation Living Costs'!I7</f>
        <v>52834.953003768729</v>
      </c>
      <c r="J7" s="52">
        <f>'Temp Relocation Housing Costs'!J7+'Temp Relocation Living Costs'!J7</f>
        <v>36394.828107123569</v>
      </c>
      <c r="K7" s="52">
        <f>'Temp Relocation Housing Costs'!K7+'Temp Relocation Living Costs'!K7</f>
        <v>32834.976609970814</v>
      </c>
      <c r="L7" s="52">
        <f>'Temp Relocation Housing Costs'!L7+'Temp Relocation Living Costs'!L7</f>
        <v>27045.329157829547</v>
      </c>
      <c r="M7" s="52">
        <f>'Temp Relocation Housing Costs'!M7+'Temp Relocation Living Costs'!M7</f>
        <v>11486.508622890336</v>
      </c>
      <c r="N7" s="53">
        <f>'Temp Relocation Housing Costs'!N7+'Temp Relocation Living Costs'!N7</f>
        <v>5499379.9016529322</v>
      </c>
      <c r="O7" s="53">
        <f>'Temp Relocation Housing Costs'!O7+'Temp Relocation Living Costs'!O7</f>
        <v>10583453.558796588</v>
      </c>
      <c r="P7" s="53">
        <f>'Temp Relocation Housing Costs'!P7+'Temp Relocation Living Costs'!P7</f>
        <v>8454473.5537017174</v>
      </c>
      <c r="Q7" s="53">
        <f>'Temp Relocation Housing Costs'!Q7+'Temp Relocation Living Costs'!Q7</f>
        <v>3455203.3851353573</v>
      </c>
      <c r="R7" s="53">
        <f>'Temp Relocation Housing Costs'!R7+'Temp Relocation Living Costs'!R7</f>
        <v>2219850.7675284203</v>
      </c>
      <c r="S7" s="53">
        <f>'Temp Relocation Housing Costs'!S7+'Temp Relocation Living Costs'!S7</f>
        <v>1257066.6002469775</v>
      </c>
      <c r="U7" s="68">
        <v>2026</v>
      </c>
      <c r="V7" s="55">
        <f t="shared" si="0"/>
        <v>0</v>
      </c>
      <c r="W7" s="56">
        <f t="shared" si="1"/>
        <v>206623.46792492946</v>
      </c>
      <c r="X7" s="57">
        <f t="shared" si="2"/>
        <v>31469427.76706199</v>
      </c>
      <c r="Y7" s="58">
        <f t="shared" si="3"/>
        <v>31676051.23498692</v>
      </c>
      <c r="Z7" s="96">
        <f t="shared" si="4"/>
        <v>25511354.083145723</v>
      </c>
      <c r="AC7">
        <v>2026</v>
      </c>
      <c r="AD7" s="51">
        <f>'Temp Relocation Housing Costs'!V7+'Temp Relocation Living Costs'!V7</f>
        <v>0</v>
      </c>
      <c r="AE7" s="51">
        <f>'Temp Relocation Housing Costs'!W7+'Temp Relocation Living Costs'!W7</f>
        <v>0</v>
      </c>
      <c r="AF7" s="51">
        <f>'Temp Relocation Housing Costs'!X7+'Temp Relocation Living Costs'!X7</f>
        <v>0</v>
      </c>
      <c r="AG7" s="51">
        <f>'Temp Relocation Housing Costs'!Y7+'Temp Relocation Living Costs'!Y7</f>
        <v>0</v>
      </c>
      <c r="AH7" s="51">
        <f>'Temp Relocation Housing Costs'!Z7+'Temp Relocation Living Costs'!Z7</f>
        <v>0</v>
      </c>
      <c r="AI7" s="51">
        <f>'Temp Relocation Housing Costs'!AA7+'Temp Relocation Living Costs'!AA7</f>
        <v>0</v>
      </c>
      <c r="AJ7" s="52">
        <f>'Temp Relocation Housing Costs'!AB7+'Temp Relocation Living Costs'!AB7</f>
        <v>42849.89845411892</v>
      </c>
      <c r="AK7" s="52">
        <f>'Temp Relocation Housing Costs'!AC7+'Temp Relocation Living Costs'!AC7</f>
        <v>48248.455086387097</v>
      </c>
      <c r="AL7" s="52">
        <f>'Temp Relocation Housing Costs'!AD7+'Temp Relocation Living Costs'!AD7</f>
        <v>32886.430006049544</v>
      </c>
      <c r="AM7" s="52">
        <f>'Temp Relocation Housing Costs'!AE7+'Temp Relocation Living Costs'!AE7</f>
        <v>32750.486218263042</v>
      </c>
      <c r="AN7" s="52">
        <f>'Temp Relocation Housing Costs'!AF7+'Temp Relocation Living Costs'!AF7</f>
        <v>26492.874710218024</v>
      </c>
      <c r="AO7" s="52">
        <f>'Temp Relocation Housing Costs'!AG7+'Temp Relocation Living Costs'!AG7</f>
        <v>10505.951427201004</v>
      </c>
      <c r="AP7" s="53">
        <f>'Temp Relocation Housing Costs'!AH7+'Temp Relocation Living Costs'!AH7</f>
        <v>5119788.8959085932</v>
      </c>
      <c r="AQ7" s="53">
        <f>'Temp Relocation Housing Costs'!AI7+'Temp Relocation Living Costs'!AI7</f>
        <v>9664724.8584481031</v>
      </c>
      <c r="AR7" s="53">
        <f>'Temp Relocation Housing Costs'!AJ7+'Temp Relocation Living Costs'!AJ7</f>
        <v>7639477.0142461024</v>
      </c>
      <c r="AS7" s="53">
        <f>'Temp Relocation Housing Costs'!AK7+'Temp Relocation Living Costs'!AK7</f>
        <v>3446312.5157765085</v>
      </c>
      <c r="AT7" s="53">
        <f>'Temp Relocation Housing Costs'!AL7+'Temp Relocation Living Costs'!AL7</f>
        <v>2174505.916208691</v>
      </c>
      <c r="AU7" s="53">
        <f>'Temp Relocation Housing Costs'!AM7+'Temp Relocation Living Costs'!AM7</f>
        <v>1149755.8637298325</v>
      </c>
      <c r="AW7" s="68">
        <v>2026</v>
      </c>
      <c r="AX7" s="55">
        <f t="shared" si="5"/>
        <v>0</v>
      </c>
      <c r="AY7" s="56">
        <f t="shared" si="6"/>
        <v>193734.09590223763</v>
      </c>
      <c r="AZ7" s="57">
        <f t="shared" si="7"/>
        <v>29194565.06431783</v>
      </c>
      <c r="BA7" s="58">
        <f t="shared" si="8"/>
        <v>29388299.160220068</v>
      </c>
    </row>
    <row r="8" spans="1:53" x14ac:dyDescent="0.35">
      <c r="A8">
        <v>2027</v>
      </c>
      <c r="B8" s="51">
        <f>'Temp Relocation Housing Costs'!B8+'Temp Relocation Living Costs'!B8</f>
        <v>0</v>
      </c>
      <c r="C8" s="51">
        <f>'Temp Relocation Housing Costs'!C8+'Temp Relocation Living Costs'!C8</f>
        <v>0</v>
      </c>
      <c r="D8" s="51">
        <f>'Temp Relocation Housing Costs'!D8+'Temp Relocation Living Costs'!D8</f>
        <v>0</v>
      </c>
      <c r="E8" s="51">
        <f>'Temp Relocation Housing Costs'!E8+'Temp Relocation Living Costs'!E8</f>
        <v>0</v>
      </c>
      <c r="F8" s="51">
        <f>'Temp Relocation Housing Costs'!F8+'Temp Relocation Living Costs'!F8</f>
        <v>0</v>
      </c>
      <c r="G8" s="51">
        <f>'Temp Relocation Housing Costs'!G8+'Temp Relocation Living Costs'!G8</f>
        <v>0</v>
      </c>
      <c r="H8" s="52">
        <f>'Temp Relocation Housing Costs'!H8+'Temp Relocation Living Costs'!H8</f>
        <v>46687.965217431498</v>
      </c>
      <c r="I8" s="52">
        <f>'Temp Relocation Housing Costs'!I8+'Temp Relocation Living Costs'!I8</f>
        <v>53593.831564652544</v>
      </c>
      <c r="J8" s="52">
        <f>'Temp Relocation Housing Costs'!J8+'Temp Relocation Living Costs'!J8</f>
        <v>36917.574001788758</v>
      </c>
      <c r="K8" s="52">
        <f>'Temp Relocation Housing Costs'!K8+'Temp Relocation Living Costs'!K8</f>
        <v>33306.591674995128</v>
      </c>
      <c r="L8" s="52">
        <f>'Temp Relocation Housing Costs'!L8+'Temp Relocation Living Costs'!L8</f>
        <v>27433.786406357027</v>
      </c>
      <c r="M8" s="52">
        <f>'Temp Relocation Housing Costs'!M8+'Temp Relocation Living Costs'!M8</f>
        <v>11651.491548732947</v>
      </c>
      <c r="N8" s="53">
        <f>'Temp Relocation Housing Costs'!N8+'Temp Relocation Living Costs'!N8</f>
        <v>5575776.4741606107</v>
      </c>
      <c r="O8" s="53">
        <f>'Temp Relocation Housing Costs'!O8+'Temp Relocation Living Costs'!O8</f>
        <v>10730477.330866458</v>
      </c>
      <c r="P8" s="53">
        <f>'Temp Relocation Housing Costs'!P8+'Temp Relocation Living Costs'!P8</f>
        <v>8571921.8503115773</v>
      </c>
      <c r="Q8" s="53">
        <f>'Temp Relocation Housing Costs'!Q8+'Temp Relocation Living Costs'!Q8</f>
        <v>3503202.5597081003</v>
      </c>
      <c r="R8" s="53">
        <f>'Temp Relocation Housing Costs'!R8+'Temp Relocation Living Costs'!R8</f>
        <v>2250688.6061848728</v>
      </c>
      <c r="S8" s="53">
        <f>'Temp Relocation Housing Costs'!S8+'Temp Relocation Living Costs'!S8</f>
        <v>1274529.5835996794</v>
      </c>
      <c r="U8" s="68">
        <v>2027</v>
      </c>
      <c r="V8" s="55">
        <f t="shared" si="0"/>
        <v>0</v>
      </c>
      <c r="W8" s="56">
        <f t="shared" si="1"/>
        <v>209591.24041395789</v>
      </c>
      <c r="X8" s="57">
        <f t="shared" si="2"/>
        <v>31906596.404831298</v>
      </c>
      <c r="Y8" s="58">
        <f t="shared" si="3"/>
        <v>32116187.645245254</v>
      </c>
      <c r="Z8" s="96">
        <f t="shared" si="4"/>
        <v>24503441.150352467</v>
      </c>
      <c r="AC8">
        <v>2027</v>
      </c>
      <c r="AD8" s="51">
        <f>'Temp Relocation Housing Costs'!V8+'Temp Relocation Living Costs'!V8</f>
        <v>0</v>
      </c>
      <c r="AE8" s="51">
        <f>'Temp Relocation Housing Costs'!W8+'Temp Relocation Living Costs'!W8</f>
        <v>0</v>
      </c>
      <c r="AF8" s="51">
        <f>'Temp Relocation Housing Costs'!X8+'Temp Relocation Living Costs'!X8</f>
        <v>0</v>
      </c>
      <c r="AG8" s="51">
        <f>'Temp Relocation Housing Costs'!Y8+'Temp Relocation Living Costs'!Y8</f>
        <v>0</v>
      </c>
      <c r="AH8" s="51">
        <f>'Temp Relocation Housing Costs'!Z8+'Temp Relocation Living Costs'!Z8</f>
        <v>0</v>
      </c>
      <c r="AI8" s="51">
        <f>'Temp Relocation Housing Costs'!AA8+'Temp Relocation Living Costs'!AA8</f>
        <v>0</v>
      </c>
      <c r="AJ8" s="52">
        <f>'Temp Relocation Housing Costs'!AB8+'Temp Relocation Living Costs'!AB8</f>
        <v>43465.35976191191</v>
      </c>
      <c r="AK8" s="52">
        <f>'Temp Relocation Housing Costs'!AC8+'Temp Relocation Living Costs'!AC8</f>
        <v>48941.456898240947</v>
      </c>
      <c r="AL8" s="52">
        <f>'Temp Relocation Housing Costs'!AD8+'Temp Relocation Living Costs'!AD8</f>
        <v>33358.784106067709</v>
      </c>
      <c r="AM8" s="52">
        <f>'Temp Relocation Housing Costs'!AE8+'Temp Relocation Living Costs'!AE8</f>
        <v>33220.88773159057</v>
      </c>
      <c r="AN8" s="52">
        <f>'Temp Relocation Housing Costs'!AF8+'Temp Relocation Living Costs'!AF8</f>
        <v>26873.396949583537</v>
      </c>
      <c r="AO8" s="52">
        <f>'Temp Relocation Housing Costs'!AG8+'Temp Relocation Living Costs'!AG8</f>
        <v>10656.850422024014</v>
      </c>
      <c r="AP8" s="53">
        <f>'Temp Relocation Housing Costs'!AH8+'Temp Relocation Living Costs'!AH8</f>
        <v>5190912.2462871922</v>
      </c>
      <c r="AQ8" s="53">
        <f>'Temp Relocation Housing Costs'!AI8+'Temp Relocation Living Costs'!AI8</f>
        <v>9798985.7872472331</v>
      </c>
      <c r="AR8" s="53">
        <f>'Temp Relocation Housing Costs'!AJ8+'Temp Relocation Living Costs'!AJ8</f>
        <v>7745603.4994274918</v>
      </c>
      <c r="AS8" s="53">
        <f>'Temp Relocation Housing Costs'!AK8+'Temp Relocation Living Costs'!AK8</f>
        <v>3494188.1797066377</v>
      </c>
      <c r="AT8" s="53">
        <f>'Temp Relocation Housing Costs'!AL8+'Temp Relocation Living Costs'!AL8</f>
        <v>2204713.8308948693</v>
      </c>
      <c r="AU8" s="53">
        <f>'Temp Relocation Housing Costs'!AM8+'Temp Relocation Living Costs'!AM8</f>
        <v>1165728.1021967845</v>
      </c>
      <c r="AW8" s="68">
        <v>2027</v>
      </c>
      <c r="AX8" s="55">
        <f t="shared" si="5"/>
        <v>0</v>
      </c>
      <c r="AY8" s="56">
        <f t="shared" si="6"/>
        <v>196516.73586941871</v>
      </c>
      <c r="AZ8" s="57">
        <f t="shared" si="7"/>
        <v>29600131.645760208</v>
      </c>
      <c r="BA8" s="58">
        <f t="shared" si="8"/>
        <v>29796648.381629627</v>
      </c>
    </row>
    <row r="9" spans="1:53" x14ac:dyDescent="0.35">
      <c r="A9">
        <v>2028</v>
      </c>
      <c r="B9" s="51">
        <f>'Temp Relocation Housing Costs'!B9+'Temp Relocation Living Costs'!B9</f>
        <v>0</v>
      </c>
      <c r="C9" s="51">
        <f>'Temp Relocation Housing Costs'!C9+'Temp Relocation Living Costs'!C9</f>
        <v>0</v>
      </c>
      <c r="D9" s="51">
        <f>'Temp Relocation Housing Costs'!D9+'Temp Relocation Living Costs'!D9</f>
        <v>0</v>
      </c>
      <c r="E9" s="51">
        <f>'Temp Relocation Housing Costs'!E9+'Temp Relocation Living Costs'!E9</f>
        <v>0</v>
      </c>
      <c r="F9" s="51">
        <f>'Temp Relocation Housing Costs'!F9+'Temp Relocation Living Costs'!F9</f>
        <v>0</v>
      </c>
      <c r="G9" s="51">
        <f>'Temp Relocation Housing Costs'!G9+'Temp Relocation Living Costs'!G9</f>
        <v>0</v>
      </c>
      <c r="H9" s="52">
        <f>'Temp Relocation Housing Costs'!H9+'Temp Relocation Living Costs'!H9</f>
        <v>47358.55341407987</v>
      </c>
      <c r="I9" s="52">
        <f>'Temp Relocation Housing Costs'!I9+'Temp Relocation Living Costs'!I9</f>
        <v>54363.610043818291</v>
      </c>
      <c r="J9" s="52">
        <f>'Temp Relocation Housing Costs'!J9+'Temp Relocation Living Costs'!J9</f>
        <v>37447.828195973452</v>
      </c>
      <c r="K9" s="52">
        <f>'Temp Relocation Housing Costs'!K9+'Temp Relocation Living Costs'!K9</f>
        <v>33784.98063762868</v>
      </c>
      <c r="L9" s="52">
        <f>'Temp Relocation Housing Costs'!L9+'Temp Relocation Living Costs'!L9</f>
        <v>27827.823140830238</v>
      </c>
      <c r="M9" s="52">
        <f>'Temp Relocation Housing Costs'!M9+'Temp Relocation Living Costs'!M9</f>
        <v>11818.844155974251</v>
      </c>
      <c r="N9" s="53">
        <f>'Temp Relocation Housing Costs'!N9+'Temp Relocation Living Costs'!N9</f>
        <v>5653234.3365582936</v>
      </c>
      <c r="O9" s="53">
        <f>'Temp Relocation Housing Costs'!O9+'Temp Relocation Living Costs'!O9</f>
        <v>10879543.535440387</v>
      </c>
      <c r="P9" s="53">
        <f>'Temp Relocation Housing Costs'!P9+'Temp Relocation Living Costs'!P9</f>
        <v>8691001.7212931514</v>
      </c>
      <c r="Q9" s="53">
        <f>'Temp Relocation Housing Costs'!Q9+'Temp Relocation Living Costs'!Q9</f>
        <v>3551868.5317173046</v>
      </c>
      <c r="R9" s="53">
        <f>'Temp Relocation Housing Costs'!R9+'Temp Relocation Living Costs'!R9</f>
        <v>2281954.8395365505</v>
      </c>
      <c r="S9" s="53">
        <f>'Temp Relocation Housing Costs'!S9+'Temp Relocation Living Costs'!S9</f>
        <v>1292235.1601352058</v>
      </c>
      <c r="U9" s="68">
        <v>2028</v>
      </c>
      <c r="V9" s="55">
        <f t="shared" si="0"/>
        <v>0</v>
      </c>
      <c r="W9" s="56">
        <f t="shared" si="1"/>
        <v>212601.63958830477</v>
      </c>
      <c r="X9" s="57">
        <f t="shared" si="2"/>
        <v>32349838.124680895</v>
      </c>
      <c r="Y9" s="58">
        <f t="shared" si="3"/>
        <v>32562439.764269199</v>
      </c>
      <c r="Z9" s="96">
        <f t="shared" si="4"/>
        <v>23535349.283805929</v>
      </c>
      <c r="AC9">
        <v>2028</v>
      </c>
      <c r="AD9" s="51">
        <f>'Temp Relocation Housing Costs'!V9+'Temp Relocation Living Costs'!V9</f>
        <v>0</v>
      </c>
      <c r="AE9" s="51">
        <f>'Temp Relocation Housing Costs'!W9+'Temp Relocation Living Costs'!W9</f>
        <v>0</v>
      </c>
      <c r="AF9" s="51">
        <f>'Temp Relocation Housing Costs'!X9+'Temp Relocation Living Costs'!X9</f>
        <v>0</v>
      </c>
      <c r="AG9" s="51">
        <f>'Temp Relocation Housing Costs'!Y9+'Temp Relocation Living Costs'!Y9</f>
        <v>0</v>
      </c>
      <c r="AH9" s="51">
        <f>'Temp Relocation Housing Costs'!Z9+'Temp Relocation Living Costs'!Z9</f>
        <v>0</v>
      </c>
      <c r="AI9" s="51">
        <f>'Temp Relocation Housing Costs'!AA9+'Temp Relocation Living Costs'!AA9</f>
        <v>0</v>
      </c>
      <c r="AJ9" s="52">
        <f>'Temp Relocation Housing Costs'!AB9+'Temp Relocation Living Costs'!AB9</f>
        <v>44089.661058480946</v>
      </c>
      <c r="AK9" s="52">
        <f>'Temp Relocation Housing Costs'!AC9+'Temp Relocation Living Costs'!AC9</f>
        <v>49644.412427998795</v>
      </c>
      <c r="AL9" s="52">
        <f>'Temp Relocation Housing Costs'!AD9+'Temp Relocation Living Costs'!AD9</f>
        <v>33837.922718596456</v>
      </c>
      <c r="AM9" s="52">
        <f>'Temp Relocation Housing Costs'!AE9+'Temp Relocation Living Costs'!AE9</f>
        <v>33698.045712051608</v>
      </c>
      <c r="AN9" s="52">
        <f>'Temp Relocation Housing Costs'!AF9+'Temp Relocation Living Costs'!AF9</f>
        <v>27259.384702836676</v>
      </c>
      <c r="AO9" s="52">
        <f>'Temp Relocation Housing Costs'!AG9+'Temp Relocation Living Costs'!AG9</f>
        <v>10809.916808043945</v>
      </c>
      <c r="AP9" s="53">
        <f>'Temp Relocation Housing Costs'!AH9+'Temp Relocation Living Costs'!AH9</f>
        <v>5263023.631733628</v>
      </c>
      <c r="AQ9" s="53">
        <f>'Temp Relocation Housing Costs'!AI9+'Temp Relocation Living Costs'!AI9</f>
        <v>9935111.8490186948</v>
      </c>
      <c r="AR9" s="53">
        <f>'Temp Relocation Housing Costs'!AJ9+'Temp Relocation Living Costs'!AJ9</f>
        <v>7853204.2780501656</v>
      </c>
      <c r="AS9" s="53">
        <f>'Temp Relocation Housing Costs'!AK9+'Temp Relocation Living Costs'!AK9</f>
        <v>3542728.9252816425</v>
      </c>
      <c r="AT9" s="53">
        <f>'Temp Relocation Housing Costs'!AL9+'Temp Relocation Living Costs'!AL9</f>
        <v>2235341.3894656114</v>
      </c>
      <c r="AU9" s="53">
        <f>'Temp Relocation Housing Costs'!AM9+'Temp Relocation Living Costs'!AM9</f>
        <v>1181922.2246390164</v>
      </c>
      <c r="AW9" s="68">
        <v>2028</v>
      </c>
      <c r="AX9" s="55">
        <f t="shared" si="5"/>
        <v>0</v>
      </c>
      <c r="AY9" s="56">
        <f t="shared" si="6"/>
        <v>199339.34342800843</v>
      </c>
      <c r="AZ9" s="57">
        <f t="shared" si="7"/>
        <v>30011332.298188761</v>
      </c>
      <c r="BA9" s="58">
        <f t="shared" si="8"/>
        <v>30210671.641616769</v>
      </c>
    </row>
    <row r="10" spans="1:53" x14ac:dyDescent="0.35">
      <c r="A10">
        <v>2029</v>
      </c>
      <c r="B10" s="51">
        <f>'Temp Relocation Housing Costs'!B10+'Temp Relocation Living Costs'!B10</f>
        <v>0</v>
      </c>
      <c r="C10" s="51">
        <f>'Temp Relocation Housing Costs'!C10+'Temp Relocation Living Costs'!C10</f>
        <v>0</v>
      </c>
      <c r="D10" s="51">
        <f>'Temp Relocation Housing Costs'!D10+'Temp Relocation Living Costs'!D10</f>
        <v>0</v>
      </c>
      <c r="E10" s="51">
        <f>'Temp Relocation Housing Costs'!E10+'Temp Relocation Living Costs'!E10</f>
        <v>0</v>
      </c>
      <c r="F10" s="51">
        <f>'Temp Relocation Housing Costs'!F10+'Temp Relocation Living Costs'!F10</f>
        <v>0</v>
      </c>
      <c r="G10" s="51">
        <f>'Temp Relocation Housing Costs'!G10+'Temp Relocation Living Costs'!G10</f>
        <v>0</v>
      </c>
      <c r="H10" s="52">
        <f>'Temp Relocation Housing Costs'!H10+'Temp Relocation Living Costs'!H10</f>
        <v>48038.773397579287</v>
      </c>
      <c r="I10" s="52">
        <f>'Temp Relocation Housing Costs'!I10+'Temp Relocation Living Costs'!I10</f>
        <v>55144.444998882209</v>
      </c>
      <c r="J10" s="52">
        <f>'Temp Relocation Housing Costs'!J10+'Temp Relocation Living Costs'!J10</f>
        <v>37985.698532823342</v>
      </c>
      <c r="K10" s="52">
        <f>'Temp Relocation Housing Costs'!K10+'Temp Relocation Living Costs'!K10</f>
        <v>34270.240792661709</v>
      </c>
      <c r="L10" s="52">
        <f>'Temp Relocation Housing Costs'!L10+'Temp Relocation Living Costs'!L10</f>
        <v>28227.519500475653</v>
      </c>
      <c r="M10" s="52">
        <f>'Temp Relocation Housing Costs'!M10+'Temp Relocation Living Costs'!M10</f>
        <v>11988.600480802555</v>
      </c>
      <c r="N10" s="53">
        <f>'Temp Relocation Housing Costs'!N10+'Temp Relocation Living Costs'!N10</f>
        <v>5731768.2321282215</v>
      </c>
      <c r="O10" s="53">
        <f>'Temp Relocation Housing Costs'!O10+'Temp Relocation Living Costs'!O10</f>
        <v>11030680.545688745</v>
      </c>
      <c r="P10" s="53">
        <f>'Temp Relocation Housing Costs'!P10+'Temp Relocation Living Costs'!P10</f>
        <v>8811735.8322363794</v>
      </c>
      <c r="Q10" s="53">
        <f>'Temp Relocation Housing Costs'!Q10+'Temp Relocation Living Costs'!Q10</f>
        <v>3601210.564214373</v>
      </c>
      <c r="R10" s="53">
        <f>'Temp Relocation Housing Costs'!R10+'Temp Relocation Living Costs'!R10</f>
        <v>2313655.4187792214</v>
      </c>
      <c r="S10" s="53">
        <f>'Temp Relocation Housing Costs'!S10+'Temp Relocation Living Costs'!S10</f>
        <v>1310186.6999221863</v>
      </c>
      <c r="U10" s="68">
        <v>2029</v>
      </c>
      <c r="V10" s="55">
        <f t="shared" si="0"/>
        <v>0</v>
      </c>
      <c r="W10" s="56">
        <f t="shared" si="1"/>
        <v>215655.27770322477</v>
      </c>
      <c r="X10" s="57">
        <f t="shared" si="2"/>
        <v>32799237.292969123</v>
      </c>
      <c r="Y10" s="58">
        <f t="shared" si="3"/>
        <v>33014892.570672348</v>
      </c>
      <c r="Z10" s="96">
        <f t="shared" si="4"/>
        <v>22605505.214066498</v>
      </c>
      <c r="AC10">
        <v>2029</v>
      </c>
      <c r="AD10" s="51">
        <f>'Temp Relocation Housing Costs'!V10+'Temp Relocation Living Costs'!V10</f>
        <v>0</v>
      </c>
      <c r="AE10" s="51">
        <f>'Temp Relocation Housing Costs'!W10+'Temp Relocation Living Costs'!W10</f>
        <v>0</v>
      </c>
      <c r="AF10" s="51">
        <f>'Temp Relocation Housing Costs'!X10+'Temp Relocation Living Costs'!X10</f>
        <v>0</v>
      </c>
      <c r="AG10" s="51">
        <f>'Temp Relocation Housing Costs'!Y10+'Temp Relocation Living Costs'!Y10</f>
        <v>0</v>
      </c>
      <c r="AH10" s="51">
        <f>'Temp Relocation Housing Costs'!Z10+'Temp Relocation Living Costs'!Z10</f>
        <v>0</v>
      </c>
      <c r="AI10" s="51">
        <f>'Temp Relocation Housing Costs'!AA10+'Temp Relocation Living Costs'!AA10</f>
        <v>0</v>
      </c>
      <c r="AJ10" s="52">
        <f>'Temp Relocation Housing Costs'!AB10+'Temp Relocation Living Costs'!AB10</f>
        <v>44722.929314279892</v>
      </c>
      <c r="AK10" s="52">
        <f>'Temp Relocation Housing Costs'!AC10+'Temp Relocation Living Costs'!AC10</f>
        <v>50357.464642819454</v>
      </c>
      <c r="AL10" s="52">
        <f>'Temp Relocation Housing Costs'!AD10+'Temp Relocation Living Costs'!AD10</f>
        <v>34323.94329088986</v>
      </c>
      <c r="AM10" s="52">
        <f>'Temp Relocation Housing Costs'!AE10+'Temp Relocation Living Costs'!AE10</f>
        <v>34182.057204079159</v>
      </c>
      <c r="AN10" s="52">
        <f>'Temp Relocation Housing Costs'!AF10+'Temp Relocation Living Costs'!AF10</f>
        <v>27650.916472201396</v>
      </c>
      <c r="AO10" s="52">
        <f>'Temp Relocation Housing Costs'!AG10+'Temp Relocation Living Costs'!AG10</f>
        <v>10965.181715916147</v>
      </c>
      <c r="AP10" s="53">
        <f>'Temp Relocation Housing Costs'!AH10+'Temp Relocation Living Costs'!AH10</f>
        <v>5336136.7778849807</v>
      </c>
      <c r="AQ10" s="53">
        <f>'Temp Relocation Housing Costs'!AI10+'Temp Relocation Living Costs'!AI10</f>
        <v>10073128.953913979</v>
      </c>
      <c r="AR10" s="53">
        <f>'Temp Relocation Housing Costs'!AJ10+'Temp Relocation Living Costs'!AJ10</f>
        <v>7962299.8307806393</v>
      </c>
      <c r="AS10" s="53">
        <f>'Temp Relocation Housing Costs'!AK10+'Temp Relocation Living Costs'!AK10</f>
        <v>3591943.9917174028</v>
      </c>
      <c r="AT10" s="53">
        <f>'Temp Relocation Housing Costs'!AL10+'Temp Relocation Living Costs'!AL10</f>
        <v>2266394.4215517198</v>
      </c>
      <c r="AU10" s="53">
        <f>'Temp Relocation Housing Costs'!AM10+'Temp Relocation Living Costs'!AM10</f>
        <v>1198341.3134359063</v>
      </c>
      <c r="AW10" s="68">
        <v>2029</v>
      </c>
      <c r="AX10" s="55">
        <f t="shared" si="5"/>
        <v>0</v>
      </c>
      <c r="AY10" s="56">
        <f t="shared" si="6"/>
        <v>202202.49264018593</v>
      </c>
      <c r="AZ10" s="57">
        <f t="shared" si="7"/>
        <v>30428245.289284624</v>
      </c>
      <c r="BA10" s="58">
        <f t="shared" si="8"/>
        <v>30630447.78192481</v>
      </c>
    </row>
    <row r="11" spans="1:53" x14ac:dyDescent="0.35">
      <c r="A11">
        <v>2030</v>
      </c>
      <c r="B11" s="51">
        <f>'Temp Relocation Housing Costs'!B11+'Temp Relocation Living Costs'!B11</f>
        <v>0</v>
      </c>
      <c r="C11" s="51">
        <f>'Temp Relocation Housing Costs'!C11+'Temp Relocation Living Costs'!C11</f>
        <v>0</v>
      </c>
      <c r="D11" s="51">
        <f>'Temp Relocation Housing Costs'!D11+'Temp Relocation Living Costs'!D11</f>
        <v>0</v>
      </c>
      <c r="E11" s="51">
        <f>'Temp Relocation Housing Costs'!E11+'Temp Relocation Living Costs'!E11</f>
        <v>0</v>
      </c>
      <c r="F11" s="51">
        <f>'Temp Relocation Housing Costs'!F11+'Temp Relocation Living Costs'!F11</f>
        <v>0</v>
      </c>
      <c r="G11" s="51">
        <f>'Temp Relocation Housing Costs'!G11+'Temp Relocation Living Costs'!G11</f>
        <v>0</v>
      </c>
      <c r="H11" s="52">
        <f>'Temp Relocation Housing Costs'!H11+'Temp Relocation Living Costs'!H11</f>
        <v>54035.55800025638</v>
      </c>
      <c r="I11" s="52">
        <f>'Temp Relocation Housing Costs'!I11+'Temp Relocation Living Costs'!I11</f>
        <v>62028.246047581226</v>
      </c>
      <c r="J11" s="52">
        <f>'Temp Relocation Housing Costs'!J11+'Temp Relocation Living Costs'!J11</f>
        <v>42727.535927344477</v>
      </c>
      <c r="K11" s="52">
        <f>'Temp Relocation Housing Costs'!K11+'Temp Relocation Living Costs'!K11</f>
        <v>38548.269513641208</v>
      </c>
      <c r="L11" s="52">
        <f>'Temp Relocation Housing Costs'!L11+'Temp Relocation Living Costs'!L11</f>
        <v>31751.222175214425</v>
      </c>
      <c r="M11" s="52">
        <f>'Temp Relocation Housing Costs'!M11+'Temp Relocation Living Costs'!M11</f>
        <v>13485.163562793041</v>
      </c>
      <c r="N11" s="53">
        <f>'Temp Relocation Housing Costs'!N11+'Temp Relocation Living Costs'!N11</f>
        <v>6444281.5038799252</v>
      </c>
      <c r="O11" s="53">
        <f>'Temp Relocation Housing Costs'!O11+'Temp Relocation Living Costs'!O11</f>
        <v>12401898.984215572</v>
      </c>
      <c r="P11" s="53">
        <f>'Temp Relocation Housing Costs'!P11+'Temp Relocation Living Costs'!P11</f>
        <v>9907118.3517956603</v>
      </c>
      <c r="Q11" s="53">
        <f>'Temp Relocation Housing Costs'!Q11+'Temp Relocation Living Costs'!Q11</f>
        <v>4048875.2668784661</v>
      </c>
      <c r="R11" s="53">
        <f>'Temp Relocation Housing Costs'!R11+'Temp Relocation Living Costs'!R11</f>
        <v>2601264.7786448319</v>
      </c>
      <c r="S11" s="53">
        <f>'Temp Relocation Housing Costs'!S11+'Temp Relocation Living Costs'!S11</f>
        <v>1473055.3600564958</v>
      </c>
      <c r="U11" s="68">
        <v>2030</v>
      </c>
      <c r="V11" s="55">
        <f t="shared" si="0"/>
        <v>0</v>
      </c>
      <c r="W11" s="56">
        <f t="shared" si="1"/>
        <v>242575.99522683077</v>
      </c>
      <c r="X11" s="57">
        <f t="shared" si="2"/>
        <v>36876494.245470956</v>
      </c>
      <c r="Y11" s="58">
        <f t="shared" si="3"/>
        <v>37119070.240697786</v>
      </c>
      <c r="Z11" s="96">
        <f t="shared" si="4"/>
        <v>24076981.390204463</v>
      </c>
      <c r="AC11">
        <v>2030</v>
      </c>
      <c r="AD11" s="51">
        <f>'Temp Relocation Housing Costs'!V11+'Temp Relocation Living Costs'!V11</f>
        <v>0</v>
      </c>
      <c r="AE11" s="51">
        <f>'Temp Relocation Housing Costs'!W11+'Temp Relocation Living Costs'!W11</f>
        <v>0</v>
      </c>
      <c r="AF11" s="51">
        <f>'Temp Relocation Housing Costs'!X11+'Temp Relocation Living Costs'!X11</f>
        <v>0</v>
      </c>
      <c r="AG11" s="51">
        <f>'Temp Relocation Housing Costs'!Y11+'Temp Relocation Living Costs'!Y11</f>
        <v>0</v>
      </c>
      <c r="AH11" s="51">
        <f>'Temp Relocation Housing Costs'!Z11+'Temp Relocation Living Costs'!Z11</f>
        <v>0</v>
      </c>
      <c r="AI11" s="51">
        <f>'Temp Relocation Housing Costs'!AA11+'Temp Relocation Living Costs'!AA11</f>
        <v>0</v>
      </c>
      <c r="AJ11" s="52">
        <f>'Temp Relocation Housing Costs'!AB11+'Temp Relocation Living Costs'!AB11</f>
        <v>50305.789885653336</v>
      </c>
      <c r="AK11" s="52">
        <f>'Temp Relocation Housing Costs'!AC11+'Temp Relocation Living Costs'!AC11</f>
        <v>56643.69651848873</v>
      </c>
      <c r="AL11" s="52">
        <f>'Temp Relocation Housing Costs'!AD11+'Temp Relocation Living Costs'!AD11</f>
        <v>38608.675811565365</v>
      </c>
      <c r="AM11" s="52">
        <f>'Temp Relocation Housing Costs'!AE11+'Temp Relocation Living Costs'!AE11</f>
        <v>38449.077775832106</v>
      </c>
      <c r="AN11" s="52">
        <f>'Temp Relocation Housing Costs'!AF11+'Temp Relocation Living Costs'!AF11</f>
        <v>31102.640536387509</v>
      </c>
      <c r="AO11" s="52">
        <f>'Temp Relocation Housing Costs'!AG11+'Temp Relocation Living Costs'!AG11</f>
        <v>12333.989206801743</v>
      </c>
      <c r="AP11" s="53">
        <f>'Temp Relocation Housing Costs'!AH11+'Temp Relocation Living Costs'!AH11</f>
        <v>5999469.2993944371</v>
      </c>
      <c r="AQ11" s="53">
        <f>'Temp Relocation Housing Costs'!AI11+'Temp Relocation Living Costs'!AI11</f>
        <v>11325314.628048459</v>
      </c>
      <c r="AR11" s="53">
        <f>'Temp Relocation Housing Costs'!AJ11+'Temp Relocation Living Costs'!AJ11</f>
        <v>8952089.3814636841</v>
      </c>
      <c r="AS11" s="53">
        <f>'Temp Relocation Housing Costs'!AK11+'Temp Relocation Living Costs'!AK11</f>
        <v>4038456.7713412847</v>
      </c>
      <c r="AT11" s="53">
        <f>'Temp Relocation Housing Costs'!AL11+'Temp Relocation Living Costs'!AL11</f>
        <v>2548128.7902458338</v>
      </c>
      <c r="AU11" s="53">
        <f>'Temp Relocation Housing Costs'!AM11+'Temp Relocation Living Costs'!AM11</f>
        <v>1347306.5289387703</v>
      </c>
      <c r="AW11" s="68">
        <v>2030</v>
      </c>
      <c r="AX11" s="55">
        <f t="shared" si="5"/>
        <v>0</v>
      </c>
      <c r="AY11" s="56">
        <f t="shared" si="6"/>
        <v>227443.86973472877</v>
      </c>
      <c r="AZ11" s="57">
        <f t="shared" si="7"/>
        <v>34210765.399432465</v>
      </c>
      <c r="BA11" s="58">
        <f t="shared" si="8"/>
        <v>34438209.269167192</v>
      </c>
    </row>
    <row r="12" spans="1:53" x14ac:dyDescent="0.35">
      <c r="A12">
        <v>2031</v>
      </c>
      <c r="B12" s="51">
        <f>'Temp Relocation Housing Costs'!B12+'Temp Relocation Living Costs'!B12</f>
        <v>0</v>
      </c>
      <c r="C12" s="51">
        <f>'Temp Relocation Housing Costs'!C12+'Temp Relocation Living Costs'!C12</f>
        <v>0</v>
      </c>
      <c r="D12" s="51">
        <f>'Temp Relocation Housing Costs'!D12+'Temp Relocation Living Costs'!D12</f>
        <v>0</v>
      </c>
      <c r="E12" s="51">
        <f>'Temp Relocation Housing Costs'!E12+'Temp Relocation Living Costs'!E12</f>
        <v>0</v>
      </c>
      <c r="F12" s="51">
        <f>'Temp Relocation Housing Costs'!F12+'Temp Relocation Living Costs'!F12</f>
        <v>0</v>
      </c>
      <c r="G12" s="51">
        <f>'Temp Relocation Housing Costs'!G12+'Temp Relocation Living Costs'!G12</f>
        <v>0</v>
      </c>
      <c r="H12" s="52">
        <f>'Temp Relocation Housing Costs'!H12+'Temp Relocation Living Costs'!H12</f>
        <v>54811.681080915965</v>
      </c>
      <c r="I12" s="52">
        <f>'Temp Relocation Housing Costs'!I12+'Temp Relocation Living Costs'!I12</f>
        <v>62919.169639230458</v>
      </c>
      <c r="J12" s="52">
        <f>'Temp Relocation Housing Costs'!J12+'Temp Relocation Living Costs'!J12</f>
        <v>43341.239718702862</v>
      </c>
      <c r="K12" s="52">
        <f>'Temp Relocation Housing Costs'!K12+'Temp Relocation Living Costs'!K12</f>
        <v>39101.94570014198</v>
      </c>
      <c r="L12" s="52">
        <f>'Temp Relocation Housing Costs'!L12+'Temp Relocation Living Costs'!L12</f>
        <v>32207.271067486749</v>
      </c>
      <c r="M12" s="52">
        <f>'Temp Relocation Housing Costs'!M12+'Temp Relocation Living Costs'!M12</f>
        <v>13678.853552771559</v>
      </c>
      <c r="N12" s="53">
        <f>'Temp Relocation Housing Costs'!N12+'Temp Relocation Living Costs'!N12</f>
        <v>6533804.5097415633</v>
      </c>
      <c r="O12" s="53">
        <f>'Temp Relocation Housing Costs'!O12+'Temp Relocation Living Costs'!O12</f>
        <v>12574184.331277294</v>
      </c>
      <c r="P12" s="53">
        <f>'Temp Relocation Housing Costs'!P12+'Temp Relocation Living Costs'!P12</f>
        <v>10044746.575166374</v>
      </c>
      <c r="Q12" s="53">
        <f>'Temp Relocation Housing Costs'!Q12+'Temp Relocation Living Costs'!Q12</f>
        <v>4105121.6434576986</v>
      </c>
      <c r="R12" s="53">
        <f>'Temp Relocation Housing Costs'!R12+'Temp Relocation Living Costs'!R12</f>
        <v>2637401.164351461</v>
      </c>
      <c r="S12" s="53">
        <f>'Temp Relocation Housing Costs'!S12+'Temp Relocation Living Costs'!S12</f>
        <v>1493518.8273264247</v>
      </c>
      <c r="U12" s="68">
        <v>2031</v>
      </c>
      <c r="V12" s="55">
        <f t="shared" si="0"/>
        <v>0</v>
      </c>
      <c r="W12" s="56">
        <f t="shared" si="1"/>
        <v>246060.16075924959</v>
      </c>
      <c r="X12" s="57">
        <f t="shared" si="2"/>
        <v>37388777.051320814</v>
      </c>
      <c r="Y12" s="58">
        <f t="shared" si="3"/>
        <v>37634837.212080061</v>
      </c>
      <c r="Z12" s="96">
        <f t="shared" si="4"/>
        <v>23125738.365651675</v>
      </c>
      <c r="AC12">
        <v>2031</v>
      </c>
      <c r="AD12" s="51">
        <f>'Temp Relocation Housing Costs'!V12+'Temp Relocation Living Costs'!V12</f>
        <v>0</v>
      </c>
      <c r="AE12" s="51">
        <f>'Temp Relocation Housing Costs'!W12+'Temp Relocation Living Costs'!W12</f>
        <v>0</v>
      </c>
      <c r="AF12" s="51">
        <f>'Temp Relocation Housing Costs'!X12+'Temp Relocation Living Costs'!X12</f>
        <v>0</v>
      </c>
      <c r="AG12" s="51">
        <f>'Temp Relocation Housing Costs'!Y12+'Temp Relocation Living Costs'!Y12</f>
        <v>0</v>
      </c>
      <c r="AH12" s="51">
        <f>'Temp Relocation Housing Costs'!Z12+'Temp Relocation Living Costs'!Z12</f>
        <v>0</v>
      </c>
      <c r="AI12" s="51">
        <f>'Temp Relocation Housing Costs'!AA12+'Temp Relocation Living Costs'!AA12</f>
        <v>0</v>
      </c>
      <c r="AJ12" s="52">
        <f>'Temp Relocation Housing Costs'!AB12+'Temp Relocation Living Costs'!AB12</f>
        <v>51028.341591714772</v>
      </c>
      <c r="AK12" s="52">
        <f>'Temp Relocation Housing Costs'!AC12+'Temp Relocation Living Costs'!AC12</f>
        <v>57457.280792785794</v>
      </c>
      <c r="AL12" s="52">
        <f>'Temp Relocation Housing Costs'!AD12+'Temp Relocation Living Costs'!AD12</f>
        <v>39163.219625305886</v>
      </c>
      <c r="AM12" s="52">
        <f>'Temp Relocation Housing Costs'!AE12+'Temp Relocation Living Costs'!AE12</f>
        <v>39001.329252383104</v>
      </c>
      <c r="AN12" s="52">
        <f>'Temp Relocation Housing Costs'!AF12+'Temp Relocation Living Costs'!AF12</f>
        <v>31549.373726218426</v>
      </c>
      <c r="AO12" s="52">
        <f>'Temp Relocation Housing Costs'!AG12+'Temp Relocation Living Costs'!AG12</f>
        <v>12511.144658772086</v>
      </c>
      <c r="AP12" s="53">
        <f>'Temp Relocation Housing Costs'!AH12+'Temp Relocation Living Costs'!AH12</f>
        <v>6082813.039877071</v>
      </c>
      <c r="AQ12" s="53">
        <f>'Temp Relocation Housing Costs'!AI12+'Temp Relocation Living Costs'!AI12</f>
        <v>11482644.224407842</v>
      </c>
      <c r="AR12" s="53">
        <f>'Temp Relocation Housing Costs'!AJ12+'Temp Relocation Living Costs'!AJ12</f>
        <v>9076450.4835800566</v>
      </c>
      <c r="AS12" s="53">
        <f>'Temp Relocation Housing Costs'!AK12+'Temp Relocation Living Costs'!AK12</f>
        <v>4094558.415720894</v>
      </c>
      <c r="AT12" s="53">
        <f>'Temp Relocation Housing Costs'!AL12+'Temp Relocation Living Costs'!AL12</f>
        <v>2583527.0186578063</v>
      </c>
      <c r="AU12" s="53">
        <f>'Temp Relocation Housing Costs'!AM12+'Temp Relocation Living Costs'!AM12</f>
        <v>1366023.1120388398</v>
      </c>
      <c r="AW12" s="68">
        <v>2031</v>
      </c>
      <c r="AX12" s="55">
        <f t="shared" si="5"/>
        <v>0</v>
      </c>
      <c r="AY12" s="56">
        <f t="shared" si="6"/>
        <v>230710.68964718009</v>
      </c>
      <c r="AZ12" s="57">
        <f t="shared" si="7"/>
        <v>34686016.294282511</v>
      </c>
      <c r="BA12" s="58">
        <f t="shared" si="8"/>
        <v>34916726.983929694</v>
      </c>
    </row>
    <row r="13" spans="1:53" x14ac:dyDescent="0.35">
      <c r="A13">
        <v>2032</v>
      </c>
      <c r="B13" s="51">
        <f>'Temp Relocation Housing Costs'!B13+'Temp Relocation Living Costs'!B13</f>
        <v>0</v>
      </c>
      <c r="C13" s="51">
        <f>'Temp Relocation Housing Costs'!C13+'Temp Relocation Living Costs'!C13</f>
        <v>0</v>
      </c>
      <c r="D13" s="51">
        <f>'Temp Relocation Housing Costs'!D13+'Temp Relocation Living Costs'!D13</f>
        <v>0</v>
      </c>
      <c r="E13" s="51">
        <f>'Temp Relocation Housing Costs'!E13+'Temp Relocation Living Costs'!E13</f>
        <v>0</v>
      </c>
      <c r="F13" s="51">
        <f>'Temp Relocation Housing Costs'!F13+'Temp Relocation Living Costs'!F13</f>
        <v>0</v>
      </c>
      <c r="G13" s="51">
        <f>'Temp Relocation Housing Costs'!G13+'Temp Relocation Living Costs'!G13</f>
        <v>0</v>
      </c>
      <c r="H13" s="52">
        <f>'Temp Relocation Housing Costs'!H13+'Temp Relocation Living Costs'!H13</f>
        <v>55598.951766201542</v>
      </c>
      <c r="I13" s="52">
        <f>'Temp Relocation Housing Costs'!I13+'Temp Relocation Living Costs'!I13</f>
        <v>63822.889737257603</v>
      </c>
      <c r="J13" s="52">
        <f>'Temp Relocation Housing Costs'!J13+'Temp Relocation Living Costs'!J13</f>
        <v>43963.758255291788</v>
      </c>
      <c r="K13" s="52">
        <f>'Temp Relocation Housing Costs'!K13+'Temp Relocation Living Costs'!K13</f>
        <v>39663.574443874641</v>
      </c>
      <c r="L13" s="52">
        <f>'Temp Relocation Housing Costs'!L13+'Temp Relocation Living Costs'!L13</f>
        <v>32669.870277444337</v>
      </c>
      <c r="M13" s="52">
        <f>'Temp Relocation Housing Costs'!M13+'Temp Relocation Living Costs'!M13</f>
        <v>13875.325549215415</v>
      </c>
      <c r="N13" s="53">
        <f>'Temp Relocation Housing Costs'!N13+'Temp Relocation Living Costs'!N13</f>
        <v>6624571.155964612</v>
      </c>
      <c r="O13" s="53">
        <f>'Temp Relocation Housing Costs'!O13+'Temp Relocation Living Costs'!O13</f>
        <v>12748863.040907927</v>
      </c>
      <c r="P13" s="53">
        <f>'Temp Relocation Housing Costs'!P13+'Temp Relocation Living Costs'!P13</f>
        <v>10184286.709467752</v>
      </c>
      <c r="Q13" s="53">
        <f>'Temp Relocation Housing Costs'!Q13+'Temp Relocation Living Costs'!Q13</f>
        <v>4162149.3863843139</v>
      </c>
      <c r="R13" s="53">
        <f>'Temp Relocation Housing Costs'!R13+'Temp Relocation Living Costs'!R13</f>
        <v>2674039.5513855433</v>
      </c>
      <c r="S13" s="53">
        <f>'Temp Relocation Housing Costs'!S13+'Temp Relocation Living Costs'!S13</f>
        <v>1514266.5700581337</v>
      </c>
      <c r="U13" s="68">
        <v>2032</v>
      </c>
      <c r="V13" s="55">
        <f t="shared" si="0"/>
        <v>0</v>
      </c>
      <c r="W13" s="56">
        <f t="shared" si="1"/>
        <v>249594.37002928535</v>
      </c>
      <c r="X13" s="57">
        <f t="shared" si="2"/>
        <v>37908176.414168291</v>
      </c>
      <c r="Y13" s="58">
        <f t="shared" si="3"/>
        <v>38157770.784197576</v>
      </c>
      <c r="Z13" s="96">
        <f t="shared" si="4"/>
        <v>22212077.462689117</v>
      </c>
      <c r="AC13">
        <v>2032</v>
      </c>
      <c r="AD13" s="51">
        <f>'Temp Relocation Housing Costs'!V13+'Temp Relocation Living Costs'!V13</f>
        <v>0</v>
      </c>
      <c r="AE13" s="51">
        <f>'Temp Relocation Housing Costs'!W13+'Temp Relocation Living Costs'!W13</f>
        <v>0</v>
      </c>
      <c r="AF13" s="51">
        <f>'Temp Relocation Housing Costs'!X13+'Temp Relocation Living Costs'!X13</f>
        <v>0</v>
      </c>
      <c r="AG13" s="51">
        <f>'Temp Relocation Housing Costs'!Y13+'Temp Relocation Living Costs'!Y13</f>
        <v>0</v>
      </c>
      <c r="AH13" s="51">
        <f>'Temp Relocation Housing Costs'!Z13+'Temp Relocation Living Costs'!Z13</f>
        <v>0</v>
      </c>
      <c r="AI13" s="51">
        <f>'Temp Relocation Housing Costs'!AA13+'Temp Relocation Living Costs'!AA13</f>
        <v>0</v>
      </c>
      <c r="AJ13" s="52">
        <f>'Temp Relocation Housing Costs'!AB13+'Temp Relocation Living Costs'!AB13</f>
        <v>51761.271446476763</v>
      </c>
      <c r="AK13" s="52">
        <f>'Temp Relocation Housing Costs'!AC13+'Temp Relocation Living Costs'!AC13</f>
        <v>58282.550734016128</v>
      </c>
      <c r="AL13" s="52">
        <f>'Temp Relocation Housing Costs'!AD13+'Temp Relocation Living Costs'!AD13</f>
        <v>39725.728458174708</v>
      </c>
      <c r="AM13" s="52">
        <f>'Temp Relocation Housing Costs'!AE13+'Temp Relocation Living Costs'!AE13</f>
        <v>39561.512822783807</v>
      </c>
      <c r="AN13" s="52">
        <f>'Temp Relocation Housing Costs'!AF13+'Temp Relocation Living Costs'!AF13</f>
        <v>32002.523430514193</v>
      </c>
      <c r="AO13" s="52">
        <f>'Temp Relocation Housing Costs'!AG13+'Temp Relocation Living Costs'!AG13</f>
        <v>12690.844628467921</v>
      </c>
      <c r="AP13" s="53">
        <f>'Temp Relocation Housing Costs'!AH13+'Temp Relocation Living Costs'!AH13</f>
        <v>6167314.5792800784</v>
      </c>
      <c r="AQ13" s="53">
        <f>'Temp Relocation Housing Costs'!AI13+'Temp Relocation Living Costs'!AI13</f>
        <v>11642159.420258597</v>
      </c>
      <c r="AR13" s="53">
        <f>'Temp Relocation Housing Costs'!AJ13+'Temp Relocation Living Costs'!AJ13</f>
        <v>9202539.1917401832</v>
      </c>
      <c r="AS13" s="53">
        <f>'Temp Relocation Housing Costs'!AK13+'Temp Relocation Living Costs'!AK13</f>
        <v>4151439.4158495679</v>
      </c>
      <c r="AT13" s="53">
        <f>'Temp Relocation Housing Costs'!AL13+'Temp Relocation Living Costs'!AL13</f>
        <v>2619416.9940252318</v>
      </c>
      <c r="AU13" s="53">
        <f>'Temp Relocation Housing Costs'!AM13+'Temp Relocation Living Costs'!AM13</f>
        <v>1384999.7031440791</v>
      </c>
      <c r="AW13" s="68">
        <v>2032</v>
      </c>
      <c r="AX13" s="55">
        <f t="shared" si="5"/>
        <v>0</v>
      </c>
      <c r="AY13" s="56">
        <f t="shared" si="6"/>
        <v>234024.43152043351</v>
      </c>
      <c r="AZ13" s="57">
        <f t="shared" si="7"/>
        <v>35167869.304297738</v>
      </c>
      <c r="BA13" s="58">
        <f t="shared" si="8"/>
        <v>35401893.73581817</v>
      </c>
    </row>
    <row r="14" spans="1:53" x14ac:dyDescent="0.35">
      <c r="A14">
        <v>2033</v>
      </c>
      <c r="B14" s="51">
        <f>'Temp Relocation Housing Costs'!B14+'Temp Relocation Living Costs'!B14</f>
        <v>0</v>
      </c>
      <c r="C14" s="51">
        <f>'Temp Relocation Housing Costs'!C14+'Temp Relocation Living Costs'!C14</f>
        <v>0</v>
      </c>
      <c r="D14" s="51">
        <f>'Temp Relocation Housing Costs'!D14+'Temp Relocation Living Costs'!D14</f>
        <v>0</v>
      </c>
      <c r="E14" s="51">
        <f>'Temp Relocation Housing Costs'!E14+'Temp Relocation Living Costs'!E14</f>
        <v>0</v>
      </c>
      <c r="F14" s="51">
        <f>'Temp Relocation Housing Costs'!F14+'Temp Relocation Living Costs'!F14</f>
        <v>0</v>
      </c>
      <c r="G14" s="51">
        <f>'Temp Relocation Housing Costs'!G14+'Temp Relocation Living Costs'!G14</f>
        <v>0</v>
      </c>
      <c r="H14" s="52">
        <f>'Temp Relocation Housing Costs'!H14+'Temp Relocation Living Costs'!H14</f>
        <v>56397.530171295897</v>
      </c>
      <c r="I14" s="52">
        <f>'Temp Relocation Housing Costs'!I14+'Temp Relocation Living Costs'!I14</f>
        <v>64739.590140337408</v>
      </c>
      <c r="J14" s="52">
        <f>'Temp Relocation Housing Costs'!J14+'Temp Relocation Living Costs'!J14</f>
        <v>44595.218144987157</v>
      </c>
      <c r="K14" s="52">
        <f>'Temp Relocation Housing Costs'!K14+'Temp Relocation Living Costs'!K14</f>
        <v>40233.269968943605</v>
      </c>
      <c r="L14" s="52">
        <f>'Temp Relocation Housing Costs'!L14+'Temp Relocation Living Costs'!L14</f>
        <v>33139.113888556094</v>
      </c>
      <c r="M14" s="52">
        <f>'Temp Relocation Housing Costs'!M14+'Temp Relocation Living Costs'!M14</f>
        <v>14074.619510616916</v>
      </c>
      <c r="N14" s="53">
        <f>'Temp Relocation Housing Costs'!N14+'Temp Relocation Living Costs'!N14</f>
        <v>6716598.7190170959</v>
      </c>
      <c r="O14" s="53">
        <f>'Temp Relocation Housing Costs'!O14+'Temp Relocation Living Costs'!O14</f>
        <v>12925968.361346407</v>
      </c>
      <c r="P14" s="53">
        <f>'Temp Relocation Housing Costs'!P14+'Temp Relocation Living Costs'!P14</f>
        <v>10325765.314683769</v>
      </c>
      <c r="Q14" s="53">
        <f>'Temp Relocation Housing Costs'!Q14+'Temp Relocation Living Costs'!Q14</f>
        <v>4219969.3502840847</v>
      </c>
      <c r="R14" s="53">
        <f>'Temp Relocation Housing Costs'!R14+'Temp Relocation Living Costs'!R14</f>
        <v>2711186.9134752988</v>
      </c>
      <c r="S14" s="53">
        <f>'Temp Relocation Housing Costs'!S14+'Temp Relocation Living Costs'!S14</f>
        <v>1535302.5373643078</v>
      </c>
      <c r="U14" s="68">
        <v>2033</v>
      </c>
      <c r="V14" s="55">
        <f t="shared" si="0"/>
        <v>0</v>
      </c>
      <c r="W14" s="56">
        <f t="shared" si="1"/>
        <v>253179.34182473706</v>
      </c>
      <c r="X14" s="57">
        <f t="shared" si="2"/>
        <v>38434791.196170971</v>
      </c>
      <c r="Y14" s="58">
        <f t="shared" si="3"/>
        <v>38687970.537995711</v>
      </c>
      <c r="Z14" s="96">
        <f t="shared" si="4"/>
        <v>21334513.869354974</v>
      </c>
      <c r="AC14">
        <v>2033</v>
      </c>
      <c r="AD14" s="51">
        <f>'Temp Relocation Housing Costs'!V14+'Temp Relocation Living Costs'!V14</f>
        <v>0</v>
      </c>
      <c r="AE14" s="51">
        <f>'Temp Relocation Housing Costs'!W14+'Temp Relocation Living Costs'!W14</f>
        <v>0</v>
      </c>
      <c r="AF14" s="51">
        <f>'Temp Relocation Housing Costs'!X14+'Temp Relocation Living Costs'!X14</f>
        <v>0</v>
      </c>
      <c r="AG14" s="51">
        <f>'Temp Relocation Housing Costs'!Y14+'Temp Relocation Living Costs'!Y14</f>
        <v>0</v>
      </c>
      <c r="AH14" s="51">
        <f>'Temp Relocation Housing Costs'!Z14+'Temp Relocation Living Costs'!Z14</f>
        <v>0</v>
      </c>
      <c r="AI14" s="51">
        <f>'Temp Relocation Housing Costs'!AA14+'Temp Relocation Living Costs'!AA14</f>
        <v>0</v>
      </c>
      <c r="AJ14" s="52">
        <f>'Temp Relocation Housing Costs'!AB14+'Temp Relocation Living Costs'!AB14</f>
        <v>52504.728513279064</v>
      </c>
      <c r="AK14" s="52">
        <f>'Temp Relocation Housing Costs'!AC14+'Temp Relocation Living Costs'!AC14</f>
        <v>59119.674185654556</v>
      </c>
      <c r="AL14" s="52">
        <f>'Temp Relocation Housing Costs'!AD14+'Temp Relocation Living Costs'!AD14</f>
        <v>40296.31671326884</v>
      </c>
      <c r="AM14" s="52">
        <f>'Temp Relocation Housing Costs'!AE14+'Temp Relocation Living Costs'!AE14</f>
        <v>40129.742417219139</v>
      </c>
      <c r="AN14" s="52">
        <f>'Temp Relocation Housing Costs'!AF14+'Temp Relocation Living Costs'!AF14</f>
        <v>32462.181810902406</v>
      </c>
      <c r="AO14" s="52">
        <f>'Temp Relocation Housing Costs'!AG14+'Temp Relocation Living Costs'!AG14</f>
        <v>12873.125663285253</v>
      </c>
      <c r="AP14" s="53">
        <f>'Temp Relocation Housing Costs'!AH14+'Temp Relocation Living Costs'!AH14</f>
        <v>6252990.0015748749</v>
      </c>
      <c r="AQ14" s="53">
        <f>'Temp Relocation Housing Costs'!AI14+'Temp Relocation Living Costs'!AI14</f>
        <v>11803890.577625707</v>
      </c>
      <c r="AR14" s="53">
        <f>'Temp Relocation Housing Costs'!AJ14+'Temp Relocation Living Costs'!AJ14</f>
        <v>9330379.5055917911</v>
      </c>
      <c r="AS14" s="53">
        <f>'Temp Relocation Housing Costs'!AK14+'Temp Relocation Living Costs'!AK14</f>
        <v>4209110.5984221445</v>
      </c>
      <c r="AT14" s="53">
        <f>'Temp Relocation Housing Costs'!AL14+'Temp Relocation Living Costs'!AL14</f>
        <v>2655805.5476241107</v>
      </c>
      <c r="AU14" s="53">
        <f>'Temp Relocation Housing Costs'!AM14+'Temp Relocation Living Costs'!AM14</f>
        <v>1404239.9142472544</v>
      </c>
      <c r="AW14" s="68">
        <v>2033</v>
      </c>
      <c r="AX14" s="55">
        <f t="shared" si="5"/>
        <v>0</v>
      </c>
      <c r="AY14" s="56">
        <f t="shared" si="6"/>
        <v>237385.76930360924</v>
      </c>
      <c r="AZ14" s="57">
        <f t="shared" si="7"/>
        <v>35656416.145085879</v>
      </c>
      <c r="BA14" s="58">
        <f t="shared" si="8"/>
        <v>35893801.914389491</v>
      </c>
    </row>
    <row r="15" spans="1:53" x14ac:dyDescent="0.35">
      <c r="A15">
        <v>2034</v>
      </c>
      <c r="B15" s="51">
        <f>'Temp Relocation Housing Costs'!B15+'Temp Relocation Living Costs'!B15</f>
        <v>0</v>
      </c>
      <c r="C15" s="51">
        <f>'Temp Relocation Housing Costs'!C15+'Temp Relocation Living Costs'!C15</f>
        <v>0</v>
      </c>
      <c r="D15" s="51">
        <f>'Temp Relocation Housing Costs'!D15+'Temp Relocation Living Costs'!D15</f>
        <v>0</v>
      </c>
      <c r="E15" s="51">
        <f>'Temp Relocation Housing Costs'!E15+'Temp Relocation Living Costs'!E15</f>
        <v>0</v>
      </c>
      <c r="F15" s="51">
        <f>'Temp Relocation Housing Costs'!F15+'Temp Relocation Living Costs'!F15</f>
        <v>0</v>
      </c>
      <c r="G15" s="51">
        <f>'Temp Relocation Housing Costs'!G15+'Temp Relocation Living Costs'!G15</f>
        <v>0</v>
      </c>
      <c r="H15" s="52">
        <f>'Temp Relocation Housing Costs'!H15+'Temp Relocation Living Costs'!H15</f>
        <v>57207.578711146838</v>
      </c>
      <c r="I15" s="52">
        <f>'Temp Relocation Housing Costs'!I15+'Temp Relocation Living Costs'!I15</f>
        <v>65669.45728708028</v>
      </c>
      <c r="J15" s="52">
        <f>'Temp Relocation Housing Costs'!J15+'Temp Relocation Living Costs'!J15</f>
        <v>45235.747814158138</v>
      </c>
      <c r="K15" s="52">
        <f>'Temp Relocation Housing Costs'!K15+'Temp Relocation Living Costs'!K15</f>
        <v>40811.14814007598</v>
      </c>
      <c r="L15" s="52">
        <f>'Temp Relocation Housing Costs'!L15+'Temp Relocation Living Costs'!L15</f>
        <v>33615.097335629827</v>
      </c>
      <c r="M15" s="52">
        <f>'Temp Relocation Housing Costs'!M15+'Temp Relocation Living Costs'!M15</f>
        <v>14276.775969399845</v>
      </c>
      <c r="N15" s="53">
        <f>'Temp Relocation Housing Costs'!N15+'Temp Relocation Living Costs'!N15</f>
        <v>6809904.7153691845</v>
      </c>
      <c r="O15" s="53">
        <f>'Temp Relocation Housing Costs'!O15+'Temp Relocation Living Costs'!O15</f>
        <v>13105534.002711307</v>
      </c>
      <c r="P15" s="53">
        <f>'Temp Relocation Housing Costs'!P15+'Temp Relocation Living Costs'!P15</f>
        <v>10469209.319765761</v>
      </c>
      <c r="Q15" s="53">
        <f>'Temp Relocation Housing Costs'!Q15+'Temp Relocation Living Costs'!Q15</f>
        <v>4278592.5405736407</v>
      </c>
      <c r="R15" s="53">
        <f>'Temp Relocation Housing Costs'!R15+'Temp Relocation Living Costs'!R15</f>
        <v>2748850.3212269489</v>
      </c>
      <c r="S15" s="53">
        <f>'Temp Relocation Housing Costs'!S15+'Temp Relocation Living Costs'!S15</f>
        <v>1556630.7332181199</v>
      </c>
      <c r="U15" s="68">
        <v>2034</v>
      </c>
      <c r="V15" s="55">
        <f t="shared" si="0"/>
        <v>0</v>
      </c>
      <c r="W15" s="56">
        <f t="shared" si="1"/>
        <v>256815.80525749092</v>
      </c>
      <c r="X15" s="57">
        <f t="shared" si="2"/>
        <v>38968721.63286496</v>
      </c>
      <c r="Y15" s="58">
        <f t="shared" si="3"/>
        <v>39225537.438122451</v>
      </c>
      <c r="Z15" s="96">
        <f t="shared" si="4"/>
        <v>20491621.436377499</v>
      </c>
      <c r="AC15">
        <v>2034</v>
      </c>
      <c r="AD15" s="51">
        <f>'Temp Relocation Housing Costs'!V15+'Temp Relocation Living Costs'!V15</f>
        <v>0</v>
      </c>
      <c r="AE15" s="51">
        <f>'Temp Relocation Housing Costs'!W15+'Temp Relocation Living Costs'!W15</f>
        <v>0</v>
      </c>
      <c r="AF15" s="51">
        <f>'Temp Relocation Housing Costs'!X15+'Temp Relocation Living Costs'!X15</f>
        <v>0</v>
      </c>
      <c r="AG15" s="51">
        <f>'Temp Relocation Housing Costs'!Y15+'Temp Relocation Living Costs'!Y15</f>
        <v>0</v>
      </c>
      <c r="AH15" s="51">
        <f>'Temp Relocation Housing Costs'!Z15+'Temp Relocation Living Costs'!Z15</f>
        <v>0</v>
      </c>
      <c r="AI15" s="51">
        <f>'Temp Relocation Housing Costs'!AA15+'Temp Relocation Living Costs'!AA15</f>
        <v>0</v>
      </c>
      <c r="AJ15" s="52">
        <f>'Temp Relocation Housing Costs'!AB15+'Temp Relocation Living Costs'!AB15</f>
        <v>53258.863996486776</v>
      </c>
      <c r="AK15" s="52">
        <f>'Temp Relocation Housing Costs'!AC15+'Temp Relocation Living Costs'!AC15</f>
        <v>59968.821401943933</v>
      </c>
      <c r="AL15" s="52">
        <f>'Temp Relocation Housing Costs'!AD15+'Temp Relocation Living Costs'!AD15</f>
        <v>40875.100436878922</v>
      </c>
      <c r="AM15" s="52">
        <f>'Temp Relocation Housing Costs'!AE15+'Temp Relocation Living Costs'!AE15</f>
        <v>40706.133602275106</v>
      </c>
      <c r="AN15" s="52">
        <f>'Temp Relocation Housing Costs'!AF15+'Temp Relocation Living Costs'!AF15</f>
        <v>32928.442352745784</v>
      </c>
      <c r="AO15" s="52">
        <f>'Temp Relocation Housing Costs'!AG15+'Temp Relocation Living Costs'!AG15</f>
        <v>13058.024835557324</v>
      </c>
      <c r="AP15" s="53">
        <f>'Temp Relocation Housing Costs'!AH15+'Temp Relocation Living Costs'!AH15</f>
        <v>6339855.614169037</v>
      </c>
      <c r="AQ15" s="53">
        <f>'Temp Relocation Housing Costs'!AI15+'Temp Relocation Living Costs'!AI15</f>
        <v>11967868.480318924</v>
      </c>
      <c r="AR15" s="53">
        <f>'Temp Relocation Housing Costs'!AJ15+'Temp Relocation Living Costs'!AJ15</f>
        <v>9459995.7581821717</v>
      </c>
      <c r="AS15" s="53">
        <f>'Temp Relocation Housing Costs'!AK15+'Temp Relocation Living Costs'!AK15</f>
        <v>4267582.9405363062</v>
      </c>
      <c r="AT15" s="53">
        <f>'Temp Relocation Housing Costs'!AL15+'Temp Relocation Living Costs'!AL15</f>
        <v>2692699.6056295186</v>
      </c>
      <c r="AU15" s="53">
        <f>'Temp Relocation Housing Costs'!AM15+'Temp Relocation Living Costs'!AM15</f>
        <v>1423747.4075183996</v>
      </c>
      <c r="AW15" s="68">
        <v>2034</v>
      </c>
      <c r="AX15" s="55">
        <f t="shared" si="5"/>
        <v>0</v>
      </c>
      <c r="AY15" s="56">
        <f t="shared" si="6"/>
        <v>240795.38662588783</v>
      </c>
      <c r="AZ15" s="57">
        <f t="shared" si="7"/>
        <v>36151749.806354359</v>
      </c>
      <c r="BA15" s="58">
        <f t="shared" si="8"/>
        <v>36392545.192980245</v>
      </c>
    </row>
    <row r="16" spans="1:53" x14ac:dyDescent="0.35">
      <c r="A16">
        <v>2035</v>
      </c>
      <c r="B16" s="51">
        <f>'Temp Relocation Housing Costs'!B16+'Temp Relocation Living Costs'!B16</f>
        <v>0</v>
      </c>
      <c r="C16" s="51">
        <f>'Temp Relocation Housing Costs'!C16+'Temp Relocation Living Costs'!C16</f>
        <v>0</v>
      </c>
      <c r="D16" s="51">
        <f>'Temp Relocation Housing Costs'!D16+'Temp Relocation Living Costs'!D16</f>
        <v>0</v>
      </c>
      <c r="E16" s="51">
        <f>'Temp Relocation Housing Costs'!E16+'Temp Relocation Living Costs'!E16</f>
        <v>0</v>
      </c>
      <c r="F16" s="51">
        <f>'Temp Relocation Housing Costs'!F16+'Temp Relocation Living Costs'!F16</f>
        <v>0</v>
      </c>
      <c r="G16" s="51">
        <f>'Temp Relocation Housing Costs'!G16+'Temp Relocation Living Costs'!G16</f>
        <v>0</v>
      </c>
      <c r="H16" s="52">
        <f>'Temp Relocation Housing Costs'!H16+'Temp Relocation Living Costs'!H16</f>
        <v>58029.2621334992</v>
      </c>
      <c r="I16" s="52">
        <f>'Temp Relocation Housing Costs'!I16+'Temp Relocation Living Costs'!I16</f>
        <v>66612.680293950107</v>
      </c>
      <c r="J16" s="52">
        <f>'Temp Relocation Housing Costs'!J16+'Temp Relocation Living Costs'!J16</f>
        <v>45885.477533786412</v>
      </c>
      <c r="K16" s="52">
        <f>'Temp Relocation Housing Costs'!K16+'Temp Relocation Living Costs'!K16</f>
        <v>41397.326486186146</v>
      </c>
      <c r="L16" s="52">
        <f>'Temp Relocation Housing Costs'!L16+'Temp Relocation Living Costs'!L16</f>
        <v>34097.9174242218</v>
      </c>
      <c r="M16" s="52">
        <f>'Temp Relocation Housing Costs'!M16+'Temp Relocation Living Costs'!M16</f>
        <v>14481.836040162965</v>
      </c>
      <c r="N16" s="53">
        <f>'Temp Relocation Housing Costs'!N16+'Temp Relocation Living Costs'!N16</f>
        <v>6904506.9048272567</v>
      </c>
      <c r="O16" s="53">
        <f>'Temp Relocation Housing Costs'!O16+'Temp Relocation Living Costs'!O16</f>
        <v>13287594.143417181</v>
      </c>
      <c r="P16" s="53">
        <f>'Temp Relocation Housing Costs'!P16+'Temp Relocation Living Costs'!P16</f>
        <v>10614646.027758084</v>
      </c>
      <c r="Q16" s="53">
        <f>'Temp Relocation Housing Costs'!Q16+'Temp Relocation Living Costs'!Q16</f>
        <v>4338030.1155552305</v>
      </c>
      <c r="R16" s="53">
        <f>'Temp Relocation Housing Costs'!R16+'Temp Relocation Living Costs'!R16</f>
        <v>2787036.9434705321</v>
      </c>
      <c r="S16" s="53">
        <f>'Temp Relocation Housing Costs'!S16+'Temp Relocation Living Costs'!S16</f>
        <v>1578255.2172153494</v>
      </c>
      <c r="U16" s="68">
        <v>2035</v>
      </c>
      <c r="V16" s="55">
        <f t="shared" si="0"/>
        <v>0</v>
      </c>
      <c r="W16" s="56">
        <f t="shared" si="1"/>
        <v>260504.49991180663</v>
      </c>
      <c r="X16" s="57">
        <f t="shared" si="2"/>
        <v>39510069.352243632</v>
      </c>
      <c r="Y16" s="58">
        <f t="shared" si="3"/>
        <v>39770573.85215544</v>
      </c>
      <c r="Z16" s="96">
        <f t="shared" si="4"/>
        <v>19682030.359498363</v>
      </c>
      <c r="AC16">
        <v>2035</v>
      </c>
      <c r="AD16" s="51">
        <f>'Temp Relocation Housing Costs'!V16+'Temp Relocation Living Costs'!V16</f>
        <v>0</v>
      </c>
      <c r="AE16" s="51">
        <f>'Temp Relocation Housing Costs'!W16+'Temp Relocation Living Costs'!W16</f>
        <v>0</v>
      </c>
      <c r="AF16" s="51">
        <f>'Temp Relocation Housing Costs'!X16+'Temp Relocation Living Costs'!X16</f>
        <v>0</v>
      </c>
      <c r="AG16" s="51">
        <f>'Temp Relocation Housing Costs'!Y16+'Temp Relocation Living Costs'!Y16</f>
        <v>0</v>
      </c>
      <c r="AH16" s="51">
        <f>'Temp Relocation Housing Costs'!Z16+'Temp Relocation Living Costs'!Z16</f>
        <v>0</v>
      </c>
      <c r="AI16" s="51">
        <f>'Temp Relocation Housing Costs'!AA16+'Temp Relocation Living Costs'!AA16</f>
        <v>0</v>
      </c>
      <c r="AJ16" s="52">
        <f>'Temp Relocation Housing Costs'!AB16+'Temp Relocation Living Costs'!AB16</f>
        <v>54023.831272242249</v>
      </c>
      <c r="AK16" s="52">
        <f>'Temp Relocation Housing Costs'!AC16+'Temp Relocation Living Costs'!AC16</f>
        <v>60830.16508252146</v>
      </c>
      <c r="AL16" s="52">
        <f>'Temp Relocation Housing Costs'!AD16+'Temp Relocation Living Costs'!AD16</f>
        <v>41462.197342090665</v>
      </c>
      <c r="AM16" s="52">
        <f>'Temp Relocation Housing Costs'!AE16+'Temp Relocation Living Costs'!AE16</f>
        <v>41290.803604442721</v>
      </c>
      <c r="AN16" s="52">
        <f>'Temp Relocation Housing Costs'!AF16+'Temp Relocation Living Costs'!AF16</f>
        <v>33401.39988415526</v>
      </c>
      <c r="AO16" s="52">
        <f>'Temp Relocation Housing Costs'!AG16+'Temp Relocation Living Costs'!AG16</f>
        <v>13245.579750094412</v>
      </c>
      <c r="AP16" s="53">
        <f>'Temp Relocation Housing Costs'!AH16+'Temp Relocation Living Costs'!AH16</f>
        <v>6427927.9510102328</v>
      </c>
      <c r="AQ16" s="53">
        <f>'Temp Relocation Housing Costs'!AI16+'Temp Relocation Living Costs'!AI16</f>
        <v>12134124.339792144</v>
      </c>
      <c r="AR16" s="53">
        <f>'Temp Relocation Housing Costs'!AJ16+'Temp Relocation Living Costs'!AJ16</f>
        <v>9591412.6205897089</v>
      </c>
      <c r="AS16" s="53">
        <f>'Temp Relocation Housing Costs'!AK16+'Temp Relocation Living Costs'!AK16</f>
        <v>4326867.5717819519</v>
      </c>
      <c r="AT16" s="53">
        <f>'Temp Relocation Housing Costs'!AL16+'Temp Relocation Living Costs'!AL16</f>
        <v>2730106.1904339339</v>
      </c>
      <c r="AU16" s="53">
        <f>'Temp Relocation Housing Costs'!AM16+'Temp Relocation Living Costs'!AM16</f>
        <v>1443525.8960018749</v>
      </c>
      <c r="AW16" s="68">
        <v>2035</v>
      </c>
      <c r="AX16" s="55">
        <f t="shared" si="5"/>
        <v>0</v>
      </c>
      <c r="AY16" s="56">
        <f t="shared" si="6"/>
        <v>244253.97693554676</v>
      </c>
      <c r="AZ16" s="57">
        <f t="shared" si="7"/>
        <v>36653964.569609843</v>
      </c>
      <c r="BA16" s="58">
        <f t="shared" si="8"/>
        <v>36898218.546545386</v>
      </c>
    </row>
    <row r="17" spans="1:53" x14ac:dyDescent="0.35">
      <c r="A17">
        <v>2036</v>
      </c>
      <c r="B17" s="51">
        <f>'Temp Relocation Housing Costs'!B17+'Temp Relocation Living Costs'!B17</f>
        <v>0</v>
      </c>
      <c r="C17" s="51">
        <f>'Temp Relocation Housing Costs'!C17+'Temp Relocation Living Costs'!C17</f>
        <v>0</v>
      </c>
      <c r="D17" s="51">
        <f>'Temp Relocation Housing Costs'!D17+'Temp Relocation Living Costs'!D17</f>
        <v>0</v>
      </c>
      <c r="E17" s="51">
        <f>'Temp Relocation Housing Costs'!E17+'Temp Relocation Living Costs'!E17</f>
        <v>0</v>
      </c>
      <c r="F17" s="51">
        <f>'Temp Relocation Housing Costs'!F17+'Temp Relocation Living Costs'!F17</f>
        <v>0</v>
      </c>
      <c r="G17" s="51">
        <f>'Temp Relocation Housing Costs'!G17+'Temp Relocation Living Costs'!G17</f>
        <v>0</v>
      </c>
      <c r="H17" s="52">
        <f>'Temp Relocation Housing Costs'!H17+'Temp Relocation Living Costs'!H17</f>
        <v>58862.747552401328</v>
      </c>
      <c r="I17" s="52">
        <f>'Temp Relocation Housing Costs'!I17+'Temp Relocation Living Costs'!I17</f>
        <v>67569.450993726859</v>
      </c>
      <c r="J17" s="52">
        <f>'Temp Relocation Housing Costs'!J17+'Temp Relocation Living Costs'!J17</f>
        <v>46544.539445960771</v>
      </c>
      <c r="K17" s="52">
        <f>'Temp Relocation Housing Costs'!K17+'Temp Relocation Living Costs'!K17</f>
        <v>41991.924224278831</v>
      </c>
      <c r="L17" s="52">
        <f>'Temp Relocation Housing Costs'!L17+'Temp Relocation Living Costs'!L17</f>
        <v>34587.672350325047</v>
      </c>
      <c r="M17" s="52">
        <f>'Temp Relocation Housing Costs'!M17+'Temp Relocation Living Costs'!M17</f>
        <v>14689.841428041907</v>
      </c>
      <c r="N17" s="53">
        <f>'Temp Relocation Housing Costs'!N17+'Temp Relocation Living Costs'!N17</f>
        <v>7000423.2939142976</v>
      </c>
      <c r="O17" s="53">
        <f>'Temp Relocation Housing Costs'!O17+'Temp Relocation Living Costs'!O17</f>
        <v>13472183.436680056</v>
      </c>
      <c r="P17" s="53">
        <f>'Temp Relocation Housing Costs'!P17+'Temp Relocation Living Costs'!P17</f>
        <v>10762103.120994946</v>
      </c>
      <c r="Q17" s="53">
        <f>'Temp Relocation Housing Costs'!Q17+'Temp Relocation Living Costs'!Q17</f>
        <v>4398293.3885405893</v>
      </c>
      <c r="R17" s="53">
        <f>'Temp Relocation Housing Costs'!R17+'Temp Relocation Living Costs'!R17</f>
        <v>2825754.0486244108</v>
      </c>
      <c r="S17" s="53">
        <f>'Temp Relocation Housing Costs'!S17+'Temp Relocation Living Costs'!S17</f>
        <v>1600180.1053470778</v>
      </c>
      <c r="U17" s="68">
        <v>2036</v>
      </c>
      <c r="V17" s="55">
        <f t="shared" si="0"/>
        <v>0</v>
      </c>
      <c r="W17" s="56">
        <f t="shared" si="1"/>
        <v>264246.17599473475</v>
      </c>
      <c r="X17" s="57">
        <f t="shared" si="2"/>
        <v>40058937.394101374</v>
      </c>
      <c r="Y17" s="58">
        <f t="shared" si="3"/>
        <v>40323183.570096105</v>
      </c>
      <c r="Z17" s="96">
        <f t="shared" si="4"/>
        <v>18904424.953364093</v>
      </c>
      <c r="AC17">
        <v>2036</v>
      </c>
      <c r="AD17" s="51">
        <f>'Temp Relocation Housing Costs'!V17+'Temp Relocation Living Costs'!V17</f>
        <v>0</v>
      </c>
      <c r="AE17" s="51">
        <f>'Temp Relocation Housing Costs'!W17+'Temp Relocation Living Costs'!W17</f>
        <v>0</v>
      </c>
      <c r="AF17" s="51">
        <f>'Temp Relocation Housing Costs'!X17+'Temp Relocation Living Costs'!X17</f>
        <v>0</v>
      </c>
      <c r="AG17" s="51">
        <f>'Temp Relocation Housing Costs'!Y17+'Temp Relocation Living Costs'!Y17</f>
        <v>0</v>
      </c>
      <c r="AH17" s="51">
        <f>'Temp Relocation Housing Costs'!Z17+'Temp Relocation Living Costs'!Z17</f>
        <v>0</v>
      </c>
      <c r="AI17" s="51">
        <f>'Temp Relocation Housing Costs'!AA17+'Temp Relocation Living Costs'!AA17</f>
        <v>0</v>
      </c>
      <c r="AJ17" s="52">
        <f>'Temp Relocation Housing Costs'!AB17+'Temp Relocation Living Costs'!AB17</f>
        <v>54799.785919658811</v>
      </c>
      <c r="AK17" s="52">
        <f>'Temp Relocation Housing Costs'!AC17+'Temp Relocation Living Costs'!AC17</f>
        <v>61703.880407542318</v>
      </c>
      <c r="AL17" s="52">
        <f>'Temp Relocation Housing Costs'!AD17+'Temp Relocation Living Costs'!AD17</f>
        <v>42057.726832725435</v>
      </c>
      <c r="AM17" s="52">
        <f>'Temp Relocation Housing Costs'!AE17+'Temp Relocation Living Costs'!AE17</f>
        <v>41883.871333959592</v>
      </c>
      <c r="AN17" s="52">
        <f>'Temp Relocation Housing Costs'!AF17+'Temp Relocation Living Costs'!AF17</f>
        <v>33881.150595276085</v>
      </c>
      <c r="AO17" s="52">
        <f>'Temp Relocation Housing Costs'!AG17+'Temp Relocation Living Costs'!AG17</f>
        <v>13435.828551831903</v>
      </c>
      <c r="AP17" s="53">
        <f>'Temp Relocation Housing Costs'!AH17+'Temp Relocation Living Costs'!AH17</f>
        <v>6517223.7757332856</v>
      </c>
      <c r="AQ17" s="53">
        <f>'Temp Relocation Housing Costs'!AI17+'Temp Relocation Living Costs'!AI17</f>
        <v>12302689.80108415</v>
      </c>
      <c r="AR17" s="53">
        <f>'Temp Relocation Housing Costs'!AJ17+'Temp Relocation Living Costs'!AJ17</f>
        <v>9724655.1066197585</v>
      </c>
      <c r="AS17" s="53">
        <f>'Temp Relocation Housing Costs'!AK17+'Temp Relocation Living Costs'!AK17</f>
        <v>4386975.7763596028</v>
      </c>
      <c r="AT17" s="53">
        <f>'Temp Relocation Housing Costs'!AL17+'Temp Relocation Living Costs'!AL17</f>
        <v>2768032.4219838688</v>
      </c>
      <c r="AU17" s="53">
        <f>'Temp Relocation Housing Costs'!AM17+'Temp Relocation Living Costs'!AM17</f>
        <v>1463579.1443231034</v>
      </c>
      <c r="AW17" s="68">
        <v>2036</v>
      </c>
      <c r="AX17" s="55">
        <f t="shared" si="5"/>
        <v>0</v>
      </c>
      <c r="AY17" s="56">
        <f t="shared" si="6"/>
        <v>247762.24364099413</v>
      </c>
      <c r="AZ17" s="57">
        <f t="shared" si="7"/>
        <v>37163156.026103765</v>
      </c>
      <c r="BA17" s="58">
        <f t="shared" si="8"/>
        <v>37410918.269744761</v>
      </c>
    </row>
    <row r="18" spans="1:53" x14ac:dyDescent="0.35">
      <c r="A18">
        <v>2037</v>
      </c>
      <c r="B18" s="51">
        <f>'Temp Relocation Housing Costs'!B18+'Temp Relocation Living Costs'!B18</f>
        <v>0</v>
      </c>
      <c r="C18" s="51">
        <f>'Temp Relocation Housing Costs'!C18+'Temp Relocation Living Costs'!C18</f>
        <v>0</v>
      </c>
      <c r="D18" s="51">
        <f>'Temp Relocation Housing Costs'!D18+'Temp Relocation Living Costs'!D18</f>
        <v>0</v>
      </c>
      <c r="E18" s="51">
        <f>'Temp Relocation Housing Costs'!E18+'Temp Relocation Living Costs'!E18</f>
        <v>0</v>
      </c>
      <c r="F18" s="51">
        <f>'Temp Relocation Housing Costs'!F18+'Temp Relocation Living Costs'!F18</f>
        <v>0</v>
      </c>
      <c r="G18" s="51">
        <f>'Temp Relocation Housing Costs'!G18+'Temp Relocation Living Costs'!G18</f>
        <v>0</v>
      </c>
      <c r="H18" s="52">
        <f>'Temp Relocation Housing Costs'!H18+'Temp Relocation Living Costs'!H18</f>
        <v>59708.204482192632</v>
      </c>
      <c r="I18" s="52">
        <f>'Temp Relocation Housing Costs'!I18+'Temp Relocation Living Costs'!I18</f>
        <v>68539.963974521437</v>
      </c>
      <c r="J18" s="52">
        <f>'Temp Relocation Housing Costs'!J18+'Temp Relocation Living Costs'!J18</f>
        <v>47213.067590752187</v>
      </c>
      <c r="K18" s="52">
        <f>'Temp Relocation Housing Costs'!K18+'Temp Relocation Living Costs'!K18</f>
        <v>42595.062283695486</v>
      </c>
      <c r="L18" s="52">
        <f>'Temp Relocation Housing Costs'!L18+'Temp Relocation Living Costs'!L18</f>
        <v>35084.461720340463</v>
      </c>
      <c r="M18" s="52">
        <f>'Temp Relocation Housing Costs'!M18+'Temp Relocation Living Costs'!M18</f>
        <v>14900.83443719115</v>
      </c>
      <c r="N18" s="53">
        <f>'Temp Relocation Housing Costs'!N18+'Temp Relocation Living Costs'!N18</f>
        <v>7097672.1392972497</v>
      </c>
      <c r="O18" s="53">
        <f>'Temp Relocation Housing Costs'!O18+'Temp Relocation Living Costs'!O18</f>
        <v>13659337.017113321</v>
      </c>
      <c r="P18" s="53">
        <f>'Temp Relocation Housing Costs'!P18+'Temp Relocation Living Costs'!P18</f>
        <v>10911608.666369446</v>
      </c>
      <c r="Q18" s="53">
        <f>'Temp Relocation Housing Costs'!Q18+'Temp Relocation Living Costs'!Q18</f>
        <v>4459393.8300043046</v>
      </c>
      <c r="R18" s="53">
        <f>'Temp Relocation Housing Costs'!R18+'Temp Relocation Living Costs'!R18</f>
        <v>2865009.0060787443</v>
      </c>
      <c r="S18" s="53">
        <f>'Temp Relocation Housing Costs'!S18+'Temp Relocation Living Costs'!S18</f>
        <v>1622409.5707831264</v>
      </c>
      <c r="U18" s="68">
        <v>2037</v>
      </c>
      <c r="V18" s="55">
        <f t="shared" si="0"/>
        <v>0</v>
      </c>
      <c r="W18" s="56">
        <f t="shared" si="1"/>
        <v>268041.59448869334</v>
      </c>
      <c r="X18" s="57">
        <f t="shared" si="2"/>
        <v>40615430.229646184</v>
      </c>
      <c r="Y18" s="58">
        <f t="shared" si="3"/>
        <v>40883471.824134879</v>
      </c>
      <c r="Z18" s="96">
        <f t="shared" si="4"/>
        <v>18157541.513367873</v>
      </c>
      <c r="AC18">
        <v>2037</v>
      </c>
      <c r="AD18" s="51">
        <f>'Temp Relocation Housing Costs'!V18+'Temp Relocation Living Costs'!V18</f>
        <v>0</v>
      </c>
      <c r="AE18" s="51">
        <f>'Temp Relocation Housing Costs'!W18+'Temp Relocation Living Costs'!W18</f>
        <v>0</v>
      </c>
      <c r="AF18" s="51">
        <f>'Temp Relocation Housing Costs'!X18+'Temp Relocation Living Costs'!X18</f>
        <v>0</v>
      </c>
      <c r="AG18" s="51">
        <f>'Temp Relocation Housing Costs'!Y18+'Temp Relocation Living Costs'!Y18</f>
        <v>0</v>
      </c>
      <c r="AH18" s="51">
        <f>'Temp Relocation Housing Costs'!Z18+'Temp Relocation Living Costs'!Z18</f>
        <v>0</v>
      </c>
      <c r="AI18" s="51">
        <f>'Temp Relocation Housing Costs'!AA18+'Temp Relocation Living Costs'!AA18</f>
        <v>0</v>
      </c>
      <c r="AJ18" s="52">
        <f>'Temp Relocation Housing Costs'!AB18+'Temp Relocation Living Costs'!AB18</f>
        <v>55586.885752462396</v>
      </c>
      <c r="AK18" s="52">
        <f>'Temp Relocation Housing Costs'!AC18+'Temp Relocation Living Costs'!AC18</f>
        <v>62590.145073307845</v>
      </c>
      <c r="AL18" s="52">
        <f>'Temp Relocation Housing Costs'!AD18+'Temp Relocation Living Costs'!AD18</f>
        <v>42661.810027624604</v>
      </c>
      <c r="AM18" s="52">
        <f>'Temp Relocation Housing Costs'!AE18+'Temp Relocation Living Costs'!AE18</f>
        <v>42485.457408993876</v>
      </c>
      <c r="AN18" s="52">
        <f>'Temp Relocation Housing Costs'!AF18+'Temp Relocation Living Costs'!AF18</f>
        <v>34367.792057851009</v>
      </c>
      <c r="AO18" s="52">
        <f>'Temp Relocation Housing Costs'!AG18+'Temp Relocation Living Costs'!AG18</f>
        <v>13628.809933588196</v>
      </c>
      <c r="AP18" s="53">
        <f>'Temp Relocation Housing Costs'!AH18+'Temp Relocation Living Costs'!AH18</f>
        <v>6607760.0848509604</v>
      </c>
      <c r="AQ18" s="53">
        <f>'Temp Relocation Housing Costs'!AI18+'Temp Relocation Living Costs'!AI18</f>
        <v>12473596.948841935</v>
      </c>
      <c r="AR18" s="53">
        <f>'Temp Relocation Housing Costs'!AJ18+'Temp Relocation Living Costs'!AJ18</f>
        <v>9859748.5775657725</v>
      </c>
      <c r="AS18" s="53">
        <f>'Temp Relocation Housing Costs'!AK18+'Temp Relocation Living Costs'!AK18</f>
        <v>4447918.9952282142</v>
      </c>
      <c r="AT18" s="53">
        <f>'Temp Relocation Housing Costs'!AL18+'Temp Relocation Living Costs'!AL18</f>
        <v>2806485.5191350835</v>
      </c>
      <c r="AU18" s="53">
        <f>'Temp Relocation Housing Costs'!AM18+'Temp Relocation Living Costs'!AM18</f>
        <v>1483910.9694051279</v>
      </c>
      <c r="AW18" s="68">
        <v>2037</v>
      </c>
      <c r="AX18" s="55">
        <f t="shared" si="5"/>
        <v>0</v>
      </c>
      <c r="AY18" s="56">
        <f t="shared" si="6"/>
        <v>251320.90025382795</v>
      </c>
      <c r="AZ18" s="57">
        <f t="shared" si="7"/>
        <v>37679421.095027097</v>
      </c>
      <c r="BA18" s="58">
        <f t="shared" si="8"/>
        <v>37930741.995280921</v>
      </c>
    </row>
    <row r="19" spans="1:53" x14ac:dyDescent="0.35">
      <c r="A19">
        <v>2038</v>
      </c>
      <c r="B19" s="51">
        <f>'Temp Relocation Housing Costs'!B19+'Temp Relocation Living Costs'!B19</f>
        <v>0</v>
      </c>
      <c r="C19" s="51">
        <f>'Temp Relocation Housing Costs'!C19+'Temp Relocation Living Costs'!C19</f>
        <v>0</v>
      </c>
      <c r="D19" s="51">
        <f>'Temp Relocation Housing Costs'!D19+'Temp Relocation Living Costs'!D19</f>
        <v>0</v>
      </c>
      <c r="E19" s="51">
        <f>'Temp Relocation Housing Costs'!E19+'Temp Relocation Living Costs'!E19</f>
        <v>0</v>
      </c>
      <c r="F19" s="51">
        <f>'Temp Relocation Housing Costs'!F19+'Temp Relocation Living Costs'!F19</f>
        <v>0</v>
      </c>
      <c r="G19" s="51">
        <f>'Temp Relocation Housing Costs'!G19+'Temp Relocation Living Costs'!G19</f>
        <v>0</v>
      </c>
      <c r="H19" s="52">
        <f>'Temp Relocation Housing Costs'!H19+'Temp Relocation Living Costs'!H19</f>
        <v>60565.804871979519</v>
      </c>
      <c r="I19" s="52">
        <f>'Temp Relocation Housing Costs'!I19+'Temp Relocation Living Costs'!I19</f>
        <v>69524.416619351163</v>
      </c>
      <c r="J19" s="52">
        <f>'Temp Relocation Housing Costs'!J19+'Temp Relocation Living Costs'!J19</f>
        <v>47891.197933474839</v>
      </c>
      <c r="K19" s="52">
        <f>'Temp Relocation Housing Costs'!K19+'Temp Relocation Living Costs'!K19</f>
        <v>43206.86333070886</v>
      </c>
      <c r="L19" s="52">
        <f>'Temp Relocation Housing Costs'!L19+'Temp Relocation Living Costs'!L19</f>
        <v>35588.38657133477</v>
      </c>
      <c r="M19" s="52">
        <f>'Temp Relocation Housing Costs'!M19+'Temp Relocation Living Costs'!M19</f>
        <v>15114.857979387871</v>
      </c>
      <c r="N19" s="53">
        <f>'Temp Relocation Housing Costs'!N19+'Temp Relocation Living Costs'!N19</f>
        <v>7196271.9512619749</v>
      </c>
      <c r="O19" s="53">
        <f>'Temp Relocation Housing Costs'!O19+'Temp Relocation Living Costs'!O19</f>
        <v>13849090.507415213</v>
      </c>
      <c r="P19" s="53">
        <f>'Temp Relocation Housing Costs'!P19+'Temp Relocation Living Costs'!P19</f>
        <v>11063191.120675821</v>
      </c>
      <c r="Q19" s="53">
        <f>'Temp Relocation Housing Costs'!Q19+'Temp Relocation Living Costs'!Q19</f>
        <v>4521343.0697671054</v>
      </c>
      <c r="R19" s="53">
        <f>'Temp Relocation Housing Costs'!R19+'Temp Relocation Living Costs'!R19</f>
        <v>2904809.2875981675</v>
      </c>
      <c r="S19" s="53">
        <f>'Temp Relocation Housing Costs'!S19+'Temp Relocation Living Costs'!S19</f>
        <v>1644947.8446663746</v>
      </c>
      <c r="U19" s="68">
        <v>2038</v>
      </c>
      <c r="V19" s="55">
        <f t="shared" si="0"/>
        <v>0</v>
      </c>
      <c r="W19" s="56">
        <f t="shared" si="1"/>
        <v>271891.52730623703</v>
      </c>
      <c r="X19" s="57">
        <f t="shared" si="2"/>
        <v>41179653.781384662</v>
      </c>
      <c r="Y19" s="58">
        <f t="shared" si="3"/>
        <v>41451545.308690898</v>
      </c>
      <c r="Z19" s="96">
        <f t="shared" si="4"/>
        <v>17440166.261966921</v>
      </c>
      <c r="AC19">
        <v>2038</v>
      </c>
      <c r="AD19" s="51">
        <f>'Temp Relocation Housing Costs'!V19+'Temp Relocation Living Costs'!V19</f>
        <v>0</v>
      </c>
      <c r="AE19" s="51">
        <f>'Temp Relocation Housing Costs'!W19+'Temp Relocation Living Costs'!W19</f>
        <v>0</v>
      </c>
      <c r="AF19" s="51">
        <f>'Temp Relocation Housing Costs'!X19+'Temp Relocation Living Costs'!X19</f>
        <v>0</v>
      </c>
      <c r="AG19" s="51">
        <f>'Temp Relocation Housing Costs'!Y19+'Temp Relocation Living Costs'!Y19</f>
        <v>0</v>
      </c>
      <c r="AH19" s="51">
        <f>'Temp Relocation Housing Costs'!Z19+'Temp Relocation Living Costs'!Z19</f>
        <v>0</v>
      </c>
      <c r="AI19" s="51">
        <f>'Temp Relocation Housing Costs'!AA19+'Temp Relocation Living Costs'!AA19</f>
        <v>0</v>
      </c>
      <c r="AJ19" s="52">
        <f>'Temp Relocation Housing Costs'!AB19+'Temp Relocation Living Costs'!AB19</f>
        <v>56385.290851087804</v>
      </c>
      <c r="AK19" s="52">
        <f>'Temp Relocation Housing Costs'!AC19+'Temp Relocation Living Costs'!AC19</f>
        <v>63489.139328405494</v>
      </c>
      <c r="AL19" s="52">
        <f>'Temp Relocation Housing Costs'!AD19+'Temp Relocation Living Costs'!AD19</f>
        <v>43274.569785282642</v>
      </c>
      <c r="AM19" s="52">
        <f>'Temp Relocation Housing Costs'!AE19+'Temp Relocation Living Costs'!AE19</f>
        <v>43095.684180175624</v>
      </c>
      <c r="AN19" s="52">
        <f>'Temp Relocation Housing Costs'!AF19+'Temp Relocation Living Costs'!AF19</f>
        <v>34861.423245064441</v>
      </c>
      <c r="AO19" s="52">
        <f>'Temp Relocation Housing Costs'!AG19+'Temp Relocation Living Costs'!AG19</f>
        <v>13824.563143934061</v>
      </c>
      <c r="AP19" s="53">
        <f>'Temp Relocation Housing Costs'!AH19+'Temp Relocation Living Costs'!AH19</f>
        <v>6699554.1109890593</v>
      </c>
      <c r="AQ19" s="53">
        <f>'Temp Relocation Housing Costs'!AI19+'Temp Relocation Living Costs'!AI19</f>
        <v>12646878.313427668</v>
      </c>
      <c r="AR19" s="53">
        <f>'Temp Relocation Housing Costs'!AJ19+'Temp Relocation Living Costs'!AJ19</f>
        <v>9996718.7470365316</v>
      </c>
      <c r="AS19" s="53">
        <f>'Temp Relocation Housing Costs'!AK19+'Temp Relocation Living Costs'!AK19</f>
        <v>4509708.8282828638</v>
      </c>
      <c r="AT19" s="53">
        <f>'Temp Relocation Housing Costs'!AL19+'Temp Relocation Living Costs'!AL19</f>
        <v>2845472.801026613</v>
      </c>
      <c r="AU19" s="53">
        <f>'Temp Relocation Housing Costs'!AM19+'Temp Relocation Living Costs'!AM19</f>
        <v>1504525.2411951211</v>
      </c>
      <c r="AW19" s="68">
        <v>2038</v>
      </c>
      <c r="AX19" s="55">
        <f t="shared" si="5"/>
        <v>0</v>
      </c>
      <c r="AY19" s="56">
        <f t="shared" si="6"/>
        <v>254930.67053395006</v>
      </c>
      <c r="AZ19" s="57">
        <f t="shared" si="7"/>
        <v>38202858.041957855</v>
      </c>
      <c r="BA19" s="58">
        <f t="shared" si="8"/>
        <v>38457788.712491803</v>
      </c>
    </row>
    <row r="20" spans="1:53" x14ac:dyDescent="0.35">
      <c r="A20">
        <v>2039</v>
      </c>
      <c r="B20" s="51">
        <f>'Temp Relocation Housing Costs'!B20+'Temp Relocation Living Costs'!B20</f>
        <v>0</v>
      </c>
      <c r="C20" s="51">
        <f>'Temp Relocation Housing Costs'!C20+'Temp Relocation Living Costs'!C20</f>
        <v>0</v>
      </c>
      <c r="D20" s="51">
        <f>'Temp Relocation Housing Costs'!D20+'Temp Relocation Living Costs'!D20</f>
        <v>0</v>
      </c>
      <c r="E20" s="51">
        <f>'Temp Relocation Housing Costs'!E20+'Temp Relocation Living Costs'!E20</f>
        <v>0</v>
      </c>
      <c r="F20" s="51">
        <f>'Temp Relocation Housing Costs'!F20+'Temp Relocation Living Costs'!F20</f>
        <v>0</v>
      </c>
      <c r="G20" s="51">
        <f>'Temp Relocation Housing Costs'!G20+'Temp Relocation Living Costs'!G20</f>
        <v>0</v>
      </c>
      <c r="H20" s="52">
        <f>'Temp Relocation Housing Costs'!H20+'Temp Relocation Living Costs'!H20</f>
        <v>61435.723140606344</v>
      </c>
      <c r="I20" s="52">
        <f>'Temp Relocation Housing Costs'!I20+'Temp Relocation Living Costs'!I20</f>
        <v>70523.009146283453</v>
      </c>
      <c r="J20" s="52">
        <f>'Temp Relocation Housing Costs'!J20+'Temp Relocation Living Costs'!J20</f>
        <v>48579.068392338799</v>
      </c>
      <c r="K20" s="52">
        <f>'Temp Relocation Housing Costs'!K20+'Temp Relocation Living Costs'!K20</f>
        <v>43827.451793470886</v>
      </c>
      <c r="L20" s="52">
        <f>'Temp Relocation Housing Costs'!L20+'Temp Relocation Living Costs'!L20</f>
        <v>36099.549391589491</v>
      </c>
      <c r="M20" s="52">
        <f>'Temp Relocation Housing Costs'!M20+'Temp Relocation Living Costs'!M20</f>
        <v>15331.955582759319</v>
      </c>
      <c r="N20" s="53">
        <f>'Temp Relocation Housing Costs'!N20+'Temp Relocation Living Costs'!N20</f>
        <v>7296241.4972364772</v>
      </c>
      <c r="O20" s="53">
        <f>'Temp Relocation Housing Costs'!O20+'Temp Relocation Living Costs'!O20</f>
        <v>14041480.025149232</v>
      </c>
      <c r="P20" s="53">
        <f>'Temp Relocation Housing Costs'!P20+'Temp Relocation Living Costs'!P20</f>
        <v>11216879.336025883</v>
      </c>
      <c r="Q20" s="53">
        <f>'Temp Relocation Housing Costs'!Q20+'Temp Relocation Living Costs'!Q20</f>
        <v>4584152.899209464</v>
      </c>
      <c r="R20" s="53">
        <f>'Temp Relocation Housing Costs'!R20+'Temp Relocation Living Costs'!R20</f>
        <v>2945162.4687439674</v>
      </c>
      <c r="S20" s="53">
        <f>'Temp Relocation Housing Costs'!S20+'Temp Relocation Living Costs'!S20</f>
        <v>1667799.2169181141</v>
      </c>
      <c r="U20" s="68">
        <v>2039</v>
      </c>
      <c r="V20" s="55">
        <f t="shared" si="0"/>
        <v>0</v>
      </c>
      <c r="W20" s="56">
        <f t="shared" si="1"/>
        <v>275796.75744704832</v>
      </c>
      <c r="X20" s="57">
        <f t="shared" si="2"/>
        <v>41751715.443283133</v>
      </c>
      <c r="Y20" s="58">
        <f t="shared" si="3"/>
        <v>42027512.200730182</v>
      </c>
      <c r="Z20" s="96">
        <f t="shared" si="4"/>
        <v>16751133.376137799</v>
      </c>
      <c r="AC20">
        <v>2039</v>
      </c>
      <c r="AD20" s="51">
        <f>'Temp Relocation Housing Costs'!V20+'Temp Relocation Living Costs'!V20</f>
        <v>0</v>
      </c>
      <c r="AE20" s="51">
        <f>'Temp Relocation Housing Costs'!W20+'Temp Relocation Living Costs'!W20</f>
        <v>0</v>
      </c>
      <c r="AF20" s="51">
        <f>'Temp Relocation Housing Costs'!X20+'Temp Relocation Living Costs'!X20</f>
        <v>0</v>
      </c>
      <c r="AG20" s="51">
        <f>'Temp Relocation Housing Costs'!Y20+'Temp Relocation Living Costs'!Y20</f>
        <v>0</v>
      </c>
      <c r="AH20" s="51">
        <f>'Temp Relocation Housing Costs'!Z20+'Temp Relocation Living Costs'!Z20</f>
        <v>0</v>
      </c>
      <c r="AI20" s="51">
        <f>'Temp Relocation Housing Costs'!AA20+'Temp Relocation Living Costs'!AA20</f>
        <v>0</v>
      </c>
      <c r="AJ20" s="52">
        <f>'Temp Relocation Housing Costs'!AB20+'Temp Relocation Living Costs'!AB20</f>
        <v>57195.163595235746</v>
      </c>
      <c r="AK20" s="52">
        <f>'Temp Relocation Housing Costs'!AC20+'Temp Relocation Living Costs'!AC20</f>
        <v>64401.04601036766</v>
      </c>
      <c r="AL20" s="52">
        <f>'Temp Relocation Housing Costs'!AD20+'Temp Relocation Living Costs'!AD20</f>
        <v>43896.130728834156</v>
      </c>
      <c r="AM20" s="52">
        <f>'Temp Relocation Housing Costs'!AE20+'Temp Relocation Living Costs'!AE20</f>
        <v>43714.675755480384</v>
      </c>
      <c r="AN20" s="52">
        <f>'Temp Relocation Housing Costs'!AF20+'Temp Relocation Living Costs'!AF20</f>
        <v>35362.144551671627</v>
      </c>
      <c r="AO20" s="52">
        <f>'Temp Relocation Housing Costs'!AG20+'Temp Relocation Living Costs'!AG20</f>
        <v>14023.127995175018</v>
      </c>
      <c r="AP20" s="53">
        <f>'Temp Relocation Housing Costs'!AH20+'Temp Relocation Living Costs'!AH20</f>
        <v>6792623.3261664752</v>
      </c>
      <c r="AQ20" s="53">
        <f>'Temp Relocation Housing Costs'!AI20+'Temp Relocation Living Costs'!AI20</f>
        <v>12822566.877110489</v>
      </c>
      <c r="AR20" s="53">
        <f>'Temp Relocation Housing Costs'!AJ20+'Temp Relocation Living Costs'!AJ20</f>
        <v>10135591.685850471</v>
      </c>
      <c r="AS20" s="53">
        <f>'Temp Relocation Housing Costs'!AK20+'Temp Relocation Living Costs'!AK20</f>
        <v>4572357.0365626542</v>
      </c>
      <c r="AT20" s="53">
        <f>'Temp Relocation Housing Costs'!AL20+'Temp Relocation Living Costs'!AL20</f>
        <v>2885001.6884738901</v>
      </c>
      <c r="AU20" s="53">
        <f>'Temp Relocation Housing Costs'!AM20+'Temp Relocation Living Costs'!AM20</f>
        <v>1525425.8834009902</v>
      </c>
      <c r="AW20" s="68">
        <v>2039</v>
      </c>
      <c r="AX20" s="55">
        <f t="shared" si="5"/>
        <v>0</v>
      </c>
      <c r="AY20" s="56">
        <f t="shared" si="6"/>
        <v>258592.2886367646</v>
      </c>
      <c r="AZ20" s="57">
        <f t="shared" si="7"/>
        <v>38733566.497564964</v>
      </c>
      <c r="BA20" s="58">
        <f t="shared" si="8"/>
        <v>38992158.78620173</v>
      </c>
    </row>
    <row r="21" spans="1:53" x14ac:dyDescent="0.35">
      <c r="A21">
        <v>2040</v>
      </c>
      <c r="B21" s="51">
        <f>'Temp Relocation Housing Costs'!B21+'Temp Relocation Living Costs'!B21</f>
        <v>0</v>
      </c>
      <c r="C21" s="51">
        <f>'Temp Relocation Housing Costs'!C21+'Temp Relocation Living Costs'!C21</f>
        <v>0</v>
      </c>
      <c r="D21" s="51">
        <f>'Temp Relocation Housing Costs'!D21+'Temp Relocation Living Costs'!D21</f>
        <v>0</v>
      </c>
      <c r="E21" s="51">
        <f>'Temp Relocation Housing Costs'!E21+'Temp Relocation Living Costs'!E21</f>
        <v>0</v>
      </c>
      <c r="F21" s="51">
        <f>'Temp Relocation Housing Costs'!F21+'Temp Relocation Living Costs'!F21</f>
        <v>0</v>
      </c>
      <c r="G21" s="51">
        <f>'Temp Relocation Housing Costs'!G21+'Temp Relocation Living Costs'!G21</f>
        <v>0</v>
      </c>
      <c r="H21" s="52">
        <f>'Temp Relocation Housing Costs'!H21+'Temp Relocation Living Costs'!H21</f>
        <v>66896.029138669284</v>
      </c>
      <c r="I21" s="52">
        <f>'Temp Relocation Housing Costs'!I21+'Temp Relocation Living Costs'!I21</f>
        <v>76790.978174035961</v>
      </c>
      <c r="J21" s="52">
        <f>'Temp Relocation Housing Costs'!J21+'Temp Relocation Living Costs'!J21</f>
        <v>52896.696068274388</v>
      </c>
      <c r="K21" s="52">
        <f>'Temp Relocation Housing Costs'!K21+'Temp Relocation Living Costs'!K21</f>
        <v>47722.763603506864</v>
      </c>
      <c r="L21" s="52">
        <f>'Temp Relocation Housing Costs'!L21+'Temp Relocation Living Costs'!L21</f>
        <v>39308.01795016956</v>
      </c>
      <c r="M21" s="52">
        <f>'Temp Relocation Housing Costs'!M21+'Temp Relocation Living Costs'!M21</f>
        <v>16694.634570666309</v>
      </c>
      <c r="N21" s="53">
        <f>'Temp Relocation Housing Costs'!N21+'Temp Relocation Living Costs'!N21</f>
        <v>7941027.8004987882</v>
      </c>
      <c r="O21" s="53">
        <f>'Temp Relocation Housing Costs'!O21+'Temp Relocation Living Costs'!O21</f>
        <v>15282359.182065398</v>
      </c>
      <c r="P21" s="53">
        <f>'Temp Relocation Housing Costs'!P21+'Temp Relocation Living Costs'!P21</f>
        <v>12208141.777648039</v>
      </c>
      <c r="Q21" s="53">
        <f>'Temp Relocation Housing Costs'!Q21+'Temp Relocation Living Costs'!Q21</f>
        <v>4989265.4496355988</v>
      </c>
      <c r="R21" s="53">
        <f>'Temp Relocation Housing Costs'!R21+'Temp Relocation Living Costs'!R21</f>
        <v>3205433.5167140202</v>
      </c>
      <c r="S21" s="53">
        <f>'Temp Relocation Housing Costs'!S21+'Temp Relocation Living Costs'!S21</f>
        <v>1815186.6207023386</v>
      </c>
      <c r="U21" s="68">
        <v>2040</v>
      </c>
      <c r="V21" s="55">
        <f t="shared" si="0"/>
        <v>0</v>
      </c>
      <c r="W21" s="56">
        <f t="shared" si="1"/>
        <v>300309.11950532236</v>
      </c>
      <c r="X21" s="57">
        <f t="shared" si="2"/>
        <v>45441414.347264186</v>
      </c>
      <c r="Y21" s="58">
        <f t="shared" si="3"/>
        <v>45741723.466769509</v>
      </c>
      <c r="Z21" s="96">
        <f t="shared" si="4"/>
        <v>17271245.448857687</v>
      </c>
      <c r="AC21">
        <v>2040</v>
      </c>
      <c r="AD21" s="51">
        <f>'Temp Relocation Housing Costs'!V21+'Temp Relocation Living Costs'!V21</f>
        <v>0</v>
      </c>
      <c r="AE21" s="51">
        <f>'Temp Relocation Housing Costs'!W21+'Temp Relocation Living Costs'!W21</f>
        <v>0</v>
      </c>
      <c r="AF21" s="51">
        <f>'Temp Relocation Housing Costs'!X21+'Temp Relocation Living Costs'!X21</f>
        <v>0</v>
      </c>
      <c r="AG21" s="51">
        <f>'Temp Relocation Housing Costs'!Y21+'Temp Relocation Living Costs'!Y21</f>
        <v>0</v>
      </c>
      <c r="AH21" s="51">
        <f>'Temp Relocation Housing Costs'!Z21+'Temp Relocation Living Costs'!Z21</f>
        <v>0</v>
      </c>
      <c r="AI21" s="51">
        <f>'Temp Relocation Housing Costs'!AA21+'Temp Relocation Living Costs'!AA21</f>
        <v>0</v>
      </c>
      <c r="AJ21" s="52">
        <f>'Temp Relocation Housing Costs'!AB21+'Temp Relocation Living Costs'!AB21</f>
        <v>62278.575637517672</v>
      </c>
      <c r="AK21" s="52">
        <f>'Temp Relocation Housing Costs'!AC21+'Temp Relocation Living Costs'!AC21</f>
        <v>70124.905026515757</v>
      </c>
      <c r="AL21" s="52">
        <f>'Temp Relocation Housing Costs'!AD21+'Temp Relocation Living Costs'!AD21</f>
        <v>47797.546609653917</v>
      </c>
      <c r="AM21" s="52">
        <f>'Temp Relocation Housing Costs'!AE21+'Temp Relocation Living Costs'!AE21</f>
        <v>47599.964216800028</v>
      </c>
      <c r="AN21" s="52">
        <f>'Temp Relocation Housing Costs'!AF21+'Temp Relocation Living Costs'!AF21</f>
        <v>38505.073781265717</v>
      </c>
      <c r="AO21" s="52">
        <f>'Temp Relocation Housing Costs'!AG21+'Temp Relocation Living Costs'!AG21</f>
        <v>15269.480540393923</v>
      </c>
      <c r="AP21" s="53">
        <f>'Temp Relocation Housing Costs'!AH21+'Temp Relocation Living Costs'!AH21</f>
        <v>7392903.6877185302</v>
      </c>
      <c r="AQ21" s="53">
        <f>'Temp Relocation Housing Costs'!AI21+'Temp Relocation Living Costs'!AI21</f>
        <v>13955727.765241362</v>
      </c>
      <c r="AR21" s="53">
        <f>'Temp Relocation Housing Costs'!AJ21+'Temp Relocation Living Costs'!AJ21</f>
        <v>11031298.15293644</v>
      </c>
      <c r="AS21" s="53">
        <f>'Temp Relocation Housing Costs'!AK21+'Temp Relocation Living Costs'!AK21</f>
        <v>4976427.158407893</v>
      </c>
      <c r="AT21" s="53">
        <f>'Temp Relocation Housing Costs'!AL21+'Temp Relocation Living Costs'!AL21</f>
        <v>3139956.1844731215</v>
      </c>
      <c r="AU21" s="53">
        <f>'Temp Relocation Housing Costs'!AM21+'Temp Relocation Living Costs'!AM21</f>
        <v>1660231.4153493647</v>
      </c>
      <c r="AW21" s="68">
        <v>2040</v>
      </c>
      <c r="AX21" s="55">
        <f t="shared" si="5"/>
        <v>0</v>
      </c>
      <c r="AY21" s="56">
        <f t="shared" si="6"/>
        <v>281575.54581214703</v>
      </c>
      <c r="AZ21" s="57">
        <f t="shared" si="7"/>
        <v>42156544.364126705</v>
      </c>
      <c r="BA21" s="58">
        <f t="shared" si="8"/>
        <v>42438119.90993885</v>
      </c>
    </row>
    <row r="22" spans="1:53" x14ac:dyDescent="0.35">
      <c r="A22">
        <v>2041</v>
      </c>
      <c r="B22" s="51">
        <f>'Temp Relocation Housing Costs'!B22+'Temp Relocation Living Costs'!B22</f>
        <v>0</v>
      </c>
      <c r="C22" s="51">
        <f>'Temp Relocation Housing Costs'!C22+'Temp Relocation Living Costs'!C22</f>
        <v>0</v>
      </c>
      <c r="D22" s="51">
        <f>'Temp Relocation Housing Costs'!D22+'Temp Relocation Living Costs'!D22</f>
        <v>0</v>
      </c>
      <c r="E22" s="51">
        <f>'Temp Relocation Housing Costs'!E22+'Temp Relocation Living Costs'!E22</f>
        <v>0</v>
      </c>
      <c r="F22" s="51">
        <f>'Temp Relocation Housing Costs'!F22+'Temp Relocation Living Costs'!F22</f>
        <v>0</v>
      </c>
      <c r="G22" s="51">
        <f>'Temp Relocation Housing Costs'!G22+'Temp Relocation Living Costs'!G22</f>
        <v>0</v>
      </c>
      <c r="H22" s="52">
        <f>'Temp Relocation Housing Costs'!H22+'Temp Relocation Living Costs'!H22</f>
        <v>67856.86963223372</v>
      </c>
      <c r="I22" s="52">
        <f>'Temp Relocation Housing Costs'!I22+'Temp Relocation Living Costs'!I22</f>
        <v>77893.941717912239</v>
      </c>
      <c r="J22" s="52">
        <f>'Temp Relocation Housing Costs'!J22+'Temp Relocation Living Costs'!J22</f>
        <v>53656.461456632685</v>
      </c>
      <c r="K22" s="52">
        <f>'Temp Relocation Housing Costs'!K22+'Temp Relocation Living Costs'!K22</f>
        <v>48408.214807792872</v>
      </c>
      <c r="L22" s="52">
        <f>'Temp Relocation Housing Costs'!L22+'Temp Relocation Living Costs'!L22</f>
        <v>39872.606549142904</v>
      </c>
      <c r="M22" s="52">
        <f>'Temp Relocation Housing Costs'!M22+'Temp Relocation Living Costs'!M22</f>
        <v>16934.422808134124</v>
      </c>
      <c r="N22" s="53">
        <f>'Temp Relocation Housing Costs'!N22+'Temp Relocation Living Costs'!N22</f>
        <v>8051343.3846183652</v>
      </c>
      <c r="O22" s="53">
        <f>'Temp Relocation Housing Costs'!O22+'Temp Relocation Living Costs'!O22</f>
        <v>15494659.456318161</v>
      </c>
      <c r="P22" s="53">
        <f>'Temp Relocation Housing Costs'!P22+'Temp Relocation Living Costs'!P22</f>
        <v>12377735.478243226</v>
      </c>
      <c r="Q22" s="53">
        <f>'Temp Relocation Housing Costs'!Q22+'Temp Relocation Living Costs'!Q22</f>
        <v>5058575.587596532</v>
      </c>
      <c r="R22" s="53">
        <f>'Temp Relocation Housing Costs'!R22+'Temp Relocation Living Costs'!R22</f>
        <v>3249962.925203254</v>
      </c>
      <c r="S22" s="53">
        <f>'Temp Relocation Housing Costs'!S22+'Temp Relocation Living Costs'!S22</f>
        <v>1840402.9248608805</v>
      </c>
      <c r="U22" s="68">
        <v>2041</v>
      </c>
      <c r="V22" s="55">
        <f t="shared" si="0"/>
        <v>0</v>
      </c>
      <c r="W22" s="56">
        <f t="shared" si="1"/>
        <v>304622.51697184856</v>
      </c>
      <c r="X22" s="57">
        <f t="shared" si="2"/>
        <v>46072679.756840415</v>
      </c>
      <c r="Y22" s="58">
        <f t="shared" si="3"/>
        <v>46377302.273812264</v>
      </c>
      <c r="Z22" s="96">
        <f t="shared" si="4"/>
        <v>16588886.399081506</v>
      </c>
      <c r="AC22">
        <v>2041</v>
      </c>
      <c r="AD22" s="51">
        <f>'Temp Relocation Housing Costs'!V22+'Temp Relocation Living Costs'!V22</f>
        <v>0</v>
      </c>
      <c r="AE22" s="51">
        <f>'Temp Relocation Housing Costs'!W22+'Temp Relocation Living Costs'!W22</f>
        <v>0</v>
      </c>
      <c r="AF22" s="51">
        <f>'Temp Relocation Housing Costs'!X22+'Temp Relocation Living Costs'!X22</f>
        <v>0</v>
      </c>
      <c r="AG22" s="51">
        <f>'Temp Relocation Housing Costs'!Y22+'Temp Relocation Living Costs'!Y22</f>
        <v>0</v>
      </c>
      <c r="AH22" s="51">
        <f>'Temp Relocation Housing Costs'!Z22+'Temp Relocation Living Costs'!Z22</f>
        <v>0</v>
      </c>
      <c r="AI22" s="51">
        <f>'Temp Relocation Housing Costs'!AA22+'Temp Relocation Living Costs'!AA22</f>
        <v>0</v>
      </c>
      <c r="AJ22" s="52">
        <f>'Temp Relocation Housing Costs'!AB22+'Temp Relocation Living Costs'!AB22</f>
        <v>63173.094761066866</v>
      </c>
      <c r="AK22" s="52">
        <f>'Temp Relocation Housing Costs'!AC22+'Temp Relocation Living Costs'!AC22</f>
        <v>71132.122483581377</v>
      </c>
      <c r="AL22" s="52">
        <f>'Temp Relocation Housing Costs'!AD22+'Temp Relocation Living Costs'!AD22</f>
        <v>48484.071936596563</v>
      </c>
      <c r="AM22" s="52">
        <f>'Temp Relocation Housing Costs'!AE22+'Temp Relocation Living Costs'!AE22</f>
        <v>48283.651629948487</v>
      </c>
      <c r="AN22" s="52">
        <f>'Temp Relocation Housing Costs'!AF22+'Temp Relocation Living Costs'!AF22</f>
        <v>39058.129539179761</v>
      </c>
      <c r="AO22" s="52">
        <f>'Temp Relocation Housing Costs'!AG22+'Temp Relocation Living Costs'!AG22</f>
        <v>15488.799017257357</v>
      </c>
      <c r="AP22" s="53">
        <f>'Temp Relocation Housing Costs'!AH22+'Temp Relocation Living Costs'!AH22</f>
        <v>7495604.8127037873</v>
      </c>
      <c r="AQ22" s="53">
        <f>'Temp Relocation Housing Costs'!AI22+'Temp Relocation Living Costs'!AI22</f>
        <v>14149598.671994727</v>
      </c>
      <c r="AR22" s="53">
        <f>'Temp Relocation Housing Costs'!AJ22+'Temp Relocation Living Costs'!AJ22</f>
        <v>11184543.315894054</v>
      </c>
      <c r="AS22" s="53">
        <f>'Temp Relocation Housing Costs'!AK22+'Temp Relocation Living Costs'!AK22</f>
        <v>5045558.9487252375</v>
      </c>
      <c r="AT22" s="53">
        <f>'Temp Relocation Housing Costs'!AL22+'Temp Relocation Living Costs'!AL22</f>
        <v>3183575.9915437209</v>
      </c>
      <c r="AU22" s="53">
        <f>'Temp Relocation Housing Costs'!AM22+'Temp Relocation Living Costs'!AM22</f>
        <v>1683295.1047053481</v>
      </c>
      <c r="AW22" s="68">
        <v>2041</v>
      </c>
      <c r="AX22" s="55">
        <f t="shared" si="5"/>
        <v>0</v>
      </c>
      <c r="AY22" s="56">
        <f t="shared" si="6"/>
        <v>285619.8693676304</v>
      </c>
      <c r="AZ22" s="57">
        <f t="shared" si="7"/>
        <v>42742176.845566876</v>
      </c>
      <c r="BA22" s="58">
        <f t="shared" si="8"/>
        <v>43027796.714934506</v>
      </c>
    </row>
    <row r="23" spans="1:53" x14ac:dyDescent="0.35">
      <c r="A23">
        <v>2042</v>
      </c>
      <c r="B23" s="51">
        <f>'Temp Relocation Housing Costs'!B23+'Temp Relocation Living Costs'!B23</f>
        <v>0</v>
      </c>
      <c r="C23" s="51">
        <f>'Temp Relocation Housing Costs'!C23+'Temp Relocation Living Costs'!C23</f>
        <v>0</v>
      </c>
      <c r="D23" s="51">
        <f>'Temp Relocation Housing Costs'!D23+'Temp Relocation Living Costs'!D23</f>
        <v>0</v>
      </c>
      <c r="E23" s="51">
        <f>'Temp Relocation Housing Costs'!E23+'Temp Relocation Living Costs'!E23</f>
        <v>0</v>
      </c>
      <c r="F23" s="51">
        <f>'Temp Relocation Housing Costs'!F23+'Temp Relocation Living Costs'!F23</f>
        <v>0</v>
      </c>
      <c r="G23" s="51">
        <f>'Temp Relocation Housing Costs'!G23+'Temp Relocation Living Costs'!G23</f>
        <v>0</v>
      </c>
      <c r="H23" s="52">
        <f>'Temp Relocation Housing Costs'!H23+'Temp Relocation Living Costs'!H23</f>
        <v>68831.510862044568</v>
      </c>
      <c r="I23" s="52">
        <f>'Temp Relocation Housing Costs'!I23+'Temp Relocation Living Costs'!I23</f>
        <v>79012.747338658068</v>
      </c>
      <c r="J23" s="52">
        <f>'Temp Relocation Housing Costs'!J23+'Temp Relocation Living Costs'!J23</f>
        <v>54427.139500945952</v>
      </c>
      <c r="K23" s="52">
        <f>'Temp Relocation Housing Costs'!K23+'Temp Relocation Living Costs'!K23</f>
        <v>49103.511279158578</v>
      </c>
      <c r="L23" s="52">
        <f>'Temp Relocation Housing Costs'!L23+'Temp Relocation Living Costs'!L23</f>
        <v>40445.3044424209</v>
      </c>
      <c r="M23" s="52">
        <f>'Temp Relocation Housing Costs'!M23+'Temp Relocation Living Costs'!M23</f>
        <v>17177.655170035127</v>
      </c>
      <c r="N23" s="53">
        <f>'Temp Relocation Housing Costs'!N23+'Temp Relocation Living Costs'!N23</f>
        <v>8163191.4565223148</v>
      </c>
      <c r="O23" s="53">
        <f>'Temp Relocation Housing Costs'!O23+'Temp Relocation Living Costs'!O23</f>
        <v>15709908.974592142</v>
      </c>
      <c r="P23" s="53">
        <f>'Temp Relocation Housing Costs'!P23+'Temp Relocation Living Costs'!P23</f>
        <v>12549685.149452565</v>
      </c>
      <c r="Q23" s="53">
        <f>'Temp Relocation Housing Costs'!Q23+'Temp Relocation Living Costs'!Q23</f>
        <v>5128848.5717464807</v>
      </c>
      <c r="R23" s="53">
        <f>'Temp Relocation Housing Costs'!R23+'Temp Relocation Living Costs'!R23</f>
        <v>3295110.9296515244</v>
      </c>
      <c r="S23" s="53">
        <f>'Temp Relocation Housing Costs'!S23+'Temp Relocation Living Costs'!S23</f>
        <v>1865969.5301885498</v>
      </c>
      <c r="U23" s="68">
        <v>2042</v>
      </c>
      <c r="V23" s="55">
        <f t="shared" si="0"/>
        <v>0</v>
      </c>
      <c r="W23" s="56">
        <f t="shared" si="1"/>
        <v>308997.86859326321</v>
      </c>
      <c r="X23" s="57">
        <f t="shared" si="2"/>
        <v>46712714.612153582</v>
      </c>
      <c r="Y23" s="58">
        <f t="shared" si="3"/>
        <v>47021712.480746843</v>
      </c>
      <c r="Z23" s="96">
        <f t="shared" si="4"/>
        <v>15933486.277199842</v>
      </c>
      <c r="AC23">
        <v>2042</v>
      </c>
      <c r="AD23" s="51">
        <f>'Temp Relocation Housing Costs'!V23+'Temp Relocation Living Costs'!V23</f>
        <v>0</v>
      </c>
      <c r="AE23" s="51">
        <f>'Temp Relocation Housing Costs'!W23+'Temp Relocation Living Costs'!W23</f>
        <v>0</v>
      </c>
      <c r="AF23" s="51">
        <f>'Temp Relocation Housing Costs'!X23+'Temp Relocation Living Costs'!X23</f>
        <v>0</v>
      </c>
      <c r="AG23" s="51">
        <f>'Temp Relocation Housing Costs'!Y23+'Temp Relocation Living Costs'!Y23</f>
        <v>0</v>
      </c>
      <c r="AH23" s="51">
        <f>'Temp Relocation Housing Costs'!Z23+'Temp Relocation Living Costs'!Z23</f>
        <v>0</v>
      </c>
      <c r="AI23" s="51">
        <f>'Temp Relocation Housing Costs'!AA23+'Temp Relocation Living Costs'!AA23</f>
        <v>0</v>
      </c>
      <c r="AJ23" s="52">
        <f>'Temp Relocation Housing Costs'!AB23+'Temp Relocation Living Costs'!AB23</f>
        <v>64080.462034308046</v>
      </c>
      <c r="AK23" s="52">
        <f>'Temp Relocation Housing Costs'!AC23+'Temp Relocation Living Costs'!AC23</f>
        <v>72153.806798112739</v>
      </c>
      <c r="AL23" s="52">
        <f>'Temp Relocation Housing Costs'!AD23+'Temp Relocation Living Costs'!AD23</f>
        <v>49180.457958448584</v>
      </c>
      <c r="AM23" s="52">
        <f>'Temp Relocation Housing Costs'!AE23+'Temp Relocation Living Costs'!AE23</f>
        <v>48977.158976506311</v>
      </c>
      <c r="AN23" s="52">
        <f>'Temp Relocation Housing Costs'!AF23+'Temp Relocation Living Costs'!AF23</f>
        <v>39619.128942990959</v>
      </c>
      <c r="AO23" s="52">
        <f>'Temp Relocation Housing Costs'!AG23+'Temp Relocation Living Costs'!AG23</f>
        <v>15711.267607457423</v>
      </c>
      <c r="AP23" s="53">
        <f>'Temp Relocation Housing Costs'!AH23+'Temp Relocation Living Costs'!AH23</f>
        <v>7599732.6465329286</v>
      </c>
      <c r="AQ23" s="53">
        <f>'Temp Relocation Housing Costs'!AI23+'Temp Relocation Living Costs'!AI23</f>
        <v>14346162.804720799</v>
      </c>
      <c r="AR23" s="53">
        <f>'Temp Relocation Housing Costs'!AJ23+'Temp Relocation Living Costs'!AJ23</f>
        <v>11339917.337998103</v>
      </c>
      <c r="AS23" s="53">
        <f>'Temp Relocation Housing Costs'!AK23+'Temp Relocation Living Costs'!AK23</f>
        <v>5115651.1076525012</v>
      </c>
      <c r="AT23" s="53">
        <f>'Temp Relocation Housing Costs'!AL23+'Temp Relocation Living Costs'!AL23</f>
        <v>3227801.7585249348</v>
      </c>
      <c r="AU23" s="53">
        <f>'Temp Relocation Housing Costs'!AM23+'Temp Relocation Living Costs'!AM23</f>
        <v>1706679.1914238876</v>
      </c>
      <c r="AW23" s="68">
        <v>2042</v>
      </c>
      <c r="AX23" s="55">
        <f t="shared" si="5"/>
        <v>0</v>
      </c>
      <c r="AY23" s="56">
        <f t="shared" si="6"/>
        <v>289722.28231782408</v>
      </c>
      <c r="AZ23" s="57">
        <f t="shared" si="7"/>
        <v>43335944.846853152</v>
      </c>
      <c r="BA23" s="58">
        <f t="shared" si="8"/>
        <v>43625667.129170977</v>
      </c>
    </row>
    <row r="24" spans="1:53" x14ac:dyDescent="0.35">
      <c r="A24">
        <v>2043</v>
      </c>
      <c r="B24" s="51">
        <f>'Temp Relocation Housing Costs'!B24+'Temp Relocation Living Costs'!B24</f>
        <v>0</v>
      </c>
      <c r="C24" s="51">
        <f>'Temp Relocation Housing Costs'!C24+'Temp Relocation Living Costs'!C24</f>
        <v>0</v>
      </c>
      <c r="D24" s="51">
        <f>'Temp Relocation Housing Costs'!D24+'Temp Relocation Living Costs'!D24</f>
        <v>0</v>
      </c>
      <c r="E24" s="51">
        <f>'Temp Relocation Housing Costs'!E24+'Temp Relocation Living Costs'!E24</f>
        <v>0</v>
      </c>
      <c r="F24" s="51">
        <f>'Temp Relocation Housing Costs'!F24+'Temp Relocation Living Costs'!F24</f>
        <v>0</v>
      </c>
      <c r="G24" s="51">
        <f>'Temp Relocation Housing Costs'!G24+'Temp Relocation Living Costs'!G24</f>
        <v>0</v>
      </c>
      <c r="H24" s="52">
        <f>'Temp Relocation Housing Costs'!H24+'Temp Relocation Living Costs'!H24</f>
        <v>69820.151050722736</v>
      </c>
      <c r="I24" s="52">
        <f>'Temp Relocation Housing Costs'!I24+'Temp Relocation Living Costs'!I24</f>
        <v>80147.622579061164</v>
      </c>
      <c r="J24" s="52">
        <f>'Temp Relocation Housing Costs'!J24+'Temp Relocation Living Costs'!J24</f>
        <v>55208.886941784134</v>
      </c>
      <c r="K24" s="52">
        <f>'Temp Relocation Housing Costs'!K24+'Temp Relocation Living Costs'!K24</f>
        <v>49808.794427062821</v>
      </c>
      <c r="L24" s="52">
        <f>'Temp Relocation Housing Costs'!L24+'Temp Relocation Living Costs'!L24</f>
        <v>41026.22810535258</v>
      </c>
      <c r="M24" s="52">
        <f>'Temp Relocation Housing Costs'!M24+'Temp Relocation Living Costs'!M24</f>
        <v>17424.381124988944</v>
      </c>
      <c r="N24" s="53">
        <f>'Temp Relocation Housing Costs'!N24+'Temp Relocation Living Costs'!N24</f>
        <v>8276593.3053043624</v>
      </c>
      <c r="O24" s="53">
        <f>'Temp Relocation Housing Costs'!O24+'Temp Relocation Living Costs'!O24</f>
        <v>15928148.707349231</v>
      </c>
      <c r="P24" s="53">
        <f>'Temp Relocation Housing Costs'!P24+'Temp Relocation Living Costs'!P24</f>
        <v>12724023.520071501</v>
      </c>
      <c r="Q24" s="53">
        <f>'Temp Relocation Housing Costs'!Q24+'Temp Relocation Living Costs'!Q24</f>
        <v>5200097.7778023416</v>
      </c>
      <c r="R24" s="53">
        <f>'Temp Relocation Housing Costs'!R24+'Temp Relocation Living Costs'!R24</f>
        <v>3340886.1235024352</v>
      </c>
      <c r="S24" s="53">
        <f>'Temp Relocation Housing Costs'!S24+'Temp Relocation Living Costs'!S24</f>
        <v>1891891.303017396</v>
      </c>
      <c r="U24" s="68">
        <v>2043</v>
      </c>
      <c r="V24" s="55">
        <f t="shared" si="0"/>
        <v>0</v>
      </c>
      <c r="W24" s="56">
        <f t="shared" si="1"/>
        <v>313436.06422897236</v>
      </c>
      <c r="X24" s="57">
        <f t="shared" si="2"/>
        <v>47361640.737047262</v>
      </c>
      <c r="Y24" s="58">
        <f t="shared" si="3"/>
        <v>47675076.801276237</v>
      </c>
      <c r="Z24" s="96">
        <f t="shared" si="4"/>
        <v>15303979.977690645</v>
      </c>
      <c r="AC24">
        <v>2043</v>
      </c>
      <c r="AD24" s="51">
        <f>'Temp Relocation Housing Costs'!V24+'Temp Relocation Living Costs'!V24</f>
        <v>0</v>
      </c>
      <c r="AE24" s="51">
        <f>'Temp Relocation Housing Costs'!W24+'Temp Relocation Living Costs'!W24</f>
        <v>0</v>
      </c>
      <c r="AF24" s="51">
        <f>'Temp Relocation Housing Costs'!X24+'Temp Relocation Living Costs'!X24</f>
        <v>0</v>
      </c>
      <c r="AG24" s="51">
        <f>'Temp Relocation Housing Costs'!Y24+'Temp Relocation Living Costs'!Y24</f>
        <v>0</v>
      </c>
      <c r="AH24" s="51">
        <f>'Temp Relocation Housing Costs'!Z24+'Temp Relocation Living Costs'!Z24</f>
        <v>0</v>
      </c>
      <c r="AI24" s="51">
        <f>'Temp Relocation Housing Costs'!AA24+'Temp Relocation Living Costs'!AA24</f>
        <v>0</v>
      </c>
      <c r="AJ24" s="52">
        <f>'Temp Relocation Housing Costs'!AB24+'Temp Relocation Living Costs'!AB24</f>
        <v>65000.861997678832</v>
      </c>
      <c r="AK24" s="52">
        <f>'Temp Relocation Housing Costs'!AC24+'Temp Relocation Living Costs'!AC24</f>
        <v>73190.165760357588</v>
      </c>
      <c r="AL24" s="52">
        <f>'Temp Relocation Housing Costs'!AD24+'Temp Relocation Living Costs'!AD24</f>
        <v>49886.846306261687</v>
      </c>
      <c r="AM24" s="52">
        <f>'Temp Relocation Housing Costs'!AE24+'Temp Relocation Living Costs'!AE24</f>
        <v>49680.62730206002</v>
      </c>
      <c r="AN24" s="52">
        <f>'Temp Relocation Housing Costs'!AF24+'Temp Relocation Living Costs'!AF24</f>
        <v>40188.186088808478</v>
      </c>
      <c r="AO24" s="52">
        <f>'Temp Relocation Housing Costs'!AG24+'Temp Relocation Living Costs'!AG24</f>
        <v>15936.931556675992</v>
      </c>
      <c r="AP24" s="53">
        <f>'Temp Relocation Housing Costs'!AH24+'Temp Relocation Living Costs'!AH24</f>
        <v>7705307.0088342717</v>
      </c>
      <c r="AQ24" s="53">
        <f>'Temp Relocation Housing Costs'!AI24+'Temp Relocation Living Costs'!AI24</f>
        <v>14545457.577316593</v>
      </c>
      <c r="AR24" s="53">
        <f>'Temp Relocation Housing Costs'!AJ24+'Temp Relocation Living Costs'!AJ24</f>
        <v>11497449.793045091</v>
      </c>
      <c r="AS24" s="53">
        <f>'Temp Relocation Housing Costs'!AK24+'Temp Relocation Living Costs'!AK24</f>
        <v>5186716.9764884207</v>
      </c>
      <c r="AT24" s="53">
        <f>'Temp Relocation Housing Costs'!AL24+'Temp Relocation Living Costs'!AL24</f>
        <v>3272641.9033222506</v>
      </c>
      <c r="AU24" s="53">
        <f>'Temp Relocation Housing Costs'!AM24+'Temp Relocation Living Costs'!AM24</f>
        <v>1730388.1264177717</v>
      </c>
      <c r="AW24" s="68">
        <v>2043</v>
      </c>
      <c r="AX24" s="55">
        <f t="shared" si="5"/>
        <v>0</v>
      </c>
      <c r="AY24" s="56">
        <f t="shared" si="6"/>
        <v>293883.61901184259</v>
      </c>
      <c r="AZ24" s="57">
        <f t="shared" si="7"/>
        <v>43937961.385424398</v>
      </c>
      <c r="BA24" s="58">
        <f t="shared" si="8"/>
        <v>44231845.00443624</v>
      </c>
    </row>
    <row r="25" spans="1:53" x14ac:dyDescent="0.35">
      <c r="A25">
        <v>2044</v>
      </c>
      <c r="B25" s="51">
        <f>'Temp Relocation Housing Costs'!B25+'Temp Relocation Living Costs'!B25</f>
        <v>0</v>
      </c>
      <c r="C25" s="51">
        <f>'Temp Relocation Housing Costs'!C25+'Temp Relocation Living Costs'!C25</f>
        <v>0</v>
      </c>
      <c r="D25" s="51">
        <f>'Temp Relocation Housing Costs'!D25+'Temp Relocation Living Costs'!D25</f>
        <v>0</v>
      </c>
      <c r="E25" s="51">
        <f>'Temp Relocation Housing Costs'!E25+'Temp Relocation Living Costs'!E25</f>
        <v>0</v>
      </c>
      <c r="F25" s="51">
        <f>'Temp Relocation Housing Costs'!F25+'Temp Relocation Living Costs'!F25</f>
        <v>0</v>
      </c>
      <c r="G25" s="51">
        <f>'Temp Relocation Housing Costs'!G25+'Temp Relocation Living Costs'!G25</f>
        <v>0</v>
      </c>
      <c r="H25" s="52">
        <f>'Temp Relocation Housing Costs'!H25+'Temp Relocation Living Costs'!H25</f>
        <v>70822.991267998674</v>
      </c>
      <c r="I25" s="52">
        <f>'Temp Relocation Housing Costs'!I25+'Temp Relocation Living Costs'!I25</f>
        <v>81298.798250149935</v>
      </c>
      <c r="J25" s="52">
        <f>'Temp Relocation Housing Costs'!J25+'Temp Relocation Living Costs'!J25</f>
        <v>56001.862771011991</v>
      </c>
      <c r="K25" s="52">
        <f>'Temp Relocation Housing Costs'!K25+'Temp Relocation Living Costs'!K25</f>
        <v>50524.207692055636</v>
      </c>
      <c r="L25" s="52">
        <f>'Temp Relocation Housing Costs'!L25+'Temp Relocation Living Costs'!L25</f>
        <v>41615.495686244729</v>
      </c>
      <c r="M25" s="52">
        <f>'Temp Relocation Housing Costs'!M25+'Temp Relocation Living Costs'!M25</f>
        <v>17674.65085214248</v>
      </c>
      <c r="N25" s="53">
        <f>'Temp Relocation Housing Costs'!N25+'Temp Relocation Living Costs'!N25</f>
        <v>8391570.5158031695</v>
      </c>
      <c r="O25" s="53">
        <f>'Temp Relocation Housing Costs'!O25+'Temp Relocation Living Costs'!O25</f>
        <v>16149420.194206934</v>
      </c>
      <c r="P25" s="53">
        <f>'Temp Relocation Housing Costs'!P25+'Temp Relocation Living Costs'!P25</f>
        <v>12900783.77355906</v>
      </c>
      <c r="Q25" s="53">
        <f>'Temp Relocation Housing Costs'!Q25+'Temp Relocation Living Costs'!Q25</f>
        <v>5272336.7672945</v>
      </c>
      <c r="R25" s="53">
        <f>'Temp Relocation Housing Costs'!R25+'Temp Relocation Living Costs'!R25</f>
        <v>3387297.2195784375</v>
      </c>
      <c r="S25" s="53">
        <f>'Temp Relocation Housing Costs'!S25+'Temp Relocation Living Costs'!S25</f>
        <v>1918173.177281833</v>
      </c>
      <c r="U25" s="68">
        <v>2044</v>
      </c>
      <c r="V25" s="55">
        <f t="shared" si="0"/>
        <v>0</v>
      </c>
      <c r="W25" s="56">
        <f t="shared" si="1"/>
        <v>317938.00651960343</v>
      </c>
      <c r="X25" s="57">
        <f t="shared" si="2"/>
        <v>48019581.647723928</v>
      </c>
      <c r="Y25" s="58">
        <f t="shared" si="3"/>
        <v>48337519.654243529</v>
      </c>
      <c r="Z25" s="96">
        <f t="shared" si="4"/>
        <v>14699344.475737073</v>
      </c>
      <c r="AC25">
        <v>2044</v>
      </c>
      <c r="AD25" s="51">
        <f>'Temp Relocation Housing Costs'!V25+'Temp Relocation Living Costs'!V25</f>
        <v>0</v>
      </c>
      <c r="AE25" s="51">
        <f>'Temp Relocation Housing Costs'!W25+'Temp Relocation Living Costs'!W25</f>
        <v>0</v>
      </c>
      <c r="AF25" s="51">
        <f>'Temp Relocation Housing Costs'!X25+'Temp Relocation Living Costs'!X25</f>
        <v>0</v>
      </c>
      <c r="AG25" s="51">
        <f>'Temp Relocation Housing Costs'!Y25+'Temp Relocation Living Costs'!Y25</f>
        <v>0</v>
      </c>
      <c r="AH25" s="51">
        <f>'Temp Relocation Housing Costs'!Z25+'Temp Relocation Living Costs'!Z25</f>
        <v>0</v>
      </c>
      <c r="AI25" s="51">
        <f>'Temp Relocation Housing Costs'!AA25+'Temp Relocation Living Costs'!AA25</f>
        <v>0</v>
      </c>
      <c r="AJ25" s="52">
        <f>'Temp Relocation Housing Costs'!AB25+'Temp Relocation Living Costs'!AB25</f>
        <v>65934.481842206529</v>
      </c>
      <c r="AK25" s="52">
        <f>'Temp Relocation Housing Costs'!AC25+'Temp Relocation Living Costs'!AC25</f>
        <v>74241.410145094836</v>
      </c>
      <c r="AL25" s="52">
        <f>'Temp Relocation Housing Costs'!AD25+'Temp Relocation Living Costs'!AD25</f>
        <v>50603.380645361554</v>
      </c>
      <c r="AM25" s="52">
        <f>'Temp Relocation Housing Costs'!AE25+'Temp Relocation Living Costs'!AE25</f>
        <v>50394.199678060882</v>
      </c>
      <c r="AN25" s="52">
        <f>'Temp Relocation Housing Costs'!AF25+'Temp Relocation Living Costs'!AF25</f>
        <v>40765.416711525817</v>
      </c>
      <c r="AO25" s="52">
        <f>'Temp Relocation Housing Costs'!AG25+'Temp Relocation Living Costs'!AG25</f>
        <v>16165.836760467349</v>
      </c>
      <c r="AP25" s="53">
        <f>'Temp Relocation Housing Costs'!AH25+'Temp Relocation Living Costs'!AH25</f>
        <v>7812347.9945674799</v>
      </c>
      <c r="AQ25" s="53">
        <f>'Temp Relocation Housing Costs'!AI25+'Temp Relocation Living Costs'!AI25</f>
        <v>14747520.923427459</v>
      </c>
      <c r="AR25" s="53">
        <f>'Temp Relocation Housing Costs'!AJ25+'Temp Relocation Living Costs'!AJ25</f>
        <v>11657170.665666344</v>
      </c>
      <c r="AS25" s="53">
        <f>'Temp Relocation Housing Costs'!AK25+'Temp Relocation Living Costs'!AK25</f>
        <v>5258770.0818670858</v>
      </c>
      <c r="AT25" s="53">
        <f>'Temp Relocation Housing Costs'!AL25+'Temp Relocation Living Costs'!AL25</f>
        <v>3318104.9607814532</v>
      </c>
      <c r="AU25" s="53">
        <f>'Temp Relocation Housing Costs'!AM25+'Temp Relocation Living Costs'!AM25</f>
        <v>1754426.4224312126</v>
      </c>
      <c r="AW25" s="68">
        <v>2044</v>
      </c>
      <c r="AX25" s="55">
        <f t="shared" si="5"/>
        <v>0</v>
      </c>
      <c r="AY25" s="56">
        <f t="shared" si="6"/>
        <v>298104.72578271694</v>
      </c>
      <c r="AZ25" s="57">
        <f t="shared" si="7"/>
        <v>44548341.048741035</v>
      </c>
      <c r="BA25" s="58">
        <f t="shared" si="8"/>
        <v>44846445.77452375</v>
      </c>
    </row>
    <row r="26" spans="1:53" x14ac:dyDescent="0.35">
      <c r="A26">
        <v>2045</v>
      </c>
      <c r="B26" s="51">
        <f>'Temp Relocation Housing Costs'!B26+'Temp Relocation Living Costs'!B26</f>
        <v>0</v>
      </c>
      <c r="C26" s="51">
        <f>'Temp Relocation Housing Costs'!C26+'Temp Relocation Living Costs'!C26</f>
        <v>0</v>
      </c>
      <c r="D26" s="51">
        <f>'Temp Relocation Housing Costs'!D26+'Temp Relocation Living Costs'!D26</f>
        <v>0</v>
      </c>
      <c r="E26" s="51">
        <f>'Temp Relocation Housing Costs'!E26+'Temp Relocation Living Costs'!E26</f>
        <v>0</v>
      </c>
      <c r="F26" s="51">
        <f>'Temp Relocation Housing Costs'!F26+'Temp Relocation Living Costs'!F26</f>
        <v>0</v>
      </c>
      <c r="G26" s="51">
        <f>'Temp Relocation Housing Costs'!G26+'Temp Relocation Living Costs'!G26</f>
        <v>0</v>
      </c>
      <c r="H26" s="52">
        <f>'Temp Relocation Housing Costs'!H26+'Temp Relocation Living Costs'!H26</f>
        <v>71840.235471605964</v>
      </c>
      <c r="I26" s="52">
        <f>'Temp Relocation Housing Costs'!I26+'Temp Relocation Living Costs'!I26</f>
        <v>82466.508478135904</v>
      </c>
      <c r="J26" s="52">
        <f>'Temp Relocation Housing Costs'!J26+'Temp Relocation Living Costs'!J26</f>
        <v>56806.228264124999</v>
      </c>
      <c r="K26" s="52">
        <f>'Temp Relocation Housing Costs'!K26+'Temp Relocation Living Costs'!K26</f>
        <v>51249.896574951163</v>
      </c>
      <c r="L26" s="52">
        <f>'Temp Relocation Housing Costs'!L26+'Temp Relocation Living Costs'!L26</f>
        <v>42213.227030390946</v>
      </c>
      <c r="M26" s="52">
        <f>'Temp Relocation Housing Costs'!M26+'Temp Relocation Living Costs'!M26</f>
        <v>17928.515251375335</v>
      </c>
      <c r="N26" s="53">
        <f>'Temp Relocation Housing Costs'!N26+'Temp Relocation Living Costs'!N26</f>
        <v>8508144.9727107864</v>
      </c>
      <c r="O26" s="53">
        <f>'Temp Relocation Housing Costs'!O26+'Temp Relocation Living Costs'!O26</f>
        <v>16373765.551844954</v>
      </c>
      <c r="P26" s="53">
        <f>'Temp Relocation Housing Costs'!P26+'Temp Relocation Living Costs'!P26</f>
        <v>13079999.554353973</v>
      </c>
      <c r="Q26" s="53">
        <f>'Temp Relocation Housing Costs'!Q26+'Temp Relocation Living Costs'!Q26</f>
        <v>5345579.2901481129</v>
      </c>
      <c r="R26" s="53">
        <f>'Temp Relocation Housing Costs'!R26+'Temp Relocation Living Costs'!R26</f>
        <v>3434353.0517392242</v>
      </c>
      <c r="S26" s="53">
        <f>'Temp Relocation Housing Costs'!S26+'Temp Relocation Living Costs'!S26</f>
        <v>1944820.1554577642</v>
      </c>
      <c r="U26" s="68">
        <v>2045</v>
      </c>
      <c r="V26" s="55">
        <f t="shared" si="0"/>
        <v>0</v>
      </c>
      <c r="W26" s="56">
        <f t="shared" si="1"/>
        <v>322504.61107058433</v>
      </c>
      <c r="X26" s="57">
        <f t="shared" si="2"/>
        <v>48686662.576254822</v>
      </c>
      <c r="Y26" s="58">
        <f t="shared" si="3"/>
        <v>49009167.187325403</v>
      </c>
      <c r="Z26" s="96">
        <f t="shared" si="4"/>
        <v>14118597.164681241</v>
      </c>
      <c r="AC26">
        <v>2045</v>
      </c>
      <c r="AD26" s="51">
        <f>'Temp Relocation Housing Costs'!V26+'Temp Relocation Living Costs'!V26</f>
        <v>0</v>
      </c>
      <c r="AE26" s="51">
        <f>'Temp Relocation Housing Costs'!W26+'Temp Relocation Living Costs'!W26</f>
        <v>0</v>
      </c>
      <c r="AF26" s="51">
        <f>'Temp Relocation Housing Costs'!X26+'Temp Relocation Living Costs'!X26</f>
        <v>0</v>
      </c>
      <c r="AG26" s="51">
        <f>'Temp Relocation Housing Costs'!Y26+'Temp Relocation Living Costs'!Y26</f>
        <v>0</v>
      </c>
      <c r="AH26" s="51">
        <f>'Temp Relocation Housing Costs'!Z26+'Temp Relocation Living Costs'!Z26</f>
        <v>0</v>
      </c>
      <c r="AI26" s="51">
        <f>'Temp Relocation Housing Costs'!AA26+'Temp Relocation Living Costs'!AA26</f>
        <v>0</v>
      </c>
      <c r="AJ26" s="52">
        <f>'Temp Relocation Housing Costs'!AB26+'Temp Relocation Living Costs'!AB26</f>
        <v>66881.511447579061</v>
      </c>
      <c r="AK26" s="52">
        <f>'Temp Relocation Housing Costs'!AC26+'Temp Relocation Living Costs'!AC26</f>
        <v>75307.753754501988</v>
      </c>
      <c r="AL26" s="52">
        <f>'Temp Relocation Housing Costs'!AD26+'Temp Relocation Living Costs'!AD26</f>
        <v>51330.20670456651</v>
      </c>
      <c r="AM26" s="52">
        <f>'Temp Relocation Housing Costs'!AE26+'Temp Relocation Living Costs'!AE26</f>
        <v>51118.021230922881</v>
      </c>
      <c r="AN26" s="52">
        <f>'Temp Relocation Housing Costs'!AF26+'Temp Relocation Living Costs'!AF26</f>
        <v>41350.938208358893</v>
      </c>
      <c r="AO26" s="52">
        <f>'Temp Relocation Housing Costs'!AG26+'Temp Relocation Living Costs'!AG26</f>
        <v>16398.029773592414</v>
      </c>
      <c r="AP26" s="53">
        <f>'Temp Relocation Housing Costs'!AH26+'Temp Relocation Living Costs'!AH26</f>
        <v>7920875.9778484348</v>
      </c>
      <c r="AQ26" s="53">
        <f>'Temp Relocation Housing Costs'!AI26+'Temp Relocation Living Costs'!AI26</f>
        <v>14952391.303667329</v>
      </c>
      <c r="AR26" s="53">
        <f>'Temp Relocation Housing Costs'!AJ26+'Temp Relocation Living Costs'!AJ26</f>
        <v>11819110.357035233</v>
      </c>
      <c r="AS26" s="53">
        <f>'Temp Relocation Housing Costs'!AK26+'Temp Relocation Living Costs'!AK26</f>
        <v>5331824.1383325821</v>
      </c>
      <c r="AT26" s="53">
        <f>'Temp Relocation Housing Costs'!AL26+'Temp Relocation Living Costs'!AL26</f>
        <v>3364199.5843131412</v>
      </c>
      <c r="AU26" s="53">
        <f>'Temp Relocation Housing Costs'!AM26+'Temp Relocation Living Costs'!AM26</f>
        <v>1778798.6548987986</v>
      </c>
      <c r="AW26" s="68">
        <v>2045</v>
      </c>
      <c r="AX26" s="55">
        <f t="shared" si="5"/>
        <v>0</v>
      </c>
      <c r="AY26" s="56">
        <f t="shared" si="6"/>
        <v>302386.46111952176</v>
      </c>
      <c r="AZ26" s="57">
        <f t="shared" si="7"/>
        <v>45167200.016095519</v>
      </c>
      <c r="BA26" s="58">
        <f t="shared" si="8"/>
        <v>45469586.477215044</v>
      </c>
    </row>
    <row r="27" spans="1:53" x14ac:dyDescent="0.35">
      <c r="A27">
        <v>2046</v>
      </c>
      <c r="B27" s="51">
        <f>'Temp Relocation Housing Costs'!B27+'Temp Relocation Living Costs'!B27</f>
        <v>0</v>
      </c>
      <c r="C27" s="51">
        <f>'Temp Relocation Housing Costs'!C27+'Temp Relocation Living Costs'!C27</f>
        <v>0</v>
      </c>
      <c r="D27" s="51">
        <f>'Temp Relocation Housing Costs'!D27+'Temp Relocation Living Costs'!D27</f>
        <v>0</v>
      </c>
      <c r="E27" s="51">
        <f>'Temp Relocation Housing Costs'!E27+'Temp Relocation Living Costs'!E27</f>
        <v>0</v>
      </c>
      <c r="F27" s="51">
        <f>'Temp Relocation Housing Costs'!F27+'Temp Relocation Living Costs'!F27</f>
        <v>0</v>
      </c>
      <c r="G27" s="51">
        <f>'Temp Relocation Housing Costs'!G27+'Temp Relocation Living Costs'!G27</f>
        <v>0</v>
      </c>
      <c r="H27" s="52">
        <f>'Temp Relocation Housing Costs'!H27+'Temp Relocation Living Costs'!H27</f>
        <v>72872.090548762149</v>
      </c>
      <c r="I27" s="52">
        <f>'Temp Relocation Housing Costs'!I27+'Temp Relocation Living Costs'!I27</f>
        <v>83650.990752030179</v>
      </c>
      <c r="J27" s="52">
        <f>'Temp Relocation Housing Costs'!J27+'Temp Relocation Living Costs'!J27</f>
        <v>57622.147013049456</v>
      </c>
      <c r="K27" s="52">
        <f>'Temp Relocation Housing Costs'!K27+'Temp Relocation Living Costs'!K27</f>
        <v>51986.008666419664</v>
      </c>
      <c r="L27" s="52">
        <f>'Temp Relocation Housing Costs'!L27+'Temp Relocation Living Costs'!L27</f>
        <v>42819.543704445721</v>
      </c>
      <c r="M27" s="52">
        <f>'Temp Relocation Housing Costs'!M27+'Temp Relocation Living Costs'!M27</f>
        <v>18186.025953651857</v>
      </c>
      <c r="N27" s="53">
        <f>'Temp Relocation Housing Costs'!N27+'Temp Relocation Living Costs'!N27</f>
        <v>8626338.8647381719</v>
      </c>
      <c r="O27" s="53">
        <f>'Temp Relocation Housing Costs'!O27+'Temp Relocation Living Costs'!O27</f>
        <v>16601227.482021712</v>
      </c>
      <c r="P27" s="53">
        <f>'Temp Relocation Housing Costs'!P27+'Temp Relocation Living Costs'!P27</f>
        <v>13261704.974278551</v>
      </c>
      <c r="Q27" s="53">
        <f>'Temp Relocation Housing Costs'!Q27+'Temp Relocation Living Costs'!Q27</f>
        <v>5419839.2873002654</v>
      </c>
      <c r="R27" s="53">
        <f>'Temp Relocation Housing Costs'!R27+'Temp Relocation Living Costs'!R27</f>
        <v>3482062.5765631604</v>
      </c>
      <c r="S27" s="53">
        <f>'Temp Relocation Housing Costs'!S27+'Temp Relocation Living Costs'!S27</f>
        <v>1971837.3095147456</v>
      </c>
      <c r="U27" s="68">
        <v>2046</v>
      </c>
      <c r="V27" s="55">
        <f t="shared" si="0"/>
        <v>0</v>
      </c>
      <c r="W27" s="56">
        <f t="shared" si="1"/>
        <v>327136.80663835903</v>
      </c>
      <c r="X27" s="57">
        <f t="shared" si="2"/>
        <v>49363010.494416609</v>
      </c>
      <c r="Y27" s="58">
        <f t="shared" si="3"/>
        <v>49690147.301054969</v>
      </c>
      <c r="Z27" s="96">
        <f t="shared" si="4"/>
        <v>13560794.259162774</v>
      </c>
      <c r="AC27">
        <v>2046</v>
      </c>
      <c r="AD27" s="51">
        <f>'Temp Relocation Housing Costs'!V27+'Temp Relocation Living Costs'!V27</f>
        <v>0</v>
      </c>
      <c r="AE27" s="51">
        <f>'Temp Relocation Housing Costs'!W27+'Temp Relocation Living Costs'!W27</f>
        <v>0</v>
      </c>
      <c r="AF27" s="51">
        <f>'Temp Relocation Housing Costs'!X27+'Temp Relocation Living Costs'!X27</f>
        <v>0</v>
      </c>
      <c r="AG27" s="51">
        <f>'Temp Relocation Housing Costs'!Y27+'Temp Relocation Living Costs'!Y27</f>
        <v>0</v>
      </c>
      <c r="AH27" s="51">
        <f>'Temp Relocation Housing Costs'!Z27+'Temp Relocation Living Costs'!Z27</f>
        <v>0</v>
      </c>
      <c r="AI27" s="51">
        <f>'Temp Relocation Housing Costs'!AA27+'Temp Relocation Living Costs'!AA27</f>
        <v>0</v>
      </c>
      <c r="AJ27" s="52">
        <f>'Temp Relocation Housing Costs'!AB27+'Temp Relocation Living Costs'!AB27</f>
        <v>67842.143420762688</v>
      </c>
      <c r="AK27" s="52">
        <f>'Temp Relocation Housing Costs'!AC27+'Temp Relocation Living Costs'!AC27</f>
        <v>76389.413461638178</v>
      </c>
      <c r="AL27" s="52">
        <f>'Temp Relocation Housing Costs'!AD27+'Temp Relocation Living Costs'!AD27</f>
        <v>52067.472305825817</v>
      </c>
      <c r="AM27" s="52">
        <f>'Temp Relocation Housing Costs'!AE27+'Temp Relocation Living Costs'!AE27</f>
        <v>51852.239171538531</v>
      </c>
      <c r="AN27" s="52">
        <f>'Temp Relocation Housing Costs'!AF27+'Temp Relocation Living Costs'!AF27</f>
        <v>41944.869662722398</v>
      </c>
      <c r="AO27" s="52">
        <f>'Temp Relocation Housing Costs'!AG27+'Temp Relocation Living Costs'!AG27</f>
        <v>16633.557819487076</v>
      </c>
      <c r="AP27" s="53">
        <f>'Temp Relocation Housing Costs'!AH27+'Temp Relocation Living Costs'!AH27</f>
        <v>8030911.6158272084</v>
      </c>
      <c r="AQ27" s="53">
        <f>'Temp Relocation Housing Costs'!AI27+'Temp Relocation Living Costs'!AI27</f>
        <v>15160107.7129393</v>
      </c>
      <c r="AR27" s="53">
        <f>'Temp Relocation Housing Costs'!AJ27+'Temp Relocation Living Costs'!AJ27</f>
        <v>11983299.690653758</v>
      </c>
      <c r="AS27" s="53">
        <f>'Temp Relocation Housing Costs'!AK27+'Temp Relocation Living Costs'!AK27</f>
        <v>5405893.0509494189</v>
      </c>
      <c r="AT27" s="53">
        <f>'Temp Relocation Housing Costs'!AL27+'Temp Relocation Living Costs'!AL27</f>
        <v>3410934.54753982</v>
      </c>
      <c r="AU27" s="53">
        <f>'Temp Relocation Housing Costs'!AM27+'Temp Relocation Living Costs'!AM27</f>
        <v>1803509.4628163774</v>
      </c>
      <c r="AW27" s="68">
        <v>2046</v>
      </c>
      <c r="AX27" s="55">
        <f t="shared" si="5"/>
        <v>0</v>
      </c>
      <c r="AY27" s="56">
        <f t="shared" si="6"/>
        <v>306729.6958419747</v>
      </c>
      <c r="AZ27" s="57">
        <f t="shared" si="7"/>
        <v>45794656.080725886</v>
      </c>
      <c r="BA27" s="58">
        <f t="shared" si="8"/>
        <v>46101385.776567861</v>
      </c>
    </row>
    <row r="28" spans="1:53" x14ac:dyDescent="0.35">
      <c r="A28">
        <v>2047</v>
      </c>
      <c r="B28" s="51">
        <f>'Temp Relocation Housing Costs'!B28+'Temp Relocation Living Costs'!B28</f>
        <v>0</v>
      </c>
      <c r="C28" s="51">
        <f>'Temp Relocation Housing Costs'!C28+'Temp Relocation Living Costs'!C28</f>
        <v>0</v>
      </c>
      <c r="D28" s="51">
        <f>'Temp Relocation Housing Costs'!D28+'Temp Relocation Living Costs'!D28</f>
        <v>0</v>
      </c>
      <c r="E28" s="51">
        <f>'Temp Relocation Housing Costs'!E28+'Temp Relocation Living Costs'!E28</f>
        <v>0</v>
      </c>
      <c r="F28" s="51">
        <f>'Temp Relocation Housing Costs'!F28+'Temp Relocation Living Costs'!F28</f>
        <v>0</v>
      </c>
      <c r="G28" s="51">
        <f>'Temp Relocation Housing Costs'!G28+'Temp Relocation Living Costs'!G28</f>
        <v>0</v>
      </c>
      <c r="H28" s="52">
        <f>'Temp Relocation Housing Costs'!H28+'Temp Relocation Living Costs'!H28</f>
        <v>73918.76635824563</v>
      </c>
      <c r="I28" s="52">
        <f>'Temp Relocation Housing Costs'!I28+'Temp Relocation Living Costs'!I28</f>
        <v>84852.48597194413</v>
      </c>
      <c r="J28" s="52">
        <f>'Temp Relocation Housing Costs'!J28+'Temp Relocation Living Costs'!J28</f>
        <v>58449.784959413875</v>
      </c>
      <c r="K28" s="52">
        <f>'Temp Relocation Housing Costs'!K28+'Temp Relocation Living Costs'!K28</f>
        <v>52732.69367700447</v>
      </c>
      <c r="L28" s="52">
        <f>'Temp Relocation Housing Costs'!L28+'Temp Relocation Living Costs'!L28</f>
        <v>43434.569021148745</v>
      </c>
      <c r="M28" s="52">
        <f>'Temp Relocation Housing Costs'!M28+'Temp Relocation Living Costs'!M28</f>
        <v>18447.235331521821</v>
      </c>
      <c r="N28" s="53">
        <f>'Temp Relocation Housing Costs'!N28+'Temp Relocation Living Costs'!N28</f>
        <v>8746174.6888385769</v>
      </c>
      <c r="O28" s="53">
        <f>'Temp Relocation Housing Costs'!O28+'Temp Relocation Living Costs'!O28</f>
        <v>16831849.279702131</v>
      </c>
      <c r="P28" s="53">
        <f>'Temp Relocation Housing Costs'!P28+'Temp Relocation Living Costs'!P28</f>
        <v>13445934.61903148</v>
      </c>
      <c r="Q28" s="53">
        <f>'Temp Relocation Housing Costs'!Q28+'Temp Relocation Living Costs'!Q28</f>
        <v>5495130.8933534771</v>
      </c>
      <c r="R28" s="53">
        <f>'Temp Relocation Housing Costs'!R28+'Temp Relocation Living Costs'!R28</f>
        <v>3530434.875052074</v>
      </c>
      <c r="S28" s="53">
        <f>'Temp Relocation Housing Costs'!S28+'Temp Relocation Living Costs'!S28</f>
        <v>1999229.7818813862</v>
      </c>
      <c r="U28" s="68">
        <v>2047</v>
      </c>
      <c r="V28" s="55">
        <f t="shared" si="0"/>
        <v>0</v>
      </c>
      <c r="W28" s="56">
        <f t="shared" si="1"/>
        <v>331835.53531927866</v>
      </c>
      <c r="X28" s="57">
        <f t="shared" si="2"/>
        <v>50048754.137859121</v>
      </c>
      <c r="Y28" s="58">
        <f t="shared" si="3"/>
        <v>50380589.673178397</v>
      </c>
      <c r="Z28" s="96">
        <f t="shared" si="4"/>
        <v>13025029.26134705</v>
      </c>
      <c r="AC28">
        <v>2047</v>
      </c>
      <c r="AD28" s="51">
        <f>'Temp Relocation Housing Costs'!V28+'Temp Relocation Living Costs'!V28</f>
        <v>0</v>
      </c>
      <c r="AE28" s="51">
        <f>'Temp Relocation Housing Costs'!W28+'Temp Relocation Living Costs'!W28</f>
        <v>0</v>
      </c>
      <c r="AF28" s="51">
        <f>'Temp Relocation Housing Costs'!X28+'Temp Relocation Living Costs'!X28</f>
        <v>0</v>
      </c>
      <c r="AG28" s="51">
        <f>'Temp Relocation Housing Costs'!Y28+'Temp Relocation Living Costs'!Y28</f>
        <v>0</v>
      </c>
      <c r="AH28" s="51">
        <f>'Temp Relocation Housing Costs'!Z28+'Temp Relocation Living Costs'!Z28</f>
        <v>0</v>
      </c>
      <c r="AI28" s="51">
        <f>'Temp Relocation Housing Costs'!AA28+'Temp Relocation Living Costs'!AA28</f>
        <v>0</v>
      </c>
      <c r="AJ28" s="52">
        <f>'Temp Relocation Housing Costs'!AB28+'Temp Relocation Living Costs'!AB28</f>
        <v>68816.573135174476</v>
      </c>
      <c r="AK28" s="52">
        <f>'Temp Relocation Housing Costs'!AC28+'Temp Relocation Living Costs'!AC28</f>
        <v>77486.609254551833</v>
      </c>
      <c r="AL28" s="52">
        <f>'Temp Relocation Housing Costs'!AD28+'Temp Relocation Living Costs'!AD28</f>
        <v>52815.327394283748</v>
      </c>
      <c r="AM28" s="52">
        <f>'Temp Relocation Housing Costs'!AE28+'Temp Relocation Living Costs'!AE28</f>
        <v>52597.002825218595</v>
      </c>
      <c r="AN28" s="52">
        <f>'Temp Relocation Housing Costs'!AF28+'Temp Relocation Living Costs'!AF28</f>
        <v>42547.331868448899</v>
      </c>
      <c r="AO28" s="52">
        <f>'Temp Relocation Housing Costs'!AG28+'Temp Relocation Living Costs'!AG28</f>
        <v>16872.468799866481</v>
      </c>
      <c r="AP28" s="53">
        <f>'Temp Relocation Housing Costs'!AH28+'Temp Relocation Living Costs'!AH28</f>
        <v>8142475.85261996</v>
      </c>
      <c r="AQ28" s="53">
        <f>'Temp Relocation Housing Costs'!AI28+'Temp Relocation Living Costs'!AI28</f>
        <v>15370709.687857904</v>
      </c>
      <c r="AR28" s="53">
        <f>'Temp Relocation Housing Costs'!AJ28+'Temp Relocation Living Costs'!AJ28</f>
        <v>12149769.918219434</v>
      </c>
      <c r="AS28" s="53">
        <f>'Temp Relocation Housing Costs'!AK28+'Temp Relocation Living Costs'!AK28</f>
        <v>5480990.9179492025</v>
      </c>
      <c r="AT28" s="53">
        <f>'Temp Relocation Housing Costs'!AL28+'Temp Relocation Living Costs'!AL28</f>
        <v>3458318.7459658552</v>
      </c>
      <c r="AU28" s="53">
        <f>'Temp Relocation Housing Costs'!AM28+'Temp Relocation Living Costs'!AM28</f>
        <v>1828563.5496240412</v>
      </c>
      <c r="AW28" s="68">
        <v>2047</v>
      </c>
      <c r="AX28" s="55">
        <f t="shared" si="5"/>
        <v>0</v>
      </c>
      <c r="AY28" s="56">
        <f t="shared" si="6"/>
        <v>311135.31327754405</v>
      </c>
      <c r="AZ28" s="57">
        <f t="shared" si="7"/>
        <v>46430828.67223639</v>
      </c>
      <c r="BA28" s="58">
        <f t="shared" si="8"/>
        <v>46741963.985513933</v>
      </c>
    </row>
    <row r="29" spans="1:53" x14ac:dyDescent="0.35">
      <c r="A29">
        <v>2048</v>
      </c>
      <c r="B29" s="51">
        <f>'Temp Relocation Housing Costs'!B29+'Temp Relocation Living Costs'!B29</f>
        <v>0</v>
      </c>
      <c r="C29" s="51">
        <f>'Temp Relocation Housing Costs'!C29+'Temp Relocation Living Costs'!C29</f>
        <v>0</v>
      </c>
      <c r="D29" s="51">
        <f>'Temp Relocation Housing Costs'!D29+'Temp Relocation Living Costs'!D29</f>
        <v>0</v>
      </c>
      <c r="E29" s="51">
        <f>'Temp Relocation Housing Costs'!E29+'Temp Relocation Living Costs'!E29</f>
        <v>0</v>
      </c>
      <c r="F29" s="51">
        <f>'Temp Relocation Housing Costs'!F29+'Temp Relocation Living Costs'!F29</f>
        <v>0</v>
      </c>
      <c r="G29" s="51">
        <f>'Temp Relocation Housing Costs'!G29+'Temp Relocation Living Costs'!G29</f>
        <v>0</v>
      </c>
      <c r="H29" s="52">
        <f>'Temp Relocation Housing Costs'!H29+'Temp Relocation Living Costs'!H29</f>
        <v>74980.4757730766</v>
      </c>
      <c r="I29" s="52">
        <f>'Temp Relocation Housing Costs'!I29+'Temp Relocation Living Costs'!I29</f>
        <v>86071.238498083621</v>
      </c>
      <c r="J29" s="52">
        <f>'Temp Relocation Housing Costs'!J29+'Temp Relocation Living Costs'!J29</f>
        <v>59289.310428298173</v>
      </c>
      <c r="K29" s="52">
        <f>'Temp Relocation Housing Costs'!K29+'Temp Relocation Living Costs'!K29</f>
        <v>53490.103467570174</v>
      </c>
      <c r="L29" s="52">
        <f>'Temp Relocation Housing Costs'!L29+'Temp Relocation Living Costs'!L29</f>
        <v>44058.428064404201</v>
      </c>
      <c r="M29" s="52">
        <f>'Temp Relocation Housing Costs'!M29+'Temp Relocation Living Costs'!M29</f>
        <v>18712.19650977198</v>
      </c>
      <c r="N29" s="53">
        <f>'Temp Relocation Housing Costs'!N29+'Temp Relocation Living Costs'!N29</f>
        <v>8867675.2544895969</v>
      </c>
      <c r="O29" s="53">
        <f>'Temp Relocation Housing Costs'!O29+'Temp Relocation Living Costs'!O29</f>
        <v>17065674.841298368</v>
      </c>
      <c r="P29" s="53">
        <f>'Temp Relocation Housing Costs'!P29+'Temp Relocation Living Costs'!P29</f>
        <v>13632723.554770868</v>
      </c>
      <c r="Q29" s="53">
        <f>'Temp Relocation Housing Costs'!Q29+'Temp Relocation Living Costs'!Q29</f>
        <v>5571468.4392660782</v>
      </c>
      <c r="R29" s="53">
        <f>'Temp Relocation Housing Costs'!R29+'Temp Relocation Living Costs'!R29</f>
        <v>3579479.1543597253</v>
      </c>
      <c r="S29" s="53">
        <f>'Temp Relocation Housing Costs'!S29+'Temp Relocation Living Costs'!S29</f>
        <v>2027002.786424154</v>
      </c>
      <c r="U29" s="68">
        <v>2048</v>
      </c>
      <c r="V29" s="55">
        <f t="shared" si="0"/>
        <v>0</v>
      </c>
      <c r="W29" s="56">
        <f t="shared" si="1"/>
        <v>336601.75274120469</v>
      </c>
      <c r="X29" s="57">
        <f t="shared" si="2"/>
        <v>50744024.030608788</v>
      </c>
      <c r="Y29" s="58">
        <f t="shared" si="3"/>
        <v>51080625.783349991</v>
      </c>
      <c r="Z29" s="96">
        <f t="shared" si="4"/>
        <v>12510431.4877505</v>
      </c>
      <c r="AC29">
        <v>2048</v>
      </c>
      <c r="AD29" s="51">
        <f>'Temp Relocation Housing Costs'!V29+'Temp Relocation Living Costs'!V29</f>
        <v>0</v>
      </c>
      <c r="AE29" s="51">
        <f>'Temp Relocation Housing Costs'!W29+'Temp Relocation Living Costs'!W29</f>
        <v>0</v>
      </c>
      <c r="AF29" s="51">
        <f>'Temp Relocation Housing Costs'!X29+'Temp Relocation Living Costs'!X29</f>
        <v>0</v>
      </c>
      <c r="AG29" s="51">
        <f>'Temp Relocation Housing Costs'!Y29+'Temp Relocation Living Costs'!Y29</f>
        <v>0</v>
      </c>
      <c r="AH29" s="51">
        <f>'Temp Relocation Housing Costs'!Z29+'Temp Relocation Living Costs'!Z29</f>
        <v>0</v>
      </c>
      <c r="AI29" s="51">
        <f>'Temp Relocation Housing Costs'!AA29+'Temp Relocation Living Costs'!AA29</f>
        <v>0</v>
      </c>
      <c r="AJ29" s="52">
        <f>'Temp Relocation Housing Costs'!AB29+'Temp Relocation Living Costs'!AB29</f>
        <v>69804.998770417355</v>
      </c>
      <c r="AK29" s="52">
        <f>'Temp Relocation Housing Costs'!AC29+'Temp Relocation Living Costs'!AC29</f>
        <v>78599.564281022045</v>
      </c>
      <c r="AL29" s="52">
        <f>'Temp Relocation Housing Costs'!AD29+'Temp Relocation Living Costs'!AD29</f>
        <v>53573.924068775406</v>
      </c>
      <c r="AM29" s="52">
        <f>'Temp Relocation Housing Costs'!AE29+'Temp Relocation Living Costs'!AE29</f>
        <v>53352.463662061913</v>
      </c>
      <c r="AN29" s="52">
        <f>'Temp Relocation Housing Costs'!AF29+'Temp Relocation Living Costs'!AF29</f>
        <v>43158.447354355965</v>
      </c>
      <c r="AO29" s="52">
        <f>'Temp Relocation Housing Costs'!AG29+'Temp Relocation Living Costs'!AG29</f>
        <v>17114.811304467301</v>
      </c>
      <c r="AP29" s="53">
        <f>'Temp Relocation Housing Costs'!AH29+'Temp Relocation Living Costs'!AH29</f>
        <v>8255589.9232954085</v>
      </c>
      <c r="AQ29" s="53">
        <f>'Temp Relocation Housing Costs'!AI29+'Temp Relocation Living Costs'!AI29</f>
        <v>15584237.314274471</v>
      </c>
      <c r="AR29" s="53">
        <f>'Temp Relocation Housing Costs'!AJ29+'Temp Relocation Living Costs'!AJ29</f>
        <v>12318552.725573743</v>
      </c>
      <c r="AS29" s="53">
        <f>'Temp Relocation Housing Costs'!AK29+'Temp Relocation Living Costs'!AK29</f>
        <v>5557132.0334140873</v>
      </c>
      <c r="AT29" s="53">
        <f>'Temp Relocation Housing Costs'!AL29+'Temp Relocation Living Costs'!AL29</f>
        <v>3506361.1986706466</v>
      </c>
      <c r="AU29" s="53">
        <f>'Temp Relocation Housing Costs'!AM29+'Temp Relocation Living Costs'!AM29</f>
        <v>1853965.6841013781</v>
      </c>
      <c r="AW29" s="68">
        <v>2048</v>
      </c>
      <c r="AX29" s="55">
        <f t="shared" si="5"/>
        <v>0</v>
      </c>
      <c r="AY29" s="56">
        <f t="shared" si="6"/>
        <v>315604.20944110001</v>
      </c>
      <c r="AZ29" s="57">
        <f t="shared" si="7"/>
        <v>47075838.879329741</v>
      </c>
      <c r="BA29" s="58">
        <f t="shared" si="8"/>
        <v>47391443.088770844</v>
      </c>
    </row>
    <row r="30" spans="1:53" x14ac:dyDescent="0.35">
      <c r="A30">
        <v>2049</v>
      </c>
      <c r="B30" s="51">
        <f>'Temp Relocation Housing Costs'!B30+'Temp Relocation Living Costs'!B30</f>
        <v>0</v>
      </c>
      <c r="C30" s="51">
        <f>'Temp Relocation Housing Costs'!C30+'Temp Relocation Living Costs'!C30</f>
        <v>0</v>
      </c>
      <c r="D30" s="51">
        <f>'Temp Relocation Housing Costs'!D30+'Temp Relocation Living Costs'!D30</f>
        <v>0</v>
      </c>
      <c r="E30" s="51">
        <f>'Temp Relocation Housing Costs'!E30+'Temp Relocation Living Costs'!E30</f>
        <v>0</v>
      </c>
      <c r="F30" s="51">
        <f>'Temp Relocation Housing Costs'!F30+'Temp Relocation Living Costs'!F30</f>
        <v>0</v>
      </c>
      <c r="G30" s="51">
        <f>'Temp Relocation Housing Costs'!G30+'Temp Relocation Living Costs'!G30</f>
        <v>0</v>
      </c>
      <c r="H30" s="52">
        <f>'Temp Relocation Housing Costs'!H30+'Temp Relocation Living Costs'!H30</f>
        <v>76057.434723811297</v>
      </c>
      <c r="I30" s="52">
        <f>'Temp Relocation Housing Costs'!I30+'Temp Relocation Living Costs'!I30</f>
        <v>87307.496200446971</v>
      </c>
      <c r="J30" s="52">
        <f>'Temp Relocation Housing Costs'!J30+'Temp Relocation Living Costs'!J30</f>
        <v>60140.894162467717</v>
      </c>
      <c r="K30" s="52">
        <f>'Temp Relocation Housing Costs'!K30+'Temp Relocation Living Costs'!K30</f>
        <v>54258.392080188052</v>
      </c>
      <c r="L30" s="52">
        <f>'Temp Relocation Housing Costs'!L30+'Temp Relocation Living Costs'!L30</f>
        <v>44691.247714720426</v>
      </c>
      <c r="M30" s="52">
        <f>'Temp Relocation Housing Costs'!M30+'Temp Relocation Living Costs'!M30</f>
        <v>18980.963376230597</v>
      </c>
      <c r="N30" s="53">
        <f>'Temp Relocation Housing Costs'!N30+'Temp Relocation Living Costs'!N30</f>
        <v>8990863.6880347189</v>
      </c>
      <c r="O30" s="53">
        <f>'Temp Relocation Housing Costs'!O30+'Temp Relocation Living Costs'!O30</f>
        <v>17302748.673025083</v>
      </c>
      <c r="P30" s="53">
        <f>'Temp Relocation Housing Costs'!P30+'Temp Relocation Living Costs'!P30</f>
        <v>13822107.334788714</v>
      </c>
      <c r="Q30" s="53">
        <f>'Temp Relocation Housing Costs'!Q30+'Temp Relocation Living Costs'!Q30</f>
        <v>5648866.4550799523</v>
      </c>
      <c r="R30" s="53">
        <f>'Temp Relocation Housing Costs'!R30+'Temp Relocation Living Costs'!R30</f>
        <v>3629204.7495442973</v>
      </c>
      <c r="S30" s="53">
        <f>'Temp Relocation Housing Costs'!S30+'Temp Relocation Living Costs'!S30</f>
        <v>2055161.6094397774</v>
      </c>
      <c r="U30" s="68">
        <v>2049</v>
      </c>
      <c r="V30" s="55">
        <f t="shared" si="0"/>
        <v>0</v>
      </c>
      <c r="W30" s="56">
        <f t="shared" si="1"/>
        <v>341436.42825786507</v>
      </c>
      <c r="X30" s="57">
        <f t="shared" si="2"/>
        <v>51448952.509912536</v>
      </c>
      <c r="Y30" s="58">
        <f t="shared" si="3"/>
        <v>51790388.938170403</v>
      </c>
      <c r="Z30" s="96">
        <f t="shared" si="4"/>
        <v>12016164.654268924</v>
      </c>
      <c r="AC30">
        <v>2049</v>
      </c>
      <c r="AD30" s="51">
        <f>'Temp Relocation Housing Costs'!V30+'Temp Relocation Living Costs'!V30</f>
        <v>0</v>
      </c>
      <c r="AE30" s="51">
        <f>'Temp Relocation Housing Costs'!W30+'Temp Relocation Living Costs'!W30</f>
        <v>0</v>
      </c>
      <c r="AF30" s="51">
        <f>'Temp Relocation Housing Costs'!X30+'Temp Relocation Living Costs'!X30</f>
        <v>0</v>
      </c>
      <c r="AG30" s="51">
        <f>'Temp Relocation Housing Costs'!Y30+'Temp Relocation Living Costs'!Y30</f>
        <v>0</v>
      </c>
      <c r="AH30" s="51">
        <f>'Temp Relocation Housing Costs'!Z30+'Temp Relocation Living Costs'!Z30</f>
        <v>0</v>
      </c>
      <c r="AI30" s="51">
        <f>'Temp Relocation Housing Costs'!AA30+'Temp Relocation Living Costs'!AA30</f>
        <v>0</v>
      </c>
      <c r="AJ30" s="52">
        <f>'Temp Relocation Housing Costs'!AB30+'Temp Relocation Living Costs'!AB30</f>
        <v>70807.621352585877</v>
      </c>
      <c r="AK30" s="52">
        <f>'Temp Relocation Housing Costs'!AC30+'Temp Relocation Living Costs'!AC30</f>
        <v>79728.504893942125</v>
      </c>
      <c r="AL30" s="52">
        <f>'Temp Relocation Housing Costs'!AD30+'Temp Relocation Living Costs'!AD30</f>
        <v>54343.416612760666</v>
      </c>
      <c r="AM30" s="52">
        <f>'Temp Relocation Housing Costs'!AE30+'Temp Relocation Living Costs'!AE30</f>
        <v>54118.775327761396</v>
      </c>
      <c r="AN30" s="52">
        <f>'Temp Relocation Housing Costs'!AF30+'Temp Relocation Living Costs'!AF30</f>
        <v>43778.340409166063</v>
      </c>
      <c r="AO30" s="52">
        <f>'Temp Relocation Housing Costs'!AG30+'Temp Relocation Living Costs'!AG30</f>
        <v>17360.634620929908</v>
      </c>
      <c r="AP30" s="53">
        <f>'Temp Relocation Housing Costs'!AH30+'Temp Relocation Living Costs'!AH30</f>
        <v>8370275.3579167053</v>
      </c>
      <c r="AQ30" s="53">
        <f>'Temp Relocation Housing Costs'!AI30+'Temp Relocation Living Costs'!AI30</f>
        <v>15800731.234907048</v>
      </c>
      <c r="AR30" s="53">
        <f>'Temp Relocation Housing Costs'!AJ30+'Temp Relocation Living Costs'!AJ30</f>
        <v>12489680.238733202</v>
      </c>
      <c r="AS30" s="53">
        <f>'Temp Relocation Housing Costs'!AK30+'Temp Relocation Living Costs'!AK30</f>
        <v>5634330.8899975121</v>
      </c>
      <c r="AT30" s="53">
        <f>'Temp Relocation Housing Costs'!AL30+'Temp Relocation Living Costs'!AL30</f>
        <v>3555071.0500253127</v>
      </c>
      <c r="AU30" s="53">
        <f>'Temp Relocation Housing Costs'!AM30+'Temp Relocation Living Costs'!AM30</f>
        <v>1879720.7012751556</v>
      </c>
      <c r="AW30" s="68">
        <v>2049</v>
      </c>
      <c r="AX30" s="55">
        <f t="shared" si="5"/>
        <v>0</v>
      </c>
      <c r="AY30" s="56">
        <f t="shared" si="6"/>
        <v>320137.29321714601</v>
      </c>
      <c r="AZ30" s="57">
        <f t="shared" si="7"/>
        <v>47729809.472854935</v>
      </c>
      <c r="BA30" s="58">
        <f t="shared" si="8"/>
        <v>48049946.76607208</v>
      </c>
    </row>
    <row r="31" spans="1:53" x14ac:dyDescent="0.35">
      <c r="A31">
        <v>2050</v>
      </c>
      <c r="B31" s="51">
        <f>'Temp Relocation Housing Costs'!B31+'Temp Relocation Living Costs'!B31</f>
        <v>0</v>
      </c>
      <c r="C31" s="51">
        <f>'Temp Relocation Housing Costs'!C31+'Temp Relocation Living Costs'!C31</f>
        <v>0</v>
      </c>
      <c r="D31" s="51">
        <f>'Temp Relocation Housing Costs'!D31+'Temp Relocation Living Costs'!D31</f>
        <v>0</v>
      </c>
      <c r="E31" s="51">
        <f>'Temp Relocation Housing Costs'!E31+'Temp Relocation Living Costs'!E31</f>
        <v>0</v>
      </c>
      <c r="F31" s="51">
        <f>'Temp Relocation Housing Costs'!F31+'Temp Relocation Living Costs'!F31</f>
        <v>0</v>
      </c>
      <c r="G31" s="51">
        <f>'Temp Relocation Housing Costs'!G31+'Temp Relocation Living Costs'!G31</f>
        <v>0</v>
      </c>
      <c r="H31" s="52">
        <f>'Temp Relocation Housing Costs'!H31+'Temp Relocation Living Costs'!H31</f>
        <v>80042.151558987534</v>
      </c>
      <c r="I31" s="52">
        <f>'Temp Relocation Housing Costs'!I31+'Temp Relocation Living Costs'!I31</f>
        <v>91881.613789481125</v>
      </c>
      <c r="J31" s="52">
        <f>'Temp Relocation Housing Costs'!J31+'Temp Relocation Living Costs'!J31</f>
        <v>63291.729242850866</v>
      </c>
      <c r="K31" s="52">
        <f>'Temp Relocation Housing Costs'!K31+'Temp Relocation Living Costs'!K31</f>
        <v>57101.037630312421</v>
      </c>
      <c r="L31" s="52">
        <f>'Temp Relocation Housing Costs'!L31+'Temp Relocation Living Costs'!L31</f>
        <v>47032.662039310104</v>
      </c>
      <c r="M31" s="52">
        <f>'Temp Relocation Housing Costs'!M31+'Temp Relocation Living Costs'!M31</f>
        <v>19975.392975227453</v>
      </c>
      <c r="N31" s="53">
        <f>'Temp Relocation Housing Costs'!N31+'Temp Relocation Living Costs'!N31</f>
        <v>9457506.4348657019</v>
      </c>
      <c r="O31" s="53">
        <f>'Temp Relocation Housing Costs'!O31+'Temp Relocation Living Costs'!O31</f>
        <v>18200793.894114569</v>
      </c>
      <c r="P31" s="53">
        <f>'Temp Relocation Housing Costs'!P31+'Temp Relocation Living Costs'!P31</f>
        <v>14539500.719618062</v>
      </c>
      <c r="Q31" s="53">
        <f>'Temp Relocation Housing Costs'!Q31+'Temp Relocation Living Costs'!Q31</f>
        <v>5942053.2556526242</v>
      </c>
      <c r="R31" s="53">
        <f>'Temp Relocation Housing Costs'!R31+'Temp Relocation Living Costs'!R31</f>
        <v>3817567.3064578464</v>
      </c>
      <c r="S31" s="53">
        <f>'Temp Relocation Housing Costs'!S31+'Temp Relocation Living Costs'!S31</f>
        <v>2161828.3649247773</v>
      </c>
      <c r="U31" s="68">
        <v>2050</v>
      </c>
      <c r="V31" s="55">
        <f t="shared" si="0"/>
        <v>0</v>
      </c>
      <c r="W31" s="56">
        <f t="shared" si="1"/>
        <v>359324.58723616949</v>
      </c>
      <c r="X31" s="57">
        <f t="shared" si="2"/>
        <v>54119249.975633577</v>
      </c>
      <c r="Y31" s="58">
        <f t="shared" si="3"/>
        <v>54478574.562869743</v>
      </c>
      <c r="Z31" s="96">
        <f t="shared" si="4"/>
        <v>11974104.730660545</v>
      </c>
      <c r="AC31">
        <v>2050</v>
      </c>
      <c r="AD31" s="51">
        <f>'Temp Relocation Housing Costs'!V31+'Temp Relocation Living Costs'!V31</f>
        <v>0</v>
      </c>
      <c r="AE31" s="51">
        <f>'Temp Relocation Housing Costs'!W31+'Temp Relocation Living Costs'!W31</f>
        <v>0</v>
      </c>
      <c r="AF31" s="51">
        <f>'Temp Relocation Housing Costs'!X31+'Temp Relocation Living Costs'!X31</f>
        <v>0</v>
      </c>
      <c r="AG31" s="51">
        <f>'Temp Relocation Housing Costs'!Y31+'Temp Relocation Living Costs'!Y31</f>
        <v>0</v>
      </c>
      <c r="AH31" s="51">
        <f>'Temp Relocation Housing Costs'!Z31+'Temp Relocation Living Costs'!Z31</f>
        <v>0</v>
      </c>
      <c r="AI31" s="51">
        <f>'Temp Relocation Housing Costs'!AA31+'Temp Relocation Living Costs'!AA31</f>
        <v>0</v>
      </c>
      <c r="AJ31" s="52">
        <f>'Temp Relocation Housing Costs'!AB31+'Temp Relocation Living Costs'!AB31</f>
        <v>74517.295783323672</v>
      </c>
      <c r="AK31" s="52">
        <f>'Temp Relocation Housing Costs'!AC31+'Temp Relocation Living Costs'!AC31</f>
        <v>83905.552369287208</v>
      </c>
      <c r="AL31" s="52">
        <f>'Temp Relocation Housing Costs'!AD31+'Temp Relocation Living Costs'!AD31</f>
        <v>57190.516673973609</v>
      </c>
      <c r="AM31" s="52">
        <f>'Temp Relocation Housing Costs'!AE31+'Temp Relocation Living Costs'!AE31</f>
        <v>56954.106231712285</v>
      </c>
      <c r="AN31" s="52">
        <f>'Temp Relocation Housing Costs'!AF31+'Temp Relocation Living Costs'!AF31</f>
        <v>46071.926705863305</v>
      </c>
      <c r="AO31" s="52">
        <f>'Temp Relocation Housing Costs'!AG31+'Temp Relocation Living Costs'!AG31</f>
        <v>18270.173751385293</v>
      </c>
      <c r="AP31" s="53">
        <f>'Temp Relocation Housing Costs'!AH31+'Temp Relocation Living Costs'!AH31</f>
        <v>8804708.4024247695</v>
      </c>
      <c r="AQ31" s="53">
        <f>'Temp Relocation Housing Costs'!AI31+'Temp Relocation Living Costs'!AI31</f>
        <v>16620818.924058398</v>
      </c>
      <c r="AR31" s="53">
        <f>'Temp Relocation Housing Costs'!AJ31+'Temp Relocation Living Costs'!AJ31</f>
        <v>13137918.149558106</v>
      </c>
      <c r="AS31" s="53">
        <f>'Temp Relocation Housing Costs'!AK31+'Temp Relocation Living Costs'!AK31</f>
        <v>5926763.2673854763</v>
      </c>
      <c r="AT31" s="53">
        <f>'Temp Relocation Housing Costs'!AL31+'Temp Relocation Living Costs'!AL31</f>
        <v>3739585.9284091205</v>
      </c>
      <c r="AU31" s="53">
        <f>'Temp Relocation Housing Costs'!AM31+'Temp Relocation Living Costs'!AM31</f>
        <v>1977281.7434345922</v>
      </c>
      <c r="AW31" s="68">
        <v>2050</v>
      </c>
      <c r="AX31" s="55">
        <f t="shared" si="5"/>
        <v>0</v>
      </c>
      <c r="AY31" s="56">
        <f t="shared" si="6"/>
        <v>336909.57151554542</v>
      </c>
      <c r="AZ31" s="57">
        <f t="shared" si="7"/>
        <v>50207076.415270463</v>
      </c>
      <c r="BA31" s="58">
        <f t="shared" si="8"/>
        <v>50543985.986786008</v>
      </c>
    </row>
    <row r="32" spans="1:53" x14ac:dyDescent="0.35">
      <c r="A32">
        <v>2051</v>
      </c>
      <c r="B32" s="51">
        <f>'Temp Relocation Housing Costs'!B32+'Temp Relocation Living Costs'!B32</f>
        <v>0</v>
      </c>
      <c r="C32" s="51">
        <f>'Temp Relocation Housing Costs'!C32+'Temp Relocation Living Costs'!C32</f>
        <v>0</v>
      </c>
      <c r="D32" s="51">
        <f>'Temp Relocation Housing Costs'!D32+'Temp Relocation Living Costs'!D32</f>
        <v>0</v>
      </c>
      <c r="E32" s="51">
        <f>'Temp Relocation Housing Costs'!E32+'Temp Relocation Living Costs'!E32</f>
        <v>0</v>
      </c>
      <c r="F32" s="51">
        <f>'Temp Relocation Housing Costs'!F32+'Temp Relocation Living Costs'!F32</f>
        <v>0</v>
      </c>
      <c r="G32" s="51">
        <f>'Temp Relocation Housing Costs'!G32+'Temp Relocation Living Costs'!G32</f>
        <v>0</v>
      </c>
      <c r="H32" s="52">
        <f>'Temp Relocation Housing Costs'!H32+'Temp Relocation Living Costs'!H32</f>
        <v>81191.812329591339</v>
      </c>
      <c r="I32" s="52">
        <f>'Temp Relocation Housing Costs'!I32+'Temp Relocation Living Costs'!I32</f>
        <v>93201.327026271014</v>
      </c>
      <c r="J32" s="52">
        <f>'Temp Relocation Housing Costs'!J32+'Temp Relocation Living Costs'!J32</f>
        <v>64200.800485901593</v>
      </c>
      <c r="K32" s="52">
        <f>'Temp Relocation Housing Costs'!K32+'Temp Relocation Living Costs'!K32</f>
        <v>57921.190782691941</v>
      </c>
      <c r="L32" s="52">
        <f>'Temp Relocation Housing Costs'!L32+'Temp Relocation Living Costs'!L32</f>
        <v>47708.201182505356</v>
      </c>
      <c r="M32" s="52">
        <f>'Temp Relocation Housing Costs'!M32+'Temp Relocation Living Costs'!M32</f>
        <v>20262.303374732266</v>
      </c>
      <c r="N32" s="53">
        <f>'Temp Relocation Housing Costs'!N32+'Temp Relocation Living Costs'!N32</f>
        <v>9588888.7159617748</v>
      </c>
      <c r="O32" s="53">
        <f>'Temp Relocation Housing Costs'!O32+'Temp Relocation Living Costs'!O32</f>
        <v>18453636.631895073</v>
      </c>
      <c r="P32" s="53">
        <f>'Temp Relocation Housing Costs'!P32+'Temp Relocation Living Costs'!P32</f>
        <v>14741481.313942501</v>
      </c>
      <c r="Q32" s="53">
        <f>'Temp Relocation Housing Costs'!Q32+'Temp Relocation Living Costs'!Q32</f>
        <v>6024599.3809445882</v>
      </c>
      <c r="R32" s="53">
        <f>'Temp Relocation Housing Costs'!R32+'Temp Relocation Living Costs'!R32</f>
        <v>3870600.3870499125</v>
      </c>
      <c r="S32" s="53">
        <f>'Temp Relocation Housing Costs'!S32+'Temp Relocation Living Costs'!S32</f>
        <v>2191860.1649429011</v>
      </c>
      <c r="U32" s="68">
        <v>2051</v>
      </c>
      <c r="V32" s="55">
        <f t="shared" si="0"/>
        <v>0</v>
      </c>
      <c r="W32" s="56">
        <f t="shared" si="1"/>
        <v>364485.63518169348</v>
      </c>
      <c r="X32" s="57">
        <f t="shared" si="2"/>
        <v>54871066.594736747</v>
      </c>
      <c r="Y32" s="58">
        <f t="shared" si="3"/>
        <v>55235552.229918443</v>
      </c>
      <c r="Z32" s="96">
        <f t="shared" si="4"/>
        <v>11501027.329006264</v>
      </c>
      <c r="AC32">
        <v>2051</v>
      </c>
      <c r="AD32" s="51">
        <f>'Temp Relocation Housing Costs'!V32+'Temp Relocation Living Costs'!V32</f>
        <v>0</v>
      </c>
      <c r="AE32" s="51">
        <f>'Temp Relocation Housing Costs'!W32+'Temp Relocation Living Costs'!W32</f>
        <v>0</v>
      </c>
      <c r="AF32" s="51">
        <f>'Temp Relocation Housing Costs'!X32+'Temp Relocation Living Costs'!X32</f>
        <v>0</v>
      </c>
      <c r="AG32" s="51">
        <f>'Temp Relocation Housing Costs'!Y32+'Temp Relocation Living Costs'!Y32</f>
        <v>0</v>
      </c>
      <c r="AH32" s="51">
        <f>'Temp Relocation Housing Costs'!Z32+'Temp Relocation Living Costs'!Z32</f>
        <v>0</v>
      </c>
      <c r="AI32" s="51">
        <f>'Temp Relocation Housing Costs'!AA32+'Temp Relocation Living Costs'!AA32</f>
        <v>0</v>
      </c>
      <c r="AJ32" s="52">
        <f>'Temp Relocation Housing Costs'!AB32+'Temp Relocation Living Costs'!AB32</f>
        <v>75587.601991052667</v>
      </c>
      <c r="AK32" s="52">
        <f>'Temp Relocation Housing Costs'!AC32+'Temp Relocation Living Costs'!AC32</f>
        <v>85110.703906520997</v>
      </c>
      <c r="AL32" s="52">
        <f>'Temp Relocation Housing Costs'!AD32+'Temp Relocation Living Costs'!AD32</f>
        <v>58011.95503101447</v>
      </c>
      <c r="AM32" s="52">
        <f>'Temp Relocation Housing Costs'!AE32+'Temp Relocation Living Costs'!AE32</f>
        <v>57772.148980240207</v>
      </c>
      <c r="AN32" s="52">
        <f>'Temp Relocation Housing Costs'!AF32+'Temp Relocation Living Costs'!AF32</f>
        <v>46733.666623247103</v>
      </c>
      <c r="AO32" s="52">
        <f>'Temp Relocation Housing Costs'!AG32+'Temp Relocation Living Costs'!AG32</f>
        <v>18532.591760209103</v>
      </c>
      <c r="AP32" s="53">
        <f>'Temp Relocation Housing Costs'!AH32+'Temp Relocation Living Costs'!AH32</f>
        <v>8927022.1097706892</v>
      </c>
      <c r="AQ32" s="53">
        <f>'Temp Relocation Housing Costs'!AI32+'Temp Relocation Living Costs'!AI32</f>
        <v>16851712.883154977</v>
      </c>
      <c r="AR32" s="53">
        <f>'Temp Relocation Housing Costs'!AJ32+'Temp Relocation Living Costs'!AJ32</f>
        <v>13320428.166043963</v>
      </c>
      <c r="AS32" s="53">
        <f>'Temp Relocation Housing Costs'!AK32+'Temp Relocation Living Costs'!AK32</f>
        <v>6009096.9864210635</v>
      </c>
      <c r="AT32" s="53">
        <f>'Temp Relocation Housing Costs'!AL32+'Temp Relocation Living Costs'!AL32</f>
        <v>3791535.7032269202</v>
      </c>
      <c r="AU32" s="53">
        <f>'Temp Relocation Housing Costs'!AM32+'Temp Relocation Living Costs'!AM32</f>
        <v>2004749.8490722857</v>
      </c>
      <c r="AW32" s="68">
        <v>2051</v>
      </c>
      <c r="AX32" s="55">
        <f t="shared" si="5"/>
        <v>0</v>
      </c>
      <c r="AY32" s="56">
        <f t="shared" si="6"/>
        <v>341748.66829228454</v>
      </c>
      <c r="AZ32" s="57">
        <f t="shared" si="7"/>
        <v>50904545.697689898</v>
      </c>
      <c r="BA32" s="58">
        <f t="shared" si="8"/>
        <v>51246294.365982182</v>
      </c>
    </row>
    <row r="33" spans="1:53" x14ac:dyDescent="0.35">
      <c r="A33">
        <v>2052</v>
      </c>
      <c r="B33" s="51">
        <f>'Temp Relocation Housing Costs'!B33+'Temp Relocation Living Costs'!B33</f>
        <v>0</v>
      </c>
      <c r="C33" s="51">
        <f>'Temp Relocation Housing Costs'!C33+'Temp Relocation Living Costs'!C33</f>
        <v>0</v>
      </c>
      <c r="D33" s="51">
        <f>'Temp Relocation Housing Costs'!D33+'Temp Relocation Living Costs'!D33</f>
        <v>0</v>
      </c>
      <c r="E33" s="51">
        <f>'Temp Relocation Housing Costs'!E33+'Temp Relocation Living Costs'!E33</f>
        <v>0</v>
      </c>
      <c r="F33" s="51">
        <f>'Temp Relocation Housing Costs'!F33+'Temp Relocation Living Costs'!F33</f>
        <v>0</v>
      </c>
      <c r="G33" s="51">
        <f>'Temp Relocation Housing Costs'!G33+'Temp Relocation Living Costs'!G33</f>
        <v>0</v>
      </c>
      <c r="H33" s="52">
        <f>'Temp Relocation Housing Costs'!H33+'Temp Relocation Living Costs'!H33</f>
        <v>82357.985898286192</v>
      </c>
      <c r="I33" s="52">
        <f>'Temp Relocation Housing Costs'!I33+'Temp Relocation Living Costs'!I33</f>
        <v>94539.995557330636</v>
      </c>
      <c r="J33" s="52">
        <f>'Temp Relocation Housing Costs'!J33+'Temp Relocation Living Costs'!J33</f>
        <v>65122.928893527045</v>
      </c>
      <c r="K33" s="52">
        <f>'Temp Relocation Housing Costs'!K33+'Temp Relocation Living Costs'!K33</f>
        <v>58753.123952060167</v>
      </c>
      <c r="L33" s="52">
        <f>'Temp Relocation Housing Costs'!L33+'Temp Relocation Living Costs'!L33</f>
        <v>48393.443223946248</v>
      </c>
      <c r="M33" s="52">
        <f>'Temp Relocation Housing Costs'!M33+'Temp Relocation Living Costs'!M33</f>
        <v>20553.334723319091</v>
      </c>
      <c r="N33" s="53">
        <f>'Temp Relocation Housing Costs'!N33+'Temp Relocation Living Costs'!N33</f>
        <v>9722096.1402818952</v>
      </c>
      <c r="O33" s="53">
        <f>'Temp Relocation Housing Costs'!O33+'Temp Relocation Living Costs'!O33</f>
        <v>18709991.823605906</v>
      </c>
      <c r="P33" s="53">
        <f>'Temp Relocation Housing Costs'!P33+'Temp Relocation Living Costs'!P33</f>
        <v>14946267.792820366</v>
      </c>
      <c r="Q33" s="53">
        <f>'Temp Relocation Housing Costs'!Q33+'Temp Relocation Living Costs'!Q33</f>
        <v>6108292.2248046212</v>
      </c>
      <c r="R33" s="53">
        <f>'Temp Relocation Housing Costs'!R33+'Temp Relocation Living Costs'!R33</f>
        <v>3924370.1953565963</v>
      </c>
      <c r="S33" s="53">
        <f>'Temp Relocation Housing Costs'!S33+'Temp Relocation Living Costs'!S33</f>
        <v>2222309.1622866602</v>
      </c>
      <c r="U33" s="68">
        <v>2052</v>
      </c>
      <c r="V33" s="55">
        <f t="shared" si="0"/>
        <v>0</v>
      </c>
      <c r="W33" s="56">
        <f t="shared" si="1"/>
        <v>369720.81224846939</v>
      </c>
      <c r="X33" s="57">
        <f t="shared" si="2"/>
        <v>55633327.339156039</v>
      </c>
      <c r="Y33" s="58">
        <f t="shared" si="3"/>
        <v>56003048.151404507</v>
      </c>
      <c r="Z33" s="96">
        <f t="shared" si="4"/>
        <v>11046640.461658478</v>
      </c>
      <c r="AC33">
        <v>2052</v>
      </c>
      <c r="AD33" s="51">
        <f>'Temp Relocation Housing Costs'!V33+'Temp Relocation Living Costs'!V33</f>
        <v>0</v>
      </c>
      <c r="AE33" s="51">
        <f>'Temp Relocation Housing Costs'!W33+'Temp Relocation Living Costs'!W33</f>
        <v>0</v>
      </c>
      <c r="AF33" s="51">
        <f>'Temp Relocation Housing Costs'!X33+'Temp Relocation Living Costs'!X33</f>
        <v>0</v>
      </c>
      <c r="AG33" s="51">
        <f>'Temp Relocation Housing Costs'!Y33+'Temp Relocation Living Costs'!Y33</f>
        <v>0</v>
      </c>
      <c r="AH33" s="51">
        <f>'Temp Relocation Housing Costs'!Z33+'Temp Relocation Living Costs'!Z33</f>
        <v>0</v>
      </c>
      <c r="AI33" s="51">
        <f>'Temp Relocation Housing Costs'!AA33+'Temp Relocation Living Costs'!AA33</f>
        <v>0</v>
      </c>
      <c r="AJ33" s="52">
        <f>'Temp Relocation Housing Costs'!AB33+'Temp Relocation Living Costs'!AB33</f>
        <v>76673.281212070186</v>
      </c>
      <c r="AK33" s="52">
        <f>'Temp Relocation Housing Costs'!AC33+'Temp Relocation Living Costs'!AC33</f>
        <v>86333.165266367083</v>
      </c>
      <c r="AL33" s="52">
        <f>'Temp Relocation Housing Costs'!AD33+'Temp Relocation Living Costs'!AD33</f>
        <v>58845.191864685054</v>
      </c>
      <c r="AM33" s="52">
        <f>'Temp Relocation Housing Costs'!AE33+'Temp Relocation Living Costs'!AE33</f>
        <v>58601.941433621651</v>
      </c>
      <c r="AN33" s="52">
        <f>'Temp Relocation Housing Costs'!AF33+'Temp Relocation Living Costs'!AF33</f>
        <v>47404.911237950262</v>
      </c>
      <c r="AO33" s="52">
        <f>'Temp Relocation Housing Costs'!AG33+'Temp Relocation Living Costs'!AG33</f>
        <v>18798.778929211257</v>
      </c>
      <c r="AP33" s="53">
        <f>'Temp Relocation Housing Costs'!AH33+'Temp Relocation Living Costs'!AH33</f>
        <v>9051034.981054917</v>
      </c>
      <c r="AQ33" s="53">
        <f>'Temp Relocation Housing Costs'!AI33+'Temp Relocation Living Costs'!AI33</f>
        <v>17085814.386993542</v>
      </c>
      <c r="AR33" s="53">
        <f>'Temp Relocation Housing Costs'!AJ33+'Temp Relocation Living Costs'!AJ33</f>
        <v>13505473.584694644</v>
      </c>
      <c r="AS33" s="53">
        <f>'Temp Relocation Housing Costs'!AK33+'Temp Relocation Living Costs'!AK33</f>
        <v>6092574.4733084142</v>
      </c>
      <c r="AT33" s="53">
        <f>'Temp Relocation Housing Costs'!AL33+'Temp Relocation Living Costs'!AL33</f>
        <v>3844207.1566356872</v>
      </c>
      <c r="AU33" s="53">
        <f>'Temp Relocation Housing Costs'!AM33+'Temp Relocation Living Costs'!AM33</f>
        <v>2032599.5375723245</v>
      </c>
      <c r="AW33" s="68">
        <v>2052</v>
      </c>
      <c r="AX33" s="55">
        <f t="shared" si="5"/>
        <v>0</v>
      </c>
      <c r="AY33" s="56">
        <f t="shared" si="6"/>
        <v>346657.26994390547</v>
      </c>
      <c r="AZ33" s="57">
        <f t="shared" si="7"/>
        <v>51611704.120259531</v>
      </c>
      <c r="BA33" s="58">
        <f t="shared" si="8"/>
        <v>51958361.390203439</v>
      </c>
    </row>
    <row r="34" spans="1:53" x14ac:dyDescent="0.35">
      <c r="A34">
        <v>2053</v>
      </c>
      <c r="B34" s="51">
        <f>'Temp Relocation Housing Costs'!B34+'Temp Relocation Living Costs'!B34</f>
        <v>0</v>
      </c>
      <c r="C34" s="51">
        <f>'Temp Relocation Housing Costs'!C34+'Temp Relocation Living Costs'!C34</f>
        <v>0</v>
      </c>
      <c r="D34" s="51">
        <f>'Temp Relocation Housing Costs'!D34+'Temp Relocation Living Costs'!D34</f>
        <v>0</v>
      </c>
      <c r="E34" s="51">
        <f>'Temp Relocation Housing Costs'!E34+'Temp Relocation Living Costs'!E34</f>
        <v>0</v>
      </c>
      <c r="F34" s="51">
        <f>'Temp Relocation Housing Costs'!F34+'Temp Relocation Living Costs'!F34</f>
        <v>0</v>
      </c>
      <c r="G34" s="51">
        <f>'Temp Relocation Housing Costs'!G34+'Temp Relocation Living Costs'!G34</f>
        <v>0</v>
      </c>
      <c r="H34" s="52">
        <f>'Temp Relocation Housing Costs'!H34+'Temp Relocation Living Costs'!H34</f>
        <v>83540.909441557305</v>
      </c>
      <c r="I34" s="52">
        <f>'Temp Relocation Housing Costs'!I34+'Temp Relocation Living Costs'!I34</f>
        <v>95897.89164118623</v>
      </c>
      <c r="J34" s="52">
        <f>'Temp Relocation Housing Costs'!J34+'Temp Relocation Living Costs'!J34</f>
        <v>66058.302008285653</v>
      </c>
      <c r="K34" s="52">
        <f>'Temp Relocation Housing Costs'!K34+'Temp Relocation Living Costs'!K34</f>
        <v>59597.006337059887</v>
      </c>
      <c r="L34" s="52">
        <f>'Temp Relocation Housing Costs'!L34+'Temp Relocation Living Costs'!L34</f>
        <v>49088.527528220773</v>
      </c>
      <c r="M34" s="52">
        <f>'Temp Relocation Housing Costs'!M34+'Temp Relocation Living Costs'!M34</f>
        <v>20848.546210969766</v>
      </c>
      <c r="N34" s="53">
        <f>'Temp Relocation Housing Costs'!N34+'Temp Relocation Living Costs'!N34</f>
        <v>9857154.0624458864</v>
      </c>
      <c r="O34" s="53">
        <f>'Temp Relocation Housing Costs'!O34+'Temp Relocation Living Costs'!O34</f>
        <v>18969908.263737746</v>
      </c>
      <c r="P34" s="53">
        <f>'Temp Relocation Housing Costs'!P34+'Temp Relocation Living Costs'!P34</f>
        <v>15153899.135185016</v>
      </c>
      <c r="Q34" s="53">
        <f>'Temp Relocation Housing Costs'!Q34+'Temp Relocation Living Costs'!Q34</f>
        <v>6193147.7172775324</v>
      </c>
      <c r="R34" s="53">
        <f>'Temp Relocation Housing Costs'!R34+'Temp Relocation Living Costs'!R34</f>
        <v>3978886.9658903833</v>
      </c>
      <c r="S34" s="53">
        <f>'Temp Relocation Housing Costs'!S34+'Temp Relocation Living Costs'!S34</f>
        <v>2253181.1525996192</v>
      </c>
      <c r="U34" s="68">
        <v>2053</v>
      </c>
      <c r="V34" s="55">
        <f t="shared" si="0"/>
        <v>0</v>
      </c>
      <c r="W34" s="56">
        <f t="shared" si="1"/>
        <v>375031.18316727958</v>
      </c>
      <c r="X34" s="57">
        <f t="shared" si="2"/>
        <v>56406177.297136188</v>
      </c>
      <c r="Y34" s="58">
        <f t="shared" si="3"/>
        <v>56781208.480303466</v>
      </c>
      <c r="Z34" s="96">
        <f t="shared" si="4"/>
        <v>10610205.694778368</v>
      </c>
      <c r="AC34">
        <v>2053</v>
      </c>
      <c r="AD34" s="51">
        <f>'Temp Relocation Housing Costs'!V34+'Temp Relocation Living Costs'!V34</f>
        <v>0</v>
      </c>
      <c r="AE34" s="51">
        <f>'Temp Relocation Housing Costs'!W34+'Temp Relocation Living Costs'!W34</f>
        <v>0</v>
      </c>
      <c r="AF34" s="51">
        <f>'Temp Relocation Housing Costs'!X34+'Temp Relocation Living Costs'!X34</f>
        <v>0</v>
      </c>
      <c r="AG34" s="51">
        <f>'Temp Relocation Housing Costs'!Y34+'Temp Relocation Living Costs'!Y34</f>
        <v>0</v>
      </c>
      <c r="AH34" s="51">
        <f>'Temp Relocation Housing Costs'!Z34+'Temp Relocation Living Costs'!Z34</f>
        <v>0</v>
      </c>
      <c r="AI34" s="51">
        <f>'Temp Relocation Housing Costs'!AA34+'Temp Relocation Living Costs'!AA34</f>
        <v>0</v>
      </c>
      <c r="AJ34" s="52">
        <f>'Temp Relocation Housing Costs'!AB34+'Temp Relocation Living Costs'!AB34</f>
        <v>77774.554251913825</v>
      </c>
      <c r="AK34" s="52">
        <f>'Temp Relocation Housing Costs'!AC34+'Temp Relocation Living Costs'!AC34</f>
        <v>87573.185073126675</v>
      </c>
      <c r="AL34" s="52">
        <f>'Temp Relocation Housing Costs'!AD34+'Temp Relocation Living Costs'!AD34</f>
        <v>59690.396638767459</v>
      </c>
      <c r="AM34" s="52">
        <f>'Temp Relocation Housing Costs'!AE34+'Temp Relocation Living Costs'!AE34</f>
        <v>59443.652355120394</v>
      </c>
      <c r="AN34" s="52">
        <f>'Temp Relocation Housing Costs'!AF34+'Temp Relocation Living Costs'!AF34</f>
        <v>48085.797067762876</v>
      </c>
      <c r="AO34" s="52">
        <f>'Temp Relocation Housing Costs'!AG34+'Temp Relocation Living Costs'!AG34</f>
        <v>19068.789395562108</v>
      </c>
      <c r="AP34" s="53">
        <f>'Temp Relocation Housing Costs'!AH34+'Temp Relocation Living Costs'!AH34</f>
        <v>9176770.620811658</v>
      </c>
      <c r="AQ34" s="53">
        <f>'Temp Relocation Housing Costs'!AI34+'Temp Relocation Living Costs'!AI34</f>
        <v>17323167.994311407</v>
      </c>
      <c r="AR34" s="53">
        <f>'Temp Relocation Housing Costs'!AJ34+'Temp Relocation Living Costs'!AJ34</f>
        <v>13693089.62694216</v>
      </c>
      <c r="AS34" s="53">
        <f>'Temp Relocation Housing Costs'!AK34+'Temp Relocation Living Costs'!AK34</f>
        <v>6177211.617101416</v>
      </c>
      <c r="AT34" s="53">
        <f>'Temp Relocation Housing Costs'!AL34+'Temp Relocation Living Costs'!AL34</f>
        <v>3897610.3140877094</v>
      </c>
      <c r="AU34" s="53">
        <f>'Temp Relocation Housing Costs'!AM34+'Temp Relocation Living Costs'!AM34</f>
        <v>2060836.1098274156</v>
      </c>
      <c r="AW34" s="68">
        <v>2053</v>
      </c>
      <c r="AX34" s="55">
        <f t="shared" si="5"/>
        <v>0</v>
      </c>
      <c r="AY34" s="56">
        <f t="shared" si="6"/>
        <v>351636.37478225329</v>
      </c>
      <c r="AZ34" s="57">
        <f t="shared" si="7"/>
        <v>52328686.283081762</v>
      </c>
      <c r="BA34" s="58">
        <f t="shared" si="8"/>
        <v>52680322.657864019</v>
      </c>
    </row>
    <row r="35" spans="1:53" x14ac:dyDescent="0.35">
      <c r="A35">
        <v>2054</v>
      </c>
      <c r="B35" s="51">
        <f>'Temp Relocation Housing Costs'!B35+'Temp Relocation Living Costs'!B35</f>
        <v>0</v>
      </c>
      <c r="C35" s="51">
        <f>'Temp Relocation Housing Costs'!C35+'Temp Relocation Living Costs'!C35</f>
        <v>0</v>
      </c>
      <c r="D35" s="51">
        <f>'Temp Relocation Housing Costs'!D35+'Temp Relocation Living Costs'!D35</f>
        <v>0</v>
      </c>
      <c r="E35" s="51">
        <f>'Temp Relocation Housing Costs'!E35+'Temp Relocation Living Costs'!E35</f>
        <v>0</v>
      </c>
      <c r="F35" s="51">
        <f>'Temp Relocation Housing Costs'!F35+'Temp Relocation Living Costs'!F35</f>
        <v>0</v>
      </c>
      <c r="G35" s="51">
        <f>'Temp Relocation Housing Costs'!G35+'Temp Relocation Living Costs'!G35</f>
        <v>0</v>
      </c>
      <c r="H35" s="52">
        <f>'Temp Relocation Housing Costs'!H35+'Temp Relocation Living Costs'!H35</f>
        <v>84740.823542501326</v>
      </c>
      <c r="I35" s="52">
        <f>'Temp Relocation Housing Costs'!I35+'Temp Relocation Living Costs'!I35</f>
        <v>97275.291446865347</v>
      </c>
      <c r="J35" s="52">
        <f>'Temp Relocation Housing Costs'!J35+'Temp Relocation Living Costs'!J35</f>
        <v>67007.110066445588</v>
      </c>
      <c r="K35" s="52">
        <f>'Temp Relocation Housing Costs'!K35+'Temp Relocation Living Costs'!K35</f>
        <v>60453.009566566434</v>
      </c>
      <c r="L35" s="52">
        <f>'Temp Relocation Housing Costs'!L35+'Temp Relocation Living Costs'!L35</f>
        <v>49793.595461637218</v>
      </c>
      <c r="M35" s="52">
        <f>'Temp Relocation Housing Costs'!M35+'Temp Relocation Living Costs'!M35</f>
        <v>21147.997877823185</v>
      </c>
      <c r="N35" s="53">
        <f>'Temp Relocation Housing Costs'!N35+'Temp Relocation Living Costs'!N35</f>
        <v>9994088.189296199</v>
      </c>
      <c r="O35" s="53">
        <f>'Temp Relocation Housing Costs'!O35+'Temp Relocation Living Costs'!O35</f>
        <v>19233435.424627118</v>
      </c>
      <c r="P35" s="53">
        <f>'Temp Relocation Housing Costs'!P35+'Temp Relocation Living Costs'!P35</f>
        <v>15364414.861459401</v>
      </c>
      <c r="Q35" s="53">
        <f>'Temp Relocation Housing Costs'!Q35+'Temp Relocation Living Costs'!Q35</f>
        <v>6279182.0097059468</v>
      </c>
      <c r="R35" s="53">
        <f>'Temp Relocation Housing Costs'!R35+'Temp Relocation Living Costs'!R35</f>
        <v>4034161.0753400954</v>
      </c>
      <c r="S35" s="53">
        <f>'Temp Relocation Housing Costs'!S35+'Temp Relocation Living Costs'!S35</f>
        <v>2284482.0120375669</v>
      </c>
      <c r="U35" s="68">
        <v>2054</v>
      </c>
      <c r="V35" s="55">
        <f t="shared" si="0"/>
        <v>0</v>
      </c>
      <c r="W35" s="56">
        <f t="shared" si="1"/>
        <v>380417.82796183915</v>
      </c>
      <c r="X35" s="57">
        <f t="shared" si="2"/>
        <v>57189763.572466321</v>
      </c>
      <c r="Y35" s="58">
        <f t="shared" si="3"/>
        <v>57570181.400428161</v>
      </c>
      <c r="Z35" s="96">
        <f t="shared" si="4"/>
        <v>10191013.768919427</v>
      </c>
      <c r="AC35">
        <v>2054</v>
      </c>
      <c r="AD35" s="51">
        <f>'Temp Relocation Housing Costs'!V35+'Temp Relocation Living Costs'!V35</f>
        <v>0</v>
      </c>
      <c r="AE35" s="51">
        <f>'Temp Relocation Housing Costs'!W35+'Temp Relocation Living Costs'!W35</f>
        <v>0</v>
      </c>
      <c r="AF35" s="51">
        <f>'Temp Relocation Housing Costs'!X35+'Temp Relocation Living Costs'!X35</f>
        <v>0</v>
      </c>
      <c r="AG35" s="51">
        <f>'Temp Relocation Housing Costs'!Y35+'Temp Relocation Living Costs'!Y35</f>
        <v>0</v>
      </c>
      <c r="AH35" s="51">
        <f>'Temp Relocation Housing Costs'!Z35+'Temp Relocation Living Costs'!Z35</f>
        <v>0</v>
      </c>
      <c r="AI35" s="51">
        <f>'Temp Relocation Housing Costs'!AA35+'Temp Relocation Living Costs'!AA35</f>
        <v>0</v>
      </c>
      <c r="AJ35" s="52">
        <f>'Temp Relocation Housing Costs'!AB35+'Temp Relocation Living Costs'!AB35</f>
        <v>78891.645087593453</v>
      </c>
      <c r="AK35" s="52">
        <f>'Temp Relocation Housing Costs'!AC35+'Temp Relocation Living Costs'!AC35</f>
        <v>88831.015522139613</v>
      </c>
      <c r="AL35" s="52">
        <f>'Temp Relocation Housing Costs'!AD35+'Temp Relocation Living Costs'!AD35</f>
        <v>60547.741251084633</v>
      </c>
      <c r="AM35" s="52">
        <f>'Temp Relocation Housing Costs'!AE35+'Temp Relocation Living Costs'!AE35</f>
        <v>60297.452931979315</v>
      </c>
      <c r="AN35" s="52">
        <f>'Temp Relocation Housing Costs'!AF35+'Temp Relocation Living Costs'!AF35</f>
        <v>48776.462591306212</v>
      </c>
      <c r="AO35" s="52">
        <f>'Temp Relocation Housing Costs'!AG35+'Temp Relocation Living Costs'!AG35</f>
        <v>19342.678074014591</v>
      </c>
      <c r="AP35" s="53">
        <f>'Temp Relocation Housing Costs'!AH35+'Temp Relocation Living Costs'!AH35</f>
        <v>9304252.9614858199</v>
      </c>
      <c r="AQ35" s="53">
        <f>'Temp Relocation Housing Costs'!AI35+'Temp Relocation Living Costs'!AI35</f>
        <v>17563818.882849284</v>
      </c>
      <c r="AR35" s="53">
        <f>'Temp Relocation Housing Costs'!AJ35+'Temp Relocation Living Costs'!AJ35</f>
        <v>13883312.003509454</v>
      </c>
      <c r="AS35" s="53">
        <f>'Temp Relocation Housing Costs'!AK35+'Temp Relocation Living Costs'!AK35</f>
        <v>6263024.5275823437</v>
      </c>
      <c r="AT35" s="53">
        <f>'Temp Relocation Housing Costs'!AL35+'Temp Relocation Living Costs'!AL35</f>
        <v>3951755.3403073722</v>
      </c>
      <c r="AU35" s="53">
        <f>'Temp Relocation Housing Costs'!AM35+'Temp Relocation Living Costs'!AM35</f>
        <v>2089464.9403694831</v>
      </c>
      <c r="AW35" s="68">
        <v>2054</v>
      </c>
      <c r="AX35" s="55">
        <f t="shared" si="5"/>
        <v>0</v>
      </c>
      <c r="AY35" s="56">
        <f t="shared" si="6"/>
        <v>356686.9954581178</v>
      </c>
      <c r="AZ35" s="57">
        <f t="shared" si="7"/>
        <v>53055628.65610376</v>
      </c>
      <c r="BA35" s="58">
        <f t="shared" si="8"/>
        <v>53412315.651561879</v>
      </c>
    </row>
    <row r="36" spans="1:53" x14ac:dyDescent="0.35">
      <c r="A36">
        <v>2055</v>
      </c>
      <c r="B36" s="51">
        <f>'Temp Relocation Housing Costs'!B36+'Temp Relocation Living Costs'!B36</f>
        <v>0</v>
      </c>
      <c r="C36" s="51">
        <f>'Temp Relocation Housing Costs'!C36+'Temp Relocation Living Costs'!C36</f>
        <v>0</v>
      </c>
      <c r="D36" s="51">
        <f>'Temp Relocation Housing Costs'!D36+'Temp Relocation Living Costs'!D36</f>
        <v>0</v>
      </c>
      <c r="E36" s="51">
        <f>'Temp Relocation Housing Costs'!E36+'Temp Relocation Living Costs'!E36</f>
        <v>0</v>
      </c>
      <c r="F36" s="51">
        <f>'Temp Relocation Housing Costs'!F36+'Temp Relocation Living Costs'!F36</f>
        <v>0</v>
      </c>
      <c r="G36" s="51">
        <f>'Temp Relocation Housing Costs'!G36+'Temp Relocation Living Costs'!G36</f>
        <v>0</v>
      </c>
      <c r="H36" s="52">
        <f>'Temp Relocation Housing Costs'!H36+'Temp Relocation Living Costs'!H36</f>
        <v>85957.97223975588</v>
      </c>
      <c r="I36" s="52">
        <f>'Temp Relocation Housing Costs'!I36+'Temp Relocation Living Costs'!I36</f>
        <v>98672.475110064333</v>
      </c>
      <c r="J36" s="52">
        <f>'Temp Relocation Housing Costs'!J36+'Temp Relocation Living Costs'!J36</f>
        <v>67969.546036675005</v>
      </c>
      <c r="K36" s="52">
        <f>'Temp Relocation Housing Costs'!K36+'Temp Relocation Living Costs'!K36</f>
        <v>61321.30773459356</v>
      </c>
      <c r="L36" s="52">
        <f>'Temp Relocation Housing Costs'!L36+'Temp Relocation Living Costs'!L36</f>
        <v>50508.790420975281</v>
      </c>
      <c r="M36" s="52">
        <f>'Temp Relocation Housing Costs'!M36+'Temp Relocation Living Costs'!M36</f>
        <v>21451.750626386282</v>
      </c>
      <c r="N36" s="53">
        <f>'Temp Relocation Housing Costs'!N36+'Temp Relocation Living Costs'!N36</f>
        <v>10132924.584790938</v>
      </c>
      <c r="O36" s="53">
        <f>'Temp Relocation Housing Costs'!O36+'Temp Relocation Living Costs'!O36</f>
        <v>19500623.465872929</v>
      </c>
      <c r="P36" s="53">
        <f>'Temp Relocation Housing Costs'!P36+'Temp Relocation Living Costs'!P36</f>
        <v>15577855.041078329</v>
      </c>
      <c r="Q36" s="53">
        <f>'Temp Relocation Housing Costs'!Q36+'Temp Relocation Living Costs'!Q36</f>
        <v>6366411.4778045639</v>
      </c>
      <c r="R36" s="53">
        <f>'Temp Relocation Housing Costs'!R36+'Temp Relocation Living Costs'!R36</f>
        <v>4090203.0445459755</v>
      </c>
      <c r="S36" s="53">
        <f>'Temp Relocation Housing Costs'!S36+'Temp Relocation Living Costs'!S36</f>
        <v>2316217.6983869793</v>
      </c>
      <c r="U36" s="68">
        <v>2055</v>
      </c>
      <c r="V36" s="55">
        <f t="shared" si="0"/>
        <v>0</v>
      </c>
      <c r="W36" s="56">
        <f t="shared" si="1"/>
        <v>385881.84216845036</v>
      </c>
      <c r="X36" s="57">
        <f t="shared" si="2"/>
        <v>57984235.31247972</v>
      </c>
      <c r="Y36" s="58">
        <f t="shared" si="3"/>
        <v>58370117.15464817</v>
      </c>
      <c r="Z36" s="96">
        <f t="shared" si="4"/>
        <v>9788383.446390897</v>
      </c>
      <c r="AC36">
        <v>2055</v>
      </c>
      <c r="AD36" s="51">
        <f>'Temp Relocation Housing Costs'!V36+'Temp Relocation Living Costs'!V36</f>
        <v>0</v>
      </c>
      <c r="AE36" s="51">
        <f>'Temp Relocation Housing Costs'!W36+'Temp Relocation Living Costs'!W36</f>
        <v>0</v>
      </c>
      <c r="AF36" s="51">
        <f>'Temp Relocation Housing Costs'!X36+'Temp Relocation Living Costs'!X36</f>
        <v>0</v>
      </c>
      <c r="AG36" s="51">
        <f>'Temp Relocation Housing Costs'!Y36+'Temp Relocation Living Costs'!Y36</f>
        <v>0</v>
      </c>
      <c r="AH36" s="51">
        <f>'Temp Relocation Housing Costs'!Z36+'Temp Relocation Living Costs'!Z36</f>
        <v>0</v>
      </c>
      <c r="AI36" s="51">
        <f>'Temp Relocation Housing Costs'!AA36+'Temp Relocation Living Costs'!AA36</f>
        <v>0</v>
      </c>
      <c r="AJ36" s="52">
        <f>'Temp Relocation Housing Costs'!AB36+'Temp Relocation Living Costs'!AB36</f>
        <v>80024.780913143622</v>
      </c>
      <c r="AK36" s="52">
        <f>'Temp Relocation Housing Costs'!AC36+'Temp Relocation Living Costs'!AC36</f>
        <v>90106.912431075674</v>
      </c>
      <c r="AL36" s="52">
        <f>'Temp Relocation Housing Costs'!AD36+'Temp Relocation Living Costs'!AD36</f>
        <v>61417.400068460935</v>
      </c>
      <c r="AM36" s="52">
        <f>'Temp Relocation Housing Costs'!AE36+'Temp Relocation Living Costs'!AE36</f>
        <v>61163.516810236513</v>
      </c>
      <c r="AN36" s="52">
        <f>'Temp Relocation Housing Costs'!AF36+'Temp Relocation Living Costs'!AF36</f>
        <v>49477.048276196569</v>
      </c>
      <c r="AO36" s="52">
        <f>'Temp Relocation Housing Costs'!AG36+'Temp Relocation Living Costs'!AG36</f>
        <v>19620.500668072738</v>
      </c>
      <c r="AP36" s="53">
        <f>'Temp Relocation Housing Costs'!AH36+'Temp Relocation Living Costs'!AH36</f>
        <v>9433506.2679883018</v>
      </c>
      <c r="AQ36" s="53">
        <f>'Temp Relocation Housing Costs'!AI36+'Temp Relocation Living Costs'!AI36</f>
        <v>17807812.857950374</v>
      </c>
      <c r="AR36" s="53">
        <f>'Temp Relocation Housing Costs'!AJ36+'Temp Relocation Living Costs'!AJ36</f>
        <v>14076176.921207547</v>
      </c>
      <c r="AS36" s="53">
        <f>'Temp Relocation Housing Costs'!AK36+'Temp Relocation Living Costs'!AK36</f>
        <v>6350029.5383281922</v>
      </c>
      <c r="AT36" s="53">
        <f>'Temp Relocation Housing Costs'!AL36+'Temp Relocation Living Costs'!AL36</f>
        <v>4006652.5412259093</v>
      </c>
      <c r="AU36" s="53">
        <f>'Temp Relocation Housing Costs'!AM36+'Temp Relocation Living Costs'!AM36</f>
        <v>2118491.4783926536</v>
      </c>
      <c r="AW36" s="68">
        <v>2055</v>
      </c>
      <c r="AX36" s="55">
        <f t="shared" si="5"/>
        <v>0</v>
      </c>
      <c r="AY36" s="56">
        <f t="shared" si="6"/>
        <v>361810.15916718607</v>
      </c>
      <c r="AZ36" s="57">
        <f t="shared" si="7"/>
        <v>53792669.60509298</v>
      </c>
      <c r="BA36" s="58">
        <f t="shared" si="8"/>
        <v>54154479.764260165</v>
      </c>
    </row>
    <row r="37" spans="1:53" x14ac:dyDescent="0.35">
      <c r="A37">
        <v>2056</v>
      </c>
      <c r="B37" s="51">
        <f>'Temp Relocation Housing Costs'!B37+'Temp Relocation Living Costs'!B37</f>
        <v>0</v>
      </c>
      <c r="C37" s="51">
        <f>'Temp Relocation Housing Costs'!C37+'Temp Relocation Living Costs'!C37</f>
        <v>0</v>
      </c>
      <c r="D37" s="51">
        <f>'Temp Relocation Housing Costs'!D37+'Temp Relocation Living Costs'!D37</f>
        <v>0</v>
      </c>
      <c r="E37" s="51">
        <f>'Temp Relocation Housing Costs'!E37+'Temp Relocation Living Costs'!E37</f>
        <v>0</v>
      </c>
      <c r="F37" s="51">
        <f>'Temp Relocation Housing Costs'!F37+'Temp Relocation Living Costs'!F37</f>
        <v>0</v>
      </c>
      <c r="G37" s="51">
        <f>'Temp Relocation Housing Costs'!G37+'Temp Relocation Living Costs'!G37</f>
        <v>0</v>
      </c>
      <c r="H37" s="52">
        <f>'Temp Relocation Housing Costs'!H37+'Temp Relocation Living Costs'!H37</f>
        <v>87192.603077132517</v>
      </c>
      <c r="I37" s="52">
        <f>'Temp Relocation Housing Costs'!I37+'Temp Relocation Living Costs'!I37</f>
        <v>100089.72679012222</v>
      </c>
      <c r="J37" s="52">
        <f>'Temp Relocation Housing Costs'!J37+'Temp Relocation Living Costs'!J37</f>
        <v>68945.805659288089</v>
      </c>
      <c r="K37" s="52">
        <f>'Temp Relocation Housing Costs'!K37+'Temp Relocation Living Costs'!K37</f>
        <v>62202.077435700761</v>
      </c>
      <c r="L37" s="52">
        <f>'Temp Relocation Housing Costs'!L37+'Temp Relocation Living Costs'!L37</f>
        <v>51234.257862650084</v>
      </c>
      <c r="M37" s="52">
        <f>'Temp Relocation Housing Costs'!M37+'Temp Relocation Living Costs'!M37</f>
        <v>21759.866233920366</v>
      </c>
      <c r="N37" s="53">
        <f>'Temp Relocation Housing Costs'!N37+'Temp Relocation Living Costs'!N37</f>
        <v>10273689.67496486</v>
      </c>
      <c r="O37" s="53">
        <f>'Temp Relocation Housing Costs'!O37+'Temp Relocation Living Costs'!O37</f>
        <v>19771523.243883852</v>
      </c>
      <c r="P37" s="53">
        <f>'Temp Relocation Housing Costs'!P37+'Temp Relocation Living Costs'!P37</f>
        <v>15794260.300115287</v>
      </c>
      <c r="Q37" s="53">
        <f>'Temp Relocation Housing Costs'!Q37+'Temp Relocation Living Costs'!Q37</f>
        <v>6454852.7247770857</v>
      </c>
      <c r="R37" s="53">
        <f>'Temp Relocation Housing Costs'!R37+'Temp Relocation Living Costs'!R37</f>
        <v>4147023.5405022311</v>
      </c>
      <c r="S37" s="53">
        <f>'Temp Relocation Housing Costs'!S37+'Temp Relocation Living Costs'!S37</f>
        <v>2348394.2521990198</v>
      </c>
      <c r="U37" s="68">
        <v>2056</v>
      </c>
      <c r="V37" s="55">
        <f t="shared" si="0"/>
        <v>0</v>
      </c>
      <c r="W37" s="56">
        <f t="shared" si="1"/>
        <v>391424.33705881407</v>
      </c>
      <c r="X37" s="57">
        <f t="shared" si="2"/>
        <v>58789743.736442327</v>
      </c>
      <c r="Y37" s="58">
        <f t="shared" si="3"/>
        <v>59181168.07350114</v>
      </c>
      <c r="Z37" s="96">
        <f t="shared" si="4"/>
        <v>9401660.404160155</v>
      </c>
      <c r="AC37">
        <v>2056</v>
      </c>
      <c r="AD37" s="51">
        <f>'Temp Relocation Housing Costs'!V37+'Temp Relocation Living Costs'!V37</f>
        <v>0</v>
      </c>
      <c r="AE37" s="51">
        <f>'Temp Relocation Housing Costs'!W37+'Temp Relocation Living Costs'!W37</f>
        <v>0</v>
      </c>
      <c r="AF37" s="51">
        <f>'Temp Relocation Housing Costs'!X37+'Temp Relocation Living Costs'!X37</f>
        <v>0</v>
      </c>
      <c r="AG37" s="51">
        <f>'Temp Relocation Housing Costs'!Y37+'Temp Relocation Living Costs'!Y37</f>
        <v>0</v>
      </c>
      <c r="AH37" s="51">
        <f>'Temp Relocation Housing Costs'!Z37+'Temp Relocation Living Costs'!Z37</f>
        <v>0</v>
      </c>
      <c r="AI37" s="51">
        <f>'Temp Relocation Housing Costs'!AA37+'Temp Relocation Living Costs'!AA37</f>
        <v>0</v>
      </c>
      <c r="AJ37" s="52">
        <f>'Temp Relocation Housing Costs'!AB37+'Temp Relocation Living Costs'!AB37</f>
        <v>81174.192185830456</v>
      </c>
      <c r="AK37" s="52">
        <f>'Temp Relocation Housing Costs'!AC37+'Temp Relocation Living Costs'!AC37</f>
        <v>91401.135291962884</v>
      </c>
      <c r="AL37" s="52">
        <f>'Temp Relocation Housing Costs'!AD37+'Temp Relocation Living Costs'!AD37</f>
        <v>62299.549962184792</v>
      </c>
      <c r="AM37" s="52">
        <f>'Temp Relocation Housing Costs'!AE37+'Temp Relocation Living Costs'!AE37</f>
        <v>62042.020130041405</v>
      </c>
      <c r="AN37" s="52">
        <f>'Temp Relocation Housing Costs'!AF37+'Temp Relocation Living Costs'!AF37</f>
        <v>50187.6966076135</v>
      </c>
      <c r="AO37" s="52">
        <f>'Temp Relocation Housing Costs'!AG37+'Temp Relocation Living Costs'!AG37</f>
        <v>19902.313681320706</v>
      </c>
      <c r="AP37" s="53">
        <f>'Temp Relocation Housing Costs'!AH37+'Temp Relocation Living Costs'!AH37</f>
        <v>9564555.1423145533</v>
      </c>
      <c r="AQ37" s="53">
        <f>'Temp Relocation Housing Costs'!AI37+'Temp Relocation Living Costs'!AI37</f>
        <v>18055196.361278933</v>
      </c>
      <c r="AR37" s="53">
        <f>'Temp Relocation Housing Costs'!AJ37+'Temp Relocation Living Costs'!AJ37</f>
        <v>14271721.089827128</v>
      </c>
      <c r="AS37" s="53">
        <f>'Temp Relocation Housing Costs'!AK37+'Temp Relocation Living Costs'!AK37</f>
        <v>6438243.2098195869</v>
      </c>
      <c r="AT37" s="53">
        <f>'Temp Relocation Housing Costs'!AL37+'Temp Relocation Living Costs'!AL37</f>
        <v>4062312.3659430258</v>
      </c>
      <c r="AU37" s="53">
        <f>'Temp Relocation Housing Costs'!AM37+'Temp Relocation Living Costs'!AM37</f>
        <v>2147921.2487904541</v>
      </c>
      <c r="AW37" s="68">
        <v>2056</v>
      </c>
      <c r="AX37" s="55">
        <f t="shared" si="5"/>
        <v>0</v>
      </c>
      <c r="AY37" s="56">
        <f t="shared" si="6"/>
        <v>367006.90785895375</v>
      </c>
      <c r="AZ37" s="57">
        <f t="shared" si="7"/>
        <v>54539949.417973682</v>
      </c>
      <c r="BA37" s="58">
        <f t="shared" si="8"/>
        <v>54906956.325832635</v>
      </c>
    </row>
    <row r="38" spans="1:53" x14ac:dyDescent="0.35">
      <c r="A38">
        <v>2057</v>
      </c>
      <c r="B38" s="51">
        <f>'Temp Relocation Housing Costs'!B38+'Temp Relocation Living Costs'!B38</f>
        <v>0</v>
      </c>
      <c r="C38" s="51">
        <f>'Temp Relocation Housing Costs'!C38+'Temp Relocation Living Costs'!C38</f>
        <v>0</v>
      </c>
      <c r="D38" s="51">
        <f>'Temp Relocation Housing Costs'!D38+'Temp Relocation Living Costs'!D38</f>
        <v>0</v>
      </c>
      <c r="E38" s="51">
        <f>'Temp Relocation Housing Costs'!E38+'Temp Relocation Living Costs'!E38</f>
        <v>0</v>
      </c>
      <c r="F38" s="51">
        <f>'Temp Relocation Housing Costs'!F38+'Temp Relocation Living Costs'!F38</f>
        <v>0</v>
      </c>
      <c r="G38" s="51">
        <f>'Temp Relocation Housing Costs'!G38+'Temp Relocation Living Costs'!G38</f>
        <v>0</v>
      </c>
      <c r="H38" s="52">
        <f>'Temp Relocation Housing Costs'!H38+'Temp Relocation Living Costs'!H38</f>
        <v>88444.96715396193</v>
      </c>
      <c r="I38" s="52">
        <f>'Temp Relocation Housing Costs'!I38+'Temp Relocation Living Costs'!I38</f>
        <v>101527.33472781313</v>
      </c>
      <c r="J38" s="52">
        <f>'Temp Relocation Housing Costs'!J38+'Temp Relocation Living Costs'!J38</f>
        <v>69936.087486054632</v>
      </c>
      <c r="K38" s="52">
        <f>'Temp Relocation Housing Costs'!K38+'Temp Relocation Living Costs'!K38</f>
        <v>63095.497800909041</v>
      </c>
      <c r="L38" s="52">
        <f>'Temp Relocation Housing Costs'!L38+'Temp Relocation Living Costs'!L38</f>
        <v>51970.145332295149</v>
      </c>
      <c r="M38" s="52">
        <f>'Temp Relocation Housing Costs'!M38+'Temp Relocation Living Costs'!M38</f>
        <v>22072.407365005387</v>
      </c>
      <c r="N38" s="53">
        <f>'Temp Relocation Housing Costs'!N38+'Temp Relocation Living Costs'!N38</f>
        <v>10416410.252959289</v>
      </c>
      <c r="O38" s="53">
        <f>'Temp Relocation Housing Costs'!O38+'Temp Relocation Living Costs'!O38</f>
        <v>20046186.321558237</v>
      </c>
      <c r="P38" s="53">
        <f>'Temp Relocation Housing Costs'!P38+'Temp Relocation Living Costs'!P38</f>
        <v>16013671.829015162</v>
      </c>
      <c r="Q38" s="53">
        <f>'Temp Relocation Housing Costs'!Q38+'Temp Relocation Living Costs'!Q38</f>
        <v>6544522.5844764691</v>
      </c>
      <c r="R38" s="53">
        <f>'Temp Relocation Housing Costs'!R38+'Temp Relocation Living Costs'!R38</f>
        <v>4204633.3783873739</v>
      </c>
      <c r="S38" s="53">
        <f>'Temp Relocation Housing Costs'!S38+'Temp Relocation Living Costs'!S38</f>
        <v>2381017.7979392973</v>
      </c>
      <c r="U38" s="68">
        <v>2057</v>
      </c>
      <c r="V38" s="55">
        <f t="shared" si="0"/>
        <v>0</v>
      </c>
      <c r="W38" s="56">
        <f t="shared" si="1"/>
        <v>397046.43986603932</v>
      </c>
      <c r="X38" s="57">
        <f t="shared" si="2"/>
        <v>59606442.164335832</v>
      </c>
      <c r="Y38" s="58">
        <f t="shared" si="3"/>
        <v>60003488.604201868</v>
      </c>
      <c r="Z38" s="96">
        <f t="shared" si="4"/>
        <v>9030216.170494929</v>
      </c>
      <c r="AC38">
        <v>2057</v>
      </c>
      <c r="AD38" s="51">
        <f>'Temp Relocation Housing Costs'!V38+'Temp Relocation Living Costs'!V38</f>
        <v>0</v>
      </c>
      <c r="AE38" s="51">
        <f>'Temp Relocation Housing Costs'!W38+'Temp Relocation Living Costs'!W38</f>
        <v>0</v>
      </c>
      <c r="AF38" s="51">
        <f>'Temp Relocation Housing Costs'!X38+'Temp Relocation Living Costs'!X38</f>
        <v>0</v>
      </c>
      <c r="AG38" s="51">
        <f>'Temp Relocation Housing Costs'!Y38+'Temp Relocation Living Costs'!Y38</f>
        <v>0</v>
      </c>
      <c r="AH38" s="51">
        <f>'Temp Relocation Housing Costs'!Z38+'Temp Relocation Living Costs'!Z38</f>
        <v>0</v>
      </c>
      <c r="AI38" s="51">
        <f>'Temp Relocation Housing Costs'!AA38+'Temp Relocation Living Costs'!AA38</f>
        <v>0</v>
      </c>
      <c r="AJ38" s="52">
        <f>'Temp Relocation Housing Costs'!AB38+'Temp Relocation Living Costs'!AB38</f>
        <v>82340.112673021882</v>
      </c>
      <c r="AK38" s="52">
        <f>'Temp Relocation Housing Costs'!AC38+'Temp Relocation Living Costs'!AC38</f>
        <v>92713.947323963075</v>
      </c>
      <c r="AL38" s="52">
        <f>'Temp Relocation Housing Costs'!AD38+'Temp Relocation Living Costs'!AD38</f>
        <v>63194.370343980925</v>
      </c>
      <c r="AM38" s="52">
        <f>'Temp Relocation Housing Costs'!AE38+'Temp Relocation Living Costs'!AE38</f>
        <v>62933.141561478151</v>
      </c>
      <c r="AN38" s="52">
        <f>'Temp Relocation Housing Costs'!AF38+'Temp Relocation Living Costs'!AF38</f>
        <v>50908.552117278537</v>
      </c>
      <c r="AO38" s="52">
        <f>'Temp Relocation Housing Costs'!AG38+'Temp Relocation Living Costs'!AG38</f>
        <v>20188.174428914481</v>
      </c>
      <c r="AP38" s="53">
        <f>'Temp Relocation Housing Costs'!AH38+'Temp Relocation Living Costs'!AH38</f>
        <v>9697424.5282272995</v>
      </c>
      <c r="AQ38" s="53">
        <f>'Temp Relocation Housing Costs'!AI38+'Temp Relocation Living Costs'!AI38</f>
        <v>18306016.479659956</v>
      </c>
      <c r="AR38" s="53">
        <f>'Temp Relocation Housing Costs'!AJ38+'Temp Relocation Living Costs'!AJ38</f>
        <v>14469981.729125869</v>
      </c>
      <c r="AS38" s="53">
        <f>'Temp Relocation Housing Costs'!AK38+'Temp Relocation Living Costs'!AK38</f>
        <v>6527682.3325929055</v>
      </c>
      <c r="AT38" s="53">
        <f>'Temp Relocation Housing Costs'!AL38+'Temp Relocation Living Costs'!AL38</f>
        <v>4118745.4087157799</v>
      </c>
      <c r="AU38" s="53">
        <f>'Temp Relocation Housing Costs'!AM38+'Temp Relocation Living Costs'!AM38</f>
        <v>2177759.853207414</v>
      </c>
      <c r="AW38" s="68">
        <v>2057</v>
      </c>
      <c r="AX38" s="55">
        <f t="shared" si="5"/>
        <v>0</v>
      </c>
      <c r="AY38" s="56">
        <f t="shared" si="6"/>
        <v>372278.29844863707</v>
      </c>
      <c r="AZ38" s="57">
        <f t="shared" si="7"/>
        <v>55297610.331529222</v>
      </c>
      <c r="BA38" s="58">
        <f t="shared" si="8"/>
        <v>55669888.62997786</v>
      </c>
    </row>
    <row r="39" spans="1:53" x14ac:dyDescent="0.35">
      <c r="A39">
        <v>2058</v>
      </c>
      <c r="B39" s="51">
        <f>'Temp Relocation Housing Costs'!B39+'Temp Relocation Living Costs'!B39</f>
        <v>0</v>
      </c>
      <c r="C39" s="51">
        <f>'Temp Relocation Housing Costs'!C39+'Temp Relocation Living Costs'!C39</f>
        <v>0</v>
      </c>
      <c r="D39" s="51">
        <f>'Temp Relocation Housing Costs'!D39+'Temp Relocation Living Costs'!D39</f>
        <v>0</v>
      </c>
      <c r="E39" s="51">
        <f>'Temp Relocation Housing Costs'!E39+'Temp Relocation Living Costs'!E39</f>
        <v>0</v>
      </c>
      <c r="F39" s="51">
        <f>'Temp Relocation Housing Costs'!F39+'Temp Relocation Living Costs'!F39</f>
        <v>0</v>
      </c>
      <c r="G39" s="51">
        <f>'Temp Relocation Housing Costs'!G39+'Temp Relocation Living Costs'!G39</f>
        <v>0</v>
      </c>
      <c r="H39" s="52">
        <f>'Temp Relocation Housing Costs'!H39+'Temp Relocation Living Costs'!H39</f>
        <v>89715.319176162608</v>
      </c>
      <c r="I39" s="52">
        <f>'Temp Relocation Housing Costs'!I39+'Temp Relocation Living Costs'!I39</f>
        <v>102985.59130396864</v>
      </c>
      <c r="J39" s="52">
        <f>'Temp Relocation Housing Costs'!J39+'Temp Relocation Living Costs'!J39</f>
        <v>70940.592920581592</v>
      </c>
      <c r="K39" s="52">
        <f>'Temp Relocation Housing Costs'!K39+'Temp Relocation Living Costs'!K39</f>
        <v>64001.750534132574</v>
      </c>
      <c r="L39" s="52">
        <f>'Temp Relocation Housing Costs'!L39+'Temp Relocation Living Costs'!L39</f>
        <v>52716.602494770181</v>
      </c>
      <c r="M39" s="52">
        <f>'Temp Relocation Housing Costs'!M39+'Temp Relocation Living Costs'!M39</f>
        <v>22389.4375842847</v>
      </c>
      <c r="N39" s="53">
        <f>'Temp Relocation Housing Costs'!N39+'Temp Relocation Living Costs'!N39</f>
        <v>10561113.484121904</v>
      </c>
      <c r="O39" s="53">
        <f>'Temp Relocation Housing Costs'!O39+'Temp Relocation Living Costs'!O39</f>
        <v>20324664.978098594</v>
      </c>
      <c r="P39" s="53">
        <f>'Temp Relocation Housing Costs'!P39+'Temp Relocation Living Costs'!P39</f>
        <v>16236131.390434407</v>
      </c>
      <c r="Q39" s="53">
        <f>'Temp Relocation Housing Costs'!Q39+'Temp Relocation Living Costs'!Q39</f>
        <v>6635438.1246090606</v>
      </c>
      <c r="R39" s="53">
        <f>'Temp Relocation Housing Costs'!R39+'Temp Relocation Living Costs'!R39</f>
        <v>4263043.5236227708</v>
      </c>
      <c r="S39" s="53">
        <f>'Temp Relocation Housing Costs'!S39+'Temp Relocation Living Costs'!S39</f>
        <v>2414094.5451535909</v>
      </c>
      <c r="U39" s="68">
        <v>2058</v>
      </c>
      <c r="V39" s="55">
        <f t="shared" si="0"/>
        <v>0</v>
      </c>
      <c r="W39" s="56">
        <f t="shared" si="1"/>
        <v>402749.29401390033</v>
      </c>
      <c r="X39" s="57">
        <f t="shared" si="2"/>
        <v>60434486.046040326</v>
      </c>
      <c r="Y39" s="58">
        <f t="shared" si="3"/>
        <v>60837235.340054229</v>
      </c>
      <c r="Z39" s="96">
        <f t="shared" si="4"/>
        <v>8673447.1036171801</v>
      </c>
      <c r="AC39">
        <v>2058</v>
      </c>
      <c r="AD39" s="51">
        <f>'Temp Relocation Housing Costs'!V39+'Temp Relocation Living Costs'!V39</f>
        <v>0</v>
      </c>
      <c r="AE39" s="51">
        <f>'Temp Relocation Housing Costs'!W39+'Temp Relocation Living Costs'!W39</f>
        <v>0</v>
      </c>
      <c r="AF39" s="51">
        <f>'Temp Relocation Housing Costs'!X39+'Temp Relocation Living Costs'!X39</f>
        <v>0</v>
      </c>
      <c r="AG39" s="51">
        <f>'Temp Relocation Housing Costs'!Y39+'Temp Relocation Living Costs'!Y39</f>
        <v>0</v>
      </c>
      <c r="AH39" s="51">
        <f>'Temp Relocation Housing Costs'!Z39+'Temp Relocation Living Costs'!Z39</f>
        <v>0</v>
      </c>
      <c r="AI39" s="51">
        <f>'Temp Relocation Housing Costs'!AA39+'Temp Relocation Living Costs'!AA39</f>
        <v>0</v>
      </c>
      <c r="AJ39" s="52">
        <f>'Temp Relocation Housing Costs'!AB39+'Temp Relocation Living Costs'!AB39</f>
        <v>83522.779499731449</v>
      </c>
      <c r="AK39" s="52">
        <f>'Temp Relocation Housing Costs'!AC39+'Temp Relocation Living Costs'!AC39</f>
        <v>94045.615526905356</v>
      </c>
      <c r="AL39" s="52">
        <f>'Temp Relocation Housing Costs'!AD39+'Temp Relocation Living Costs'!AD39</f>
        <v>64102.043202499008</v>
      </c>
      <c r="AM39" s="52">
        <f>'Temp Relocation Housing Costs'!AE39+'Temp Relocation Living Costs'!AE39</f>
        <v>63837.062340903569</v>
      </c>
      <c r="AN39" s="52">
        <f>'Temp Relocation Housing Costs'!AF39+'Temp Relocation Living Costs'!AF39</f>
        <v>51639.761412850035</v>
      </c>
      <c r="AO39" s="52">
        <f>'Temp Relocation Housing Costs'!AG39+'Temp Relocation Living Costs'!AG39</f>
        <v>20478.141049238602</v>
      </c>
      <c r="AP39" s="53">
        <f>'Temp Relocation Housing Costs'!AH39+'Temp Relocation Living Costs'!AH39</f>
        <v>9832139.7160043381</v>
      </c>
      <c r="AQ39" s="53">
        <f>'Temp Relocation Housing Costs'!AI39+'Temp Relocation Living Costs'!AI39</f>
        <v>18560320.954041649</v>
      </c>
      <c r="AR39" s="53">
        <f>'Temp Relocation Housing Costs'!AJ39+'Temp Relocation Living Costs'!AJ39</f>
        <v>14670996.575912805</v>
      </c>
      <c r="AS39" s="53">
        <f>'Temp Relocation Housing Costs'!AK39+'Temp Relocation Living Costs'!AK39</f>
        <v>6618363.9304361697</v>
      </c>
      <c r="AT39" s="53">
        <f>'Temp Relocation Housing Costs'!AL39+'Temp Relocation Living Costs'!AL39</f>
        <v>4175962.4109750791</v>
      </c>
      <c r="AU39" s="53">
        <f>'Temp Relocation Housing Costs'!AM39+'Temp Relocation Living Costs'!AM39</f>
        <v>2208012.9711052827</v>
      </c>
      <c r="AW39" s="68">
        <v>2058</v>
      </c>
      <c r="AX39" s="55">
        <f t="shared" si="5"/>
        <v>0</v>
      </c>
      <c r="AY39" s="56">
        <f t="shared" si="6"/>
        <v>377625.40303212806</v>
      </c>
      <c r="AZ39" s="57">
        <f t="shared" si="7"/>
        <v>56065796.558475323</v>
      </c>
      <c r="BA39" s="58">
        <f t="shared" si="8"/>
        <v>56443421.961507455</v>
      </c>
    </row>
    <row r="40" spans="1:53" x14ac:dyDescent="0.35">
      <c r="A40">
        <v>2059</v>
      </c>
      <c r="B40" s="51">
        <f>'Temp Relocation Housing Costs'!B40+'Temp Relocation Living Costs'!B40</f>
        <v>0</v>
      </c>
      <c r="C40" s="51">
        <f>'Temp Relocation Housing Costs'!C40+'Temp Relocation Living Costs'!C40</f>
        <v>0</v>
      </c>
      <c r="D40" s="51">
        <f>'Temp Relocation Housing Costs'!D40+'Temp Relocation Living Costs'!D40</f>
        <v>0</v>
      </c>
      <c r="E40" s="51">
        <f>'Temp Relocation Housing Costs'!E40+'Temp Relocation Living Costs'!E40</f>
        <v>0</v>
      </c>
      <c r="F40" s="51">
        <f>'Temp Relocation Housing Costs'!F40+'Temp Relocation Living Costs'!F40</f>
        <v>0</v>
      </c>
      <c r="G40" s="51">
        <f>'Temp Relocation Housing Costs'!G40+'Temp Relocation Living Costs'!G40</f>
        <v>0</v>
      </c>
      <c r="H40" s="52">
        <f>'Temp Relocation Housing Costs'!H40+'Temp Relocation Living Costs'!H40</f>
        <v>91003.917508043087</v>
      </c>
      <c r="I40" s="52">
        <f>'Temp Relocation Housing Costs'!I40+'Temp Relocation Living Costs'!I40</f>
        <v>104464.79309894235</v>
      </c>
      <c r="J40" s="52">
        <f>'Temp Relocation Housing Costs'!J40+'Temp Relocation Living Costs'!J40</f>
        <v>71959.526259274571</v>
      </c>
      <c r="K40" s="52">
        <f>'Temp Relocation Housing Costs'!K40+'Temp Relocation Living Costs'!K40</f>
        <v>64921.019949133741</v>
      </c>
      <c r="L40" s="52">
        <f>'Temp Relocation Housing Costs'!L40+'Temp Relocation Living Costs'!L40</f>
        <v>53473.781164600019</v>
      </c>
      <c r="M40" s="52">
        <f>'Temp Relocation Housing Costs'!M40+'Temp Relocation Living Costs'!M40</f>
        <v>22711.021369392798</v>
      </c>
      <c r="N40" s="53">
        <f>'Temp Relocation Housing Costs'!N40+'Temp Relocation Living Costs'!N40</f>
        <v>10707826.911177384</v>
      </c>
      <c r="O40" s="53">
        <f>'Temp Relocation Housing Costs'!O40+'Temp Relocation Living Costs'!O40</f>
        <v>20607012.218962405</v>
      </c>
      <c r="P40" s="53">
        <f>'Temp Relocation Housing Costs'!P40+'Temp Relocation Living Costs'!P40</f>
        <v>16461681.327190135</v>
      </c>
      <c r="Q40" s="53">
        <f>'Temp Relocation Housing Costs'!Q40+'Temp Relocation Living Costs'!Q40</f>
        <v>6727616.6499832645</v>
      </c>
      <c r="R40" s="53">
        <f>'Temp Relocation Housing Costs'!R40+'Temp Relocation Living Costs'!R40</f>
        <v>4322265.0939598102</v>
      </c>
      <c r="S40" s="53">
        <f>'Temp Relocation Housing Costs'!S40+'Temp Relocation Living Costs'!S40</f>
        <v>2447630.7896497729</v>
      </c>
      <c r="U40" s="68">
        <v>2059</v>
      </c>
      <c r="V40" s="55">
        <f t="shared" si="0"/>
        <v>0</v>
      </c>
      <c r="W40" s="56">
        <f t="shared" si="1"/>
        <v>408534.05934938655</v>
      </c>
      <c r="X40" s="57">
        <f t="shared" si="2"/>
        <v>61274032.990922771</v>
      </c>
      <c r="Y40" s="58">
        <f t="shared" si="3"/>
        <v>61682567.050272159</v>
      </c>
      <c r="Z40" s="96">
        <f t="shared" si="4"/>
        <v>8330773.4107089434</v>
      </c>
      <c r="AC40">
        <v>2059</v>
      </c>
      <c r="AD40" s="51">
        <f>'Temp Relocation Housing Costs'!V40+'Temp Relocation Living Costs'!V40</f>
        <v>0</v>
      </c>
      <c r="AE40" s="51">
        <f>'Temp Relocation Housing Costs'!W40+'Temp Relocation Living Costs'!W40</f>
        <v>0</v>
      </c>
      <c r="AF40" s="51">
        <f>'Temp Relocation Housing Costs'!X40+'Temp Relocation Living Costs'!X40</f>
        <v>0</v>
      </c>
      <c r="AG40" s="51">
        <f>'Temp Relocation Housing Costs'!Y40+'Temp Relocation Living Costs'!Y40</f>
        <v>0</v>
      </c>
      <c r="AH40" s="51">
        <f>'Temp Relocation Housing Costs'!Z40+'Temp Relocation Living Costs'!Z40</f>
        <v>0</v>
      </c>
      <c r="AI40" s="51">
        <f>'Temp Relocation Housing Costs'!AA40+'Temp Relocation Living Costs'!AA40</f>
        <v>0</v>
      </c>
      <c r="AJ40" s="52">
        <f>'Temp Relocation Housing Costs'!AB40+'Temp Relocation Living Costs'!AB40</f>
        <v>84722.43319684462</v>
      </c>
      <c r="AK40" s="52">
        <f>'Temp Relocation Housing Costs'!AC40+'Temp Relocation Living Costs'!AC40</f>
        <v>95396.410735588535</v>
      </c>
      <c r="AL40" s="52">
        <f>'Temp Relocation Housing Costs'!AD40+'Temp Relocation Living Costs'!AD40</f>
        <v>65022.753140326655</v>
      </c>
      <c r="AM40" s="52">
        <f>'Temp Relocation Housing Costs'!AE40+'Temp Relocation Living Costs'!AE40</f>
        <v>64753.966307807073</v>
      </c>
      <c r="AN40" s="52">
        <f>'Temp Relocation Housing Costs'!AF40+'Temp Relocation Living Costs'!AF40</f>
        <v>52381.473207740295</v>
      </c>
      <c r="AO40" s="52">
        <f>'Temp Relocation Housing Costs'!AG40+'Temp Relocation Living Costs'!AG40</f>
        <v>20772.272515730372</v>
      </c>
      <c r="AP40" s="53">
        <f>'Temp Relocation Housing Costs'!AH40+'Temp Relocation Living Costs'!AH40</f>
        <v>9968726.3472522683</v>
      </c>
      <c r="AQ40" s="53">
        <f>'Temp Relocation Housing Costs'!AI40+'Temp Relocation Living Costs'!AI40</f>
        <v>18818158.188582409</v>
      </c>
      <c r="AR40" s="53">
        <f>'Temp Relocation Housing Costs'!AJ40+'Temp Relocation Living Costs'!AJ40</f>
        <v>14874803.891231168</v>
      </c>
      <c r="AS40" s="53">
        <f>'Temp Relocation Housing Costs'!AK40+'Temp Relocation Living Costs'!AK40</f>
        <v>6710305.2636293508</v>
      </c>
      <c r="AT40" s="53">
        <f>'Temp Relocation Housing Costs'!AL40+'Temp Relocation Living Costs'!AL40</f>
        <v>4233974.2633702038</v>
      </c>
      <c r="AU40" s="53">
        <f>'Temp Relocation Housing Costs'!AM40+'Temp Relocation Living Costs'!AM40</f>
        <v>2238686.3608440491</v>
      </c>
      <c r="AW40" s="68">
        <v>2059</v>
      </c>
      <c r="AX40" s="55">
        <f t="shared" si="5"/>
        <v>0</v>
      </c>
      <c r="AY40" s="56">
        <f t="shared" si="6"/>
        <v>383049.30910403753</v>
      </c>
      <c r="AZ40" s="57">
        <f t="shared" si="7"/>
        <v>56844654.314909443</v>
      </c>
      <c r="BA40" s="58">
        <f t="shared" si="8"/>
        <v>57227703.624013484</v>
      </c>
    </row>
    <row r="41" spans="1:53" x14ac:dyDescent="0.35">
      <c r="A41">
        <v>2060</v>
      </c>
      <c r="B41" s="51">
        <f>'Temp Relocation Housing Costs'!B41+'Temp Relocation Living Costs'!B41</f>
        <v>0</v>
      </c>
      <c r="C41" s="51">
        <f>'Temp Relocation Housing Costs'!C41+'Temp Relocation Living Costs'!C41</f>
        <v>0</v>
      </c>
      <c r="D41" s="51">
        <f>'Temp Relocation Housing Costs'!D41+'Temp Relocation Living Costs'!D41</f>
        <v>0</v>
      </c>
      <c r="E41" s="51">
        <f>'Temp Relocation Housing Costs'!E41+'Temp Relocation Living Costs'!E41</f>
        <v>0</v>
      </c>
      <c r="F41" s="51">
        <f>'Temp Relocation Housing Costs'!F41+'Temp Relocation Living Costs'!F41</f>
        <v>0</v>
      </c>
      <c r="G41" s="51">
        <f>'Temp Relocation Housing Costs'!G41+'Temp Relocation Living Costs'!G41</f>
        <v>0</v>
      </c>
      <c r="H41" s="52">
        <f>'Temp Relocation Housing Costs'!H41+'Temp Relocation Living Costs'!H41</f>
        <v>93198.808594870701</v>
      </c>
      <c r="I41" s="52">
        <f>'Temp Relocation Housing Costs'!I41+'Temp Relocation Living Costs'!I41</f>
        <v>106984.34225175653</v>
      </c>
      <c r="J41" s="52">
        <f>'Temp Relocation Housing Costs'!J41+'Temp Relocation Living Costs'!J41</f>
        <v>73695.092453827267</v>
      </c>
      <c r="K41" s="52">
        <f>'Temp Relocation Housing Costs'!K41+'Temp Relocation Living Costs'!K41</f>
        <v>66486.826915867015</v>
      </c>
      <c r="L41" s="52">
        <f>'Temp Relocation Housing Costs'!L41+'Temp Relocation Living Costs'!L41</f>
        <v>54763.49625457709</v>
      </c>
      <c r="M41" s="52">
        <f>'Temp Relocation Housing Costs'!M41+'Temp Relocation Living Costs'!M41</f>
        <v>23258.780408139966</v>
      </c>
      <c r="N41" s="53">
        <f>'Temp Relocation Housing Costs'!N41+'Temp Relocation Living Costs'!N41</f>
        <v>10960989.614574883</v>
      </c>
      <c r="O41" s="53">
        <f>'Temp Relocation Housing Costs'!O41+'Temp Relocation Living Costs'!O41</f>
        <v>21094219.097218167</v>
      </c>
      <c r="P41" s="53">
        <f>'Temp Relocation Housing Costs'!P41+'Temp Relocation Living Costs'!P41</f>
        <v>16850881.094970219</v>
      </c>
      <c r="Q41" s="53">
        <f>'Temp Relocation Housing Costs'!Q41+'Temp Relocation Living Costs'!Q41</f>
        <v>6886676.1522202622</v>
      </c>
      <c r="R41" s="53">
        <f>'Temp Relocation Housing Costs'!R41+'Temp Relocation Living Costs'!R41</f>
        <v>4424455.4193231473</v>
      </c>
      <c r="S41" s="53">
        <f>'Temp Relocation Housing Costs'!S41+'Temp Relocation Living Costs'!S41</f>
        <v>2505499.5647772336</v>
      </c>
      <c r="U41" s="68">
        <v>2060</v>
      </c>
      <c r="V41" s="55">
        <f t="shared" si="0"/>
        <v>0</v>
      </c>
      <c r="W41" s="56">
        <f t="shared" si="1"/>
        <v>418387.34687903855</v>
      </c>
      <c r="X41" s="57">
        <f t="shared" si="2"/>
        <v>62722720.943083912</v>
      </c>
      <c r="Y41" s="58">
        <f t="shared" si="3"/>
        <v>63141108.289962947</v>
      </c>
      <c r="Z41" s="96">
        <f t="shared" si="4"/>
        <v>8078592.4957318325</v>
      </c>
      <c r="AC41">
        <v>2060</v>
      </c>
      <c r="AD41" s="51">
        <f>'Temp Relocation Housing Costs'!V41+'Temp Relocation Living Costs'!V41</f>
        <v>0</v>
      </c>
      <c r="AE41" s="51">
        <f>'Temp Relocation Housing Costs'!W41+'Temp Relocation Living Costs'!W41</f>
        <v>0</v>
      </c>
      <c r="AF41" s="51">
        <f>'Temp Relocation Housing Costs'!X41+'Temp Relocation Living Costs'!X41</f>
        <v>0</v>
      </c>
      <c r="AG41" s="51">
        <f>'Temp Relocation Housing Costs'!Y41+'Temp Relocation Living Costs'!Y41</f>
        <v>0</v>
      </c>
      <c r="AH41" s="51">
        <f>'Temp Relocation Housing Costs'!Z41+'Temp Relocation Living Costs'!Z41</f>
        <v>0</v>
      </c>
      <c r="AI41" s="51">
        <f>'Temp Relocation Housing Costs'!AA41+'Temp Relocation Living Costs'!AA41</f>
        <v>0</v>
      </c>
      <c r="AJ41" s="52">
        <f>'Temp Relocation Housing Costs'!AB41+'Temp Relocation Living Costs'!AB41</f>
        <v>86765.823399927569</v>
      </c>
      <c r="AK41" s="52">
        <f>'Temp Relocation Housing Costs'!AC41+'Temp Relocation Living Costs'!AC41</f>
        <v>97697.242802739784</v>
      </c>
      <c r="AL41" s="52">
        <f>'Temp Relocation Housing Costs'!AD41+'Temp Relocation Living Costs'!AD41</f>
        <v>66591.01377367886</v>
      </c>
      <c r="AM41" s="52">
        <f>'Temp Relocation Housing Costs'!AE41+'Temp Relocation Living Costs'!AE41</f>
        <v>66315.744167240235</v>
      </c>
      <c r="AN41" s="52">
        <f>'Temp Relocation Housing Costs'!AF41+'Temp Relocation Living Costs'!AF41</f>
        <v>53644.843310993354</v>
      </c>
      <c r="AO41" s="52">
        <f>'Temp Relocation Housing Costs'!AG41+'Temp Relocation Living Costs'!AG41</f>
        <v>21273.27156111654</v>
      </c>
      <c r="AP41" s="53">
        <f>'Temp Relocation Housing Costs'!AH41+'Temp Relocation Living Costs'!AH41</f>
        <v>10204414.665006632</v>
      </c>
      <c r="AQ41" s="53">
        <f>'Temp Relocation Housing Costs'!AI41+'Temp Relocation Living Costs'!AI41</f>
        <v>19263071.60000582</v>
      </c>
      <c r="AR41" s="53">
        <f>'Temp Relocation Housing Costs'!AJ41+'Temp Relocation Living Costs'!AJ41</f>
        <v>15226485.478620371</v>
      </c>
      <c r="AS41" s="53">
        <f>'Temp Relocation Housing Costs'!AK41+'Temp Relocation Living Costs'!AK41</f>
        <v>6868955.4767169002</v>
      </c>
      <c r="AT41" s="53">
        <f>'Temp Relocation Housing Costs'!AL41+'Temp Relocation Living Costs'!AL41</f>
        <v>4334077.1488129394</v>
      </c>
      <c r="AU41" s="53">
        <f>'Temp Relocation Housing Costs'!AM41+'Temp Relocation Living Costs'!AM41</f>
        <v>2291615.1106148162</v>
      </c>
      <c r="AW41" s="68">
        <v>2060</v>
      </c>
      <c r="AX41" s="55">
        <f t="shared" si="5"/>
        <v>0</v>
      </c>
      <c r="AY41" s="56">
        <f t="shared" si="6"/>
        <v>392287.93901569635</v>
      </c>
      <c r="AZ41" s="57">
        <f t="shared" si="7"/>
        <v>58188619.479777478</v>
      </c>
      <c r="BA41" s="58">
        <f t="shared" si="8"/>
        <v>58580907.418793172</v>
      </c>
    </row>
    <row r="42" spans="1:53" x14ac:dyDescent="0.35">
      <c r="A42">
        <v>2061</v>
      </c>
      <c r="B42" s="51">
        <f>'Temp Relocation Housing Costs'!B42+'Temp Relocation Living Costs'!B42</f>
        <v>0</v>
      </c>
      <c r="C42" s="51">
        <f>'Temp Relocation Housing Costs'!C42+'Temp Relocation Living Costs'!C42</f>
        <v>0</v>
      </c>
      <c r="D42" s="51">
        <f>'Temp Relocation Housing Costs'!D42+'Temp Relocation Living Costs'!D42</f>
        <v>0</v>
      </c>
      <c r="E42" s="51">
        <f>'Temp Relocation Housing Costs'!E42+'Temp Relocation Living Costs'!E42</f>
        <v>0</v>
      </c>
      <c r="F42" s="51">
        <f>'Temp Relocation Housing Costs'!F42+'Temp Relocation Living Costs'!F42</f>
        <v>0</v>
      </c>
      <c r="G42" s="51">
        <f>'Temp Relocation Housing Costs'!G42+'Temp Relocation Living Costs'!G42</f>
        <v>0</v>
      </c>
      <c r="H42" s="52">
        <f>'Temp Relocation Housing Costs'!H42+'Temp Relocation Living Costs'!H42</f>
        <v>94537.440953217214</v>
      </c>
      <c r="I42" s="52">
        <f>'Temp Relocation Housing Costs'!I42+'Temp Relocation Living Costs'!I42</f>
        <v>108520.97887333781</v>
      </c>
      <c r="J42" s="52">
        <f>'Temp Relocation Housing Costs'!J42+'Temp Relocation Living Costs'!J42</f>
        <v>74753.589197480513</v>
      </c>
      <c r="K42" s="52">
        <f>'Temp Relocation Housing Costs'!K42+'Temp Relocation Living Costs'!K42</f>
        <v>67441.789959442453</v>
      </c>
      <c r="L42" s="52">
        <f>'Temp Relocation Housing Costs'!L42+'Temp Relocation Living Costs'!L42</f>
        <v>55550.074851962723</v>
      </c>
      <c r="M42" s="52">
        <f>'Temp Relocation Housing Costs'!M42+'Temp Relocation Living Costs'!M42</f>
        <v>23592.850730920094</v>
      </c>
      <c r="N42" s="53">
        <f>'Temp Relocation Housing Costs'!N42+'Temp Relocation Living Costs'!N42</f>
        <v>11113258.061712734</v>
      </c>
      <c r="O42" s="53">
        <f>'Temp Relocation Housing Costs'!O42+'Temp Relocation Living Costs'!O42</f>
        <v>21387256.87012583</v>
      </c>
      <c r="P42" s="53">
        <f>'Temp Relocation Housing Costs'!P42+'Temp Relocation Living Costs'!P42</f>
        <v>17084971.0437303</v>
      </c>
      <c r="Q42" s="53">
        <f>'Temp Relocation Housing Costs'!Q42+'Temp Relocation Living Costs'!Q42</f>
        <v>6982344.8391283751</v>
      </c>
      <c r="R42" s="53">
        <f>'Temp Relocation Housing Costs'!R42+'Temp Relocation Living Costs'!R42</f>
        <v>4485919.2998504248</v>
      </c>
      <c r="S42" s="53">
        <f>'Temp Relocation Housing Costs'!S42+'Temp Relocation Living Costs'!S42</f>
        <v>2540305.5942917475</v>
      </c>
      <c r="U42" s="68">
        <v>2061</v>
      </c>
      <c r="V42" s="55">
        <f t="shared" si="0"/>
        <v>0</v>
      </c>
      <c r="W42" s="56">
        <f t="shared" si="1"/>
        <v>424396.72456636082</v>
      </c>
      <c r="X42" s="57">
        <f t="shared" si="2"/>
        <v>63594055.708839409</v>
      </c>
      <c r="Y42" s="58">
        <f t="shared" si="3"/>
        <v>64018452.433405772</v>
      </c>
      <c r="Z42" s="96">
        <f t="shared" si="4"/>
        <v>7759420.556409644</v>
      </c>
      <c r="AC42">
        <v>2061</v>
      </c>
      <c r="AD42" s="51">
        <f>'Temp Relocation Housing Costs'!V42+'Temp Relocation Living Costs'!V42</f>
        <v>0</v>
      </c>
      <c r="AE42" s="51">
        <f>'Temp Relocation Housing Costs'!W42+'Temp Relocation Living Costs'!W42</f>
        <v>0</v>
      </c>
      <c r="AF42" s="51">
        <f>'Temp Relocation Housing Costs'!X42+'Temp Relocation Living Costs'!X42</f>
        <v>0</v>
      </c>
      <c r="AG42" s="51">
        <f>'Temp Relocation Housing Costs'!Y42+'Temp Relocation Living Costs'!Y42</f>
        <v>0</v>
      </c>
      <c r="AH42" s="51">
        <f>'Temp Relocation Housing Costs'!Z42+'Temp Relocation Living Costs'!Z42</f>
        <v>0</v>
      </c>
      <c r="AI42" s="51">
        <f>'Temp Relocation Housing Costs'!AA42+'Temp Relocation Living Costs'!AA42</f>
        <v>0</v>
      </c>
      <c r="AJ42" s="52">
        <f>'Temp Relocation Housing Costs'!AB42+'Temp Relocation Living Costs'!AB42</f>
        <v>88012.057558419954</v>
      </c>
      <c r="AK42" s="52">
        <f>'Temp Relocation Housing Costs'!AC42+'Temp Relocation Living Costs'!AC42</f>
        <v>99100.487034170699</v>
      </c>
      <c r="AL42" s="52">
        <f>'Temp Relocation Housing Costs'!AD42+'Temp Relocation Living Costs'!AD42</f>
        <v>67547.4732730705</v>
      </c>
      <c r="AM42" s="52">
        <f>'Temp Relocation Housing Costs'!AE42+'Temp Relocation Living Costs'!AE42</f>
        <v>67268.249916492714</v>
      </c>
      <c r="AN42" s="52">
        <f>'Temp Relocation Housing Costs'!AF42+'Temp Relocation Living Costs'!AF42</f>
        <v>54415.35448165307</v>
      </c>
      <c r="AO42" s="52">
        <f>'Temp Relocation Housing Costs'!AG42+'Temp Relocation Living Costs'!AG42</f>
        <v>21578.823639613503</v>
      </c>
      <c r="AP42" s="53">
        <f>'Temp Relocation Housing Costs'!AH42+'Temp Relocation Living Costs'!AH42</f>
        <v>10346172.884805061</v>
      </c>
      <c r="AQ42" s="53">
        <f>'Temp Relocation Housing Costs'!AI42+'Temp Relocation Living Costs'!AI42</f>
        <v>19530671.342618287</v>
      </c>
      <c r="AR42" s="53">
        <f>'Temp Relocation Housing Costs'!AJ42+'Temp Relocation Living Costs'!AJ42</f>
        <v>15438009.563645832</v>
      </c>
      <c r="AS42" s="53">
        <f>'Temp Relocation Housing Costs'!AK42+'Temp Relocation Living Costs'!AK42</f>
        <v>6964377.9906209288</v>
      </c>
      <c r="AT42" s="53">
        <f>'Temp Relocation Housing Costs'!AL42+'Temp Relocation Living Costs'!AL42</f>
        <v>4394285.5077687642</v>
      </c>
      <c r="AU42" s="53">
        <f>'Temp Relocation Housing Costs'!AM42+'Temp Relocation Living Costs'!AM42</f>
        <v>2323449.8889150303</v>
      </c>
      <c r="AW42" s="68">
        <v>2061</v>
      </c>
      <c r="AX42" s="55">
        <f t="shared" si="5"/>
        <v>0</v>
      </c>
      <c r="AY42" s="56">
        <f t="shared" si="6"/>
        <v>397922.44590342045</v>
      </c>
      <c r="AZ42" s="57">
        <f t="shared" si="7"/>
        <v>58996967.178373903</v>
      </c>
      <c r="BA42" s="58">
        <f t="shared" si="8"/>
        <v>59394889.624277323</v>
      </c>
    </row>
    <row r="43" spans="1:53" x14ac:dyDescent="0.35">
      <c r="A43">
        <v>2062</v>
      </c>
      <c r="B43" s="51">
        <f>'Temp Relocation Housing Costs'!B43+'Temp Relocation Living Costs'!B43</f>
        <v>0</v>
      </c>
      <c r="C43" s="51">
        <f>'Temp Relocation Housing Costs'!C43+'Temp Relocation Living Costs'!C43</f>
        <v>0</v>
      </c>
      <c r="D43" s="51">
        <f>'Temp Relocation Housing Costs'!D43+'Temp Relocation Living Costs'!D43</f>
        <v>0</v>
      </c>
      <c r="E43" s="51">
        <f>'Temp Relocation Housing Costs'!E43+'Temp Relocation Living Costs'!E43</f>
        <v>0</v>
      </c>
      <c r="F43" s="51">
        <f>'Temp Relocation Housing Costs'!F43+'Temp Relocation Living Costs'!F43</f>
        <v>0</v>
      </c>
      <c r="G43" s="51">
        <f>'Temp Relocation Housing Costs'!G43+'Temp Relocation Living Costs'!G43</f>
        <v>0</v>
      </c>
      <c r="H43" s="52">
        <f>'Temp Relocation Housing Costs'!H43+'Temp Relocation Living Costs'!H43</f>
        <v>95895.300344804084</v>
      </c>
      <c r="I43" s="52">
        <f>'Temp Relocation Housing Costs'!I43+'Temp Relocation Living Costs'!I43</f>
        <v>110079.68650135877</v>
      </c>
      <c r="J43" s="52">
        <f>'Temp Relocation Housing Costs'!J43+'Temp Relocation Living Costs'!J43</f>
        <v>75827.289332825341</v>
      </c>
      <c r="K43" s="52">
        <f>'Temp Relocation Housing Costs'!K43+'Temp Relocation Living Costs'!K43</f>
        <v>68410.469320323129</v>
      </c>
      <c r="L43" s="52">
        <f>'Temp Relocation Housing Costs'!L43+'Temp Relocation Living Costs'!L43</f>
        <v>56347.9512285659</v>
      </c>
      <c r="M43" s="52">
        <f>'Temp Relocation Housing Costs'!M43+'Temp Relocation Living Costs'!M43</f>
        <v>23931.71936980297</v>
      </c>
      <c r="N43" s="53">
        <f>'Temp Relocation Housing Costs'!N43+'Temp Relocation Living Costs'!N43</f>
        <v>11267641.799605256</v>
      </c>
      <c r="O43" s="53">
        <f>'Temp Relocation Housing Costs'!O43+'Temp Relocation Living Costs'!O43</f>
        <v>21684365.480448935</v>
      </c>
      <c r="P43" s="53">
        <f>'Temp Relocation Housing Costs'!P43+'Temp Relocation Living Costs'!P43</f>
        <v>17322312.93544824</v>
      </c>
      <c r="Q43" s="53">
        <f>'Temp Relocation Housing Costs'!Q43+'Temp Relocation Living Costs'!Q43</f>
        <v>7079342.5412903503</v>
      </c>
      <c r="R43" s="53">
        <f>'Temp Relocation Housing Costs'!R43+'Temp Relocation Living Costs'!R43</f>
        <v>4548237.0275185229</v>
      </c>
      <c r="S43" s="53">
        <f>'Temp Relocation Housing Costs'!S43+'Temp Relocation Living Costs'!S43</f>
        <v>2575595.1440221895</v>
      </c>
      <c r="U43" s="68">
        <v>2062</v>
      </c>
      <c r="V43" s="55">
        <f t="shared" si="0"/>
        <v>0</v>
      </c>
      <c r="W43" s="56">
        <f t="shared" si="1"/>
        <v>430492.41609768016</v>
      </c>
      <c r="X43" s="57">
        <f t="shared" si="2"/>
        <v>64477494.928333491</v>
      </c>
      <c r="Y43" s="58">
        <f t="shared" si="3"/>
        <v>64907987.344431169</v>
      </c>
      <c r="Z43" s="96">
        <f t="shared" si="4"/>
        <v>7452858.5875189323</v>
      </c>
      <c r="AC43">
        <v>2062</v>
      </c>
      <c r="AD43" s="51">
        <f>'Temp Relocation Housing Costs'!V43+'Temp Relocation Living Costs'!V43</f>
        <v>0</v>
      </c>
      <c r="AE43" s="51">
        <f>'Temp Relocation Housing Costs'!W43+'Temp Relocation Living Costs'!W43</f>
        <v>0</v>
      </c>
      <c r="AF43" s="51">
        <f>'Temp Relocation Housing Costs'!X43+'Temp Relocation Living Costs'!X43</f>
        <v>0</v>
      </c>
      <c r="AG43" s="51">
        <f>'Temp Relocation Housing Costs'!Y43+'Temp Relocation Living Costs'!Y43</f>
        <v>0</v>
      </c>
      <c r="AH43" s="51">
        <f>'Temp Relocation Housing Costs'!Z43+'Temp Relocation Living Costs'!Z43</f>
        <v>0</v>
      </c>
      <c r="AI43" s="51">
        <f>'Temp Relocation Housing Costs'!AA43+'Temp Relocation Living Costs'!AA43</f>
        <v>0</v>
      </c>
      <c r="AJ43" s="52">
        <f>'Temp Relocation Housing Costs'!AB43+'Temp Relocation Living Costs'!AB43</f>
        <v>89276.191617091215</v>
      </c>
      <c r="AK43" s="52">
        <f>'Temp Relocation Housing Costs'!AC43+'Temp Relocation Living Costs'!AC43</f>
        <v>100523.88633156411</v>
      </c>
      <c r="AL43" s="52">
        <f>'Temp Relocation Housing Costs'!AD43+'Temp Relocation Living Costs'!AD43</f>
        <v>68517.67058364916</v>
      </c>
      <c r="AM43" s="52">
        <f>'Temp Relocation Housing Costs'!AE43+'Temp Relocation Living Costs'!AE43</f>
        <v>68234.436688460904</v>
      </c>
      <c r="AN43" s="52">
        <f>'Temp Relocation Housing Costs'!AF43+'Temp Relocation Living Costs'!AF43</f>
        <v>55196.932651999407</v>
      </c>
      <c r="AO43" s="52">
        <f>'Temp Relocation Housing Costs'!AG43+'Temp Relocation Living Costs'!AG43</f>
        <v>21888.764421202311</v>
      </c>
      <c r="AP43" s="53">
        <f>'Temp Relocation Housing Costs'!AH43+'Temp Relocation Living Costs'!AH43</f>
        <v>10489900.388833914</v>
      </c>
      <c r="AQ43" s="53">
        <f>'Temp Relocation Housing Costs'!AI43+'Temp Relocation Living Costs'!AI43</f>
        <v>19801988.541290358</v>
      </c>
      <c r="AR43" s="53">
        <f>'Temp Relocation Housing Costs'!AJ43+'Temp Relocation Living Costs'!AJ43</f>
        <v>15652472.109986521</v>
      </c>
      <c r="AS43" s="53">
        <f>'Temp Relocation Housing Costs'!AK43+'Temp Relocation Living Costs'!AK43</f>
        <v>7061126.0999798486</v>
      </c>
      <c r="AT43" s="53">
        <f>'Temp Relocation Housing Costs'!AL43+'Temp Relocation Living Costs'!AL43</f>
        <v>4455330.272345365</v>
      </c>
      <c r="AU43" s="53">
        <f>'Temp Relocation Housing Costs'!AM43+'Temp Relocation Living Costs'!AM43</f>
        <v>2355726.9112486038</v>
      </c>
      <c r="AW43" s="68">
        <v>2062</v>
      </c>
      <c r="AX43" s="55">
        <f t="shared" si="5"/>
        <v>0</v>
      </c>
      <c r="AY43" s="56">
        <f t="shared" si="6"/>
        <v>403637.88229396712</v>
      </c>
      <c r="AZ43" s="57">
        <f t="shared" si="7"/>
        <v>59816544.32368461</v>
      </c>
      <c r="BA43" s="58">
        <f t="shared" si="8"/>
        <v>60220182.20597858</v>
      </c>
    </row>
    <row r="44" spans="1:53" x14ac:dyDescent="0.35">
      <c r="A44">
        <v>2063</v>
      </c>
      <c r="B44" s="51">
        <f>'Temp Relocation Housing Costs'!B44+'Temp Relocation Living Costs'!B44</f>
        <v>0</v>
      </c>
      <c r="C44" s="51">
        <f>'Temp Relocation Housing Costs'!C44+'Temp Relocation Living Costs'!C44</f>
        <v>0</v>
      </c>
      <c r="D44" s="51">
        <f>'Temp Relocation Housing Costs'!D44+'Temp Relocation Living Costs'!D44</f>
        <v>0</v>
      </c>
      <c r="E44" s="51">
        <f>'Temp Relocation Housing Costs'!E44+'Temp Relocation Living Costs'!E44</f>
        <v>0</v>
      </c>
      <c r="F44" s="51">
        <f>'Temp Relocation Housing Costs'!F44+'Temp Relocation Living Costs'!F44</f>
        <v>0</v>
      </c>
      <c r="G44" s="51">
        <f>'Temp Relocation Housing Costs'!G44+'Temp Relocation Living Costs'!G44</f>
        <v>0</v>
      </c>
      <c r="H44" s="52">
        <f>'Temp Relocation Housing Costs'!H44+'Temp Relocation Living Costs'!H44</f>
        <v>97272.662931196392</v>
      </c>
      <c r="I44" s="52">
        <f>'Temp Relocation Housing Costs'!I44+'Temp Relocation Living Costs'!I44</f>
        <v>111660.78214591694</v>
      </c>
      <c r="J44" s="52">
        <f>'Temp Relocation Housing Costs'!J44+'Temp Relocation Living Costs'!J44</f>
        <v>76916.411229091827</v>
      </c>
      <c r="K44" s="52">
        <f>'Temp Relocation Housing Costs'!K44+'Temp Relocation Living Costs'!K44</f>
        <v>69393.062008604538</v>
      </c>
      <c r="L44" s="52">
        <f>'Temp Relocation Housing Costs'!L44+'Temp Relocation Living Costs'!L44</f>
        <v>57157.287656555825</v>
      </c>
      <c r="M44" s="52">
        <f>'Temp Relocation Housing Costs'!M44+'Temp Relocation Living Costs'!M44</f>
        <v>24275.455243922828</v>
      </c>
      <c r="N44" s="53">
        <f>'Temp Relocation Housing Costs'!N44+'Temp Relocation Living Costs'!N44</f>
        <v>11424170.213558864</v>
      </c>
      <c r="O44" s="53">
        <f>'Temp Relocation Housing Costs'!O44+'Temp Relocation Living Costs'!O44</f>
        <v>21985601.479658987</v>
      </c>
      <c r="P44" s="53">
        <f>'Temp Relocation Housing Costs'!P44+'Temp Relocation Living Costs'!P44</f>
        <v>17562951.945634812</v>
      </c>
      <c r="Q44" s="53">
        <f>'Temp Relocation Housing Costs'!Q44+'Temp Relocation Living Costs'!Q44</f>
        <v>7177687.7211896013</v>
      </c>
      <c r="R44" s="53">
        <f>'Temp Relocation Housing Costs'!R44+'Temp Relocation Living Costs'!R44</f>
        <v>4611420.4638456777</v>
      </c>
      <c r="S44" s="53">
        <f>'Temp Relocation Housing Costs'!S44+'Temp Relocation Living Costs'!S44</f>
        <v>2611374.9309599083</v>
      </c>
      <c r="U44" s="68">
        <v>2063</v>
      </c>
      <c r="V44" s="55">
        <f t="shared" si="0"/>
        <v>0</v>
      </c>
      <c r="W44" s="56">
        <f t="shared" si="1"/>
        <v>436675.66121528833</v>
      </c>
      <c r="X44" s="57">
        <f t="shared" si="2"/>
        <v>65373206.754847854</v>
      </c>
      <c r="Y44" s="58">
        <f t="shared" si="3"/>
        <v>65809882.416063145</v>
      </c>
      <c r="Z44" s="96">
        <f t="shared" si="4"/>
        <v>7158408.388977265</v>
      </c>
      <c r="AC44">
        <v>2063</v>
      </c>
      <c r="AD44" s="51">
        <f>'Temp Relocation Housing Costs'!V44+'Temp Relocation Living Costs'!V44</f>
        <v>0</v>
      </c>
      <c r="AE44" s="51">
        <f>'Temp Relocation Housing Costs'!W44+'Temp Relocation Living Costs'!W44</f>
        <v>0</v>
      </c>
      <c r="AF44" s="51">
        <f>'Temp Relocation Housing Costs'!X44+'Temp Relocation Living Costs'!X44</f>
        <v>0</v>
      </c>
      <c r="AG44" s="51">
        <f>'Temp Relocation Housing Costs'!Y44+'Temp Relocation Living Costs'!Y44</f>
        <v>0</v>
      </c>
      <c r="AH44" s="51">
        <f>'Temp Relocation Housing Costs'!Z44+'Temp Relocation Living Costs'!Z44</f>
        <v>0</v>
      </c>
      <c r="AI44" s="51">
        <f>'Temp Relocation Housing Costs'!AA44+'Temp Relocation Living Costs'!AA44</f>
        <v>0</v>
      </c>
      <c r="AJ44" s="52">
        <f>'Temp Relocation Housing Costs'!AB44+'Temp Relocation Living Costs'!AB44</f>
        <v>90558.482675639811</v>
      </c>
      <c r="AK44" s="52">
        <f>'Temp Relocation Housing Costs'!AC44+'Temp Relocation Living Costs'!AC44</f>
        <v>101967.73018599709</v>
      </c>
      <c r="AL44" s="52">
        <f>'Temp Relocation Housing Costs'!AD44+'Temp Relocation Living Costs'!AD44</f>
        <v>69501.803024231107</v>
      </c>
      <c r="AM44" s="52">
        <f>'Temp Relocation Housing Costs'!AE44+'Temp Relocation Living Costs'!AE44</f>
        <v>69214.500986297309</v>
      </c>
      <c r="AN44" s="52">
        <f>'Temp Relocation Housing Costs'!AF44+'Temp Relocation Living Costs'!AF44</f>
        <v>55989.736779470913</v>
      </c>
      <c r="AO44" s="52">
        <f>'Temp Relocation Housing Costs'!AG44+'Temp Relocation Living Costs'!AG44</f>
        <v>22203.156941666981</v>
      </c>
      <c r="AP44" s="53">
        <f>'Temp Relocation Housing Costs'!AH44+'Temp Relocation Living Costs'!AH44</f>
        <v>10635624.534098547</v>
      </c>
      <c r="AQ44" s="53">
        <f>'Temp Relocation Housing Costs'!AI44+'Temp Relocation Living Costs'!AI44</f>
        <v>20077074.838372</v>
      </c>
      <c r="AR44" s="53">
        <f>'Temp Relocation Housing Costs'!AJ44+'Temp Relocation Living Costs'!AJ44</f>
        <v>15869913.938312585</v>
      </c>
      <c r="AS44" s="53">
        <f>'Temp Relocation Housing Costs'!AK44+'Temp Relocation Living Costs'!AK44</f>
        <v>7159218.2197697237</v>
      </c>
      <c r="AT44" s="53">
        <f>'Temp Relocation Housing Costs'!AL44+'Temp Relocation Living Costs'!AL44</f>
        <v>4517223.0617659651</v>
      </c>
      <c r="AU44" s="53">
        <f>'Temp Relocation Housing Costs'!AM44+'Temp Relocation Living Costs'!AM44</f>
        <v>2388452.3212042614</v>
      </c>
      <c r="AW44" s="68">
        <v>2063</v>
      </c>
      <c r="AX44" s="55">
        <f t="shared" si="5"/>
        <v>0</v>
      </c>
      <c r="AY44" s="56">
        <f t="shared" si="6"/>
        <v>409435.41059330321</v>
      </c>
      <c r="AZ44" s="57">
        <f t="shared" si="7"/>
        <v>60647506.913523078</v>
      </c>
      <c r="BA44" s="58">
        <f t="shared" si="8"/>
        <v>61056942.324116379</v>
      </c>
    </row>
    <row r="45" spans="1:53" x14ac:dyDescent="0.35">
      <c r="A45">
        <v>2064</v>
      </c>
      <c r="B45" s="51">
        <f>'Temp Relocation Housing Costs'!B45+'Temp Relocation Living Costs'!B45</f>
        <v>0</v>
      </c>
      <c r="C45" s="51">
        <f>'Temp Relocation Housing Costs'!C45+'Temp Relocation Living Costs'!C45</f>
        <v>0</v>
      </c>
      <c r="D45" s="51">
        <f>'Temp Relocation Housing Costs'!D45+'Temp Relocation Living Costs'!D45</f>
        <v>0</v>
      </c>
      <c r="E45" s="51">
        <f>'Temp Relocation Housing Costs'!E45+'Temp Relocation Living Costs'!E45</f>
        <v>0</v>
      </c>
      <c r="F45" s="51">
        <f>'Temp Relocation Housing Costs'!F45+'Temp Relocation Living Costs'!F45</f>
        <v>0</v>
      </c>
      <c r="G45" s="51">
        <f>'Temp Relocation Housing Costs'!G45+'Temp Relocation Living Costs'!G45</f>
        <v>0</v>
      </c>
      <c r="H45" s="52">
        <f>'Temp Relocation Housing Costs'!H45+'Temp Relocation Living Costs'!H45</f>
        <v>98669.808840520855</v>
      </c>
      <c r="I45" s="52">
        <f>'Temp Relocation Housing Costs'!I45+'Temp Relocation Living Costs'!I45</f>
        <v>113264.58737038667</v>
      </c>
      <c r="J45" s="52">
        <f>'Temp Relocation Housing Costs'!J45+'Temp Relocation Living Costs'!J45</f>
        <v>78021.176391989182</v>
      </c>
      <c r="K45" s="52">
        <f>'Temp Relocation Housing Costs'!K45+'Temp Relocation Living Costs'!K45</f>
        <v>70389.76786407594</v>
      </c>
      <c r="L45" s="52">
        <f>'Temp Relocation Housing Costs'!L45+'Temp Relocation Living Costs'!L45</f>
        <v>57978.248738848015</v>
      </c>
      <c r="M45" s="52">
        <f>'Temp Relocation Housing Costs'!M45+'Temp Relocation Living Costs'!M45</f>
        <v>24624.128262312643</v>
      </c>
      <c r="N45" s="53">
        <f>'Temp Relocation Housing Costs'!N45+'Temp Relocation Living Costs'!N45</f>
        <v>11582873.097096313</v>
      </c>
      <c r="O45" s="53">
        <f>'Temp Relocation Housing Costs'!O45+'Temp Relocation Living Costs'!O45</f>
        <v>22291022.204832181</v>
      </c>
      <c r="P45" s="53">
        <f>'Temp Relocation Housing Costs'!P45+'Temp Relocation Living Costs'!P45</f>
        <v>17806933.877372287</v>
      </c>
      <c r="Q45" s="53">
        <f>'Temp Relocation Housing Costs'!Q45+'Temp Relocation Living Costs'!Q45</f>
        <v>7277399.0977876289</v>
      </c>
      <c r="R45" s="53">
        <f>'Temp Relocation Housing Costs'!R45+'Temp Relocation Living Costs'!R45</f>
        <v>4675481.6351285866</v>
      </c>
      <c r="S45" s="53">
        <f>'Temp Relocation Housing Costs'!S45+'Temp Relocation Living Costs'!S45</f>
        <v>2647651.7654077075</v>
      </c>
      <c r="U45" s="68">
        <v>2064</v>
      </c>
      <c r="V45" s="55">
        <f t="shared" si="0"/>
        <v>0</v>
      </c>
      <c r="W45" s="56">
        <f t="shared" si="1"/>
        <v>442947.71746813331</v>
      </c>
      <c r="X45" s="57">
        <f t="shared" si="2"/>
        <v>66281361.677624702</v>
      </c>
      <c r="Y45" s="58">
        <f t="shared" si="3"/>
        <v>66724309.395092838</v>
      </c>
      <c r="Z45" s="96">
        <f t="shared" si="4"/>
        <v>6875591.4438194279</v>
      </c>
      <c r="AC45">
        <v>2064</v>
      </c>
      <c r="AD45" s="51">
        <f>'Temp Relocation Housing Costs'!V45+'Temp Relocation Living Costs'!V45</f>
        <v>0</v>
      </c>
      <c r="AE45" s="51">
        <f>'Temp Relocation Housing Costs'!W45+'Temp Relocation Living Costs'!W45</f>
        <v>0</v>
      </c>
      <c r="AF45" s="51">
        <f>'Temp Relocation Housing Costs'!X45+'Temp Relocation Living Costs'!X45</f>
        <v>0</v>
      </c>
      <c r="AG45" s="51">
        <f>'Temp Relocation Housing Costs'!Y45+'Temp Relocation Living Costs'!Y45</f>
        <v>0</v>
      </c>
      <c r="AH45" s="51">
        <f>'Temp Relocation Housing Costs'!Z45+'Temp Relocation Living Costs'!Z45</f>
        <v>0</v>
      </c>
      <c r="AI45" s="51">
        <f>'Temp Relocation Housing Costs'!AA45+'Temp Relocation Living Costs'!AA45</f>
        <v>0</v>
      </c>
      <c r="AJ45" s="52">
        <f>'Temp Relocation Housing Costs'!AB45+'Temp Relocation Living Costs'!AB45</f>
        <v>91859.19152653651</v>
      </c>
      <c r="AK45" s="52">
        <f>'Temp Relocation Housing Costs'!AC45+'Temp Relocation Living Costs'!AC45</f>
        <v>103432.31224656256</v>
      </c>
      <c r="AL45" s="52">
        <f>'Temp Relocation Housing Costs'!AD45+'Temp Relocation Living Costs'!AD45</f>
        <v>70500.070747760605</v>
      </c>
      <c r="AM45" s="52">
        <f>'Temp Relocation Housing Costs'!AE45+'Temp Relocation Living Costs'!AE45</f>
        <v>70208.642135566944</v>
      </c>
      <c r="AN45" s="52">
        <f>'Temp Relocation Housing Costs'!AF45+'Temp Relocation Living Costs'!AF45</f>
        <v>56793.928104642306</v>
      </c>
      <c r="AO45" s="52">
        <f>'Temp Relocation Housing Costs'!AG45+'Temp Relocation Living Costs'!AG45</f>
        <v>22522.065142186591</v>
      </c>
      <c r="AP45" s="53">
        <f>'Temp Relocation Housing Costs'!AH45+'Temp Relocation Living Costs'!AH45</f>
        <v>10783373.057643807</v>
      </c>
      <c r="AQ45" s="53">
        <f>'Temp Relocation Housing Costs'!AI45+'Temp Relocation Living Costs'!AI45</f>
        <v>20355982.593621053</v>
      </c>
      <c r="AR45" s="53">
        <f>'Temp Relocation Housing Costs'!AJ45+'Temp Relocation Living Costs'!AJ45</f>
        <v>16090376.436368868</v>
      </c>
      <c r="AS45" s="53">
        <f>'Temp Relocation Housing Costs'!AK45+'Temp Relocation Living Costs'!AK45</f>
        <v>7258673.0207847506</v>
      </c>
      <c r="AT45" s="53">
        <f>'Temp Relocation Housing Costs'!AL45+'Temp Relocation Living Costs'!AL45</f>
        <v>4579975.656666317</v>
      </c>
      <c r="AU45" s="53">
        <f>'Temp Relocation Housing Costs'!AM45+'Temp Relocation Living Costs'!AM45</f>
        <v>2421632.3477165536</v>
      </c>
      <c r="AW45" s="68">
        <v>2064</v>
      </c>
      <c r="AX45" s="55">
        <f t="shared" si="5"/>
        <v>0</v>
      </c>
      <c r="AY45" s="56">
        <f t="shared" si="6"/>
        <v>415316.20990325557</v>
      </c>
      <c r="AZ45" s="57">
        <f t="shared" si="7"/>
        <v>61490013.112801351</v>
      </c>
      <c r="BA45" s="58">
        <f t="shared" si="8"/>
        <v>61905329.322704606</v>
      </c>
    </row>
    <row r="46" spans="1:53" x14ac:dyDescent="0.35">
      <c r="A46">
        <v>2065</v>
      </c>
      <c r="B46" s="51">
        <f>'Temp Relocation Housing Costs'!B46+'Temp Relocation Living Costs'!B46</f>
        <v>0</v>
      </c>
      <c r="C46" s="51">
        <f>'Temp Relocation Housing Costs'!C46+'Temp Relocation Living Costs'!C46</f>
        <v>0</v>
      </c>
      <c r="D46" s="51">
        <f>'Temp Relocation Housing Costs'!D46+'Temp Relocation Living Costs'!D46</f>
        <v>0</v>
      </c>
      <c r="E46" s="51">
        <f>'Temp Relocation Housing Costs'!E46+'Temp Relocation Living Costs'!E46</f>
        <v>0</v>
      </c>
      <c r="F46" s="51">
        <f>'Temp Relocation Housing Costs'!F46+'Temp Relocation Living Costs'!F46</f>
        <v>0</v>
      </c>
      <c r="G46" s="51">
        <f>'Temp Relocation Housing Costs'!G46+'Temp Relocation Living Costs'!G46</f>
        <v>0</v>
      </c>
      <c r="H46" s="52">
        <f>'Temp Relocation Housing Costs'!H46+'Temp Relocation Living Costs'!H46</f>
        <v>100087.02222443804</v>
      </c>
      <c r="I46" s="52">
        <f>'Temp Relocation Housing Costs'!I46+'Temp Relocation Living Costs'!I46</f>
        <v>114891.42835681865</v>
      </c>
      <c r="J46" s="52">
        <f>'Temp Relocation Housing Costs'!J46+'Temp Relocation Living Costs'!J46</f>
        <v>79141.809508755527</v>
      </c>
      <c r="K46" s="52">
        <f>'Temp Relocation Housing Costs'!K46+'Temp Relocation Living Costs'!K46</f>
        <v>71400.789596863804</v>
      </c>
      <c r="L46" s="52">
        <f>'Temp Relocation Housing Costs'!L46+'Temp Relocation Living Costs'!L46</f>
        <v>58811.001442581139</v>
      </c>
      <c r="M46" s="52">
        <f>'Temp Relocation Housing Costs'!M46+'Temp Relocation Living Costs'!M46</f>
        <v>24977.809338122239</v>
      </c>
      <c r="N46" s="53">
        <f>'Temp Relocation Housing Costs'!N46+'Temp Relocation Living Costs'!N46</f>
        <v>11743780.657627566</v>
      </c>
      <c r="O46" s="53">
        <f>'Temp Relocation Housing Costs'!O46+'Temp Relocation Living Costs'!O46</f>
        <v>22600685.789562862</v>
      </c>
      <c r="P46" s="53">
        <f>'Temp Relocation Housing Costs'!P46+'Temp Relocation Living Costs'!P46</f>
        <v>18054305.170032624</v>
      </c>
      <c r="Q46" s="53">
        <f>'Temp Relocation Housing Costs'!Q46+'Temp Relocation Living Costs'!Q46</f>
        <v>7378495.6500869785</v>
      </c>
      <c r="R46" s="53">
        <f>'Temp Relocation Housing Costs'!R46+'Temp Relocation Living Costs'!R46</f>
        <v>4740432.7347314823</v>
      </c>
      <c r="S46" s="53">
        <f>'Temp Relocation Housing Costs'!S46+'Temp Relocation Living Costs'!S46</f>
        <v>2684432.5522761056</v>
      </c>
      <c r="U46" s="68">
        <v>2065</v>
      </c>
      <c r="V46" s="55">
        <f t="shared" si="0"/>
        <v>0</v>
      </c>
      <c r="W46" s="56">
        <f t="shared" si="1"/>
        <v>449309.86046757939</v>
      </c>
      <c r="X46" s="57">
        <f t="shared" si="2"/>
        <v>67202132.554317623</v>
      </c>
      <c r="Y46" s="58">
        <f t="shared" si="3"/>
        <v>67651442.414785206</v>
      </c>
      <c r="Z46" s="96">
        <f t="shared" si="4"/>
        <v>6603948.1405471852</v>
      </c>
      <c r="AC46">
        <v>2065</v>
      </c>
      <c r="AD46" s="51">
        <f>'Temp Relocation Housing Costs'!V46+'Temp Relocation Living Costs'!V46</f>
        <v>0</v>
      </c>
      <c r="AE46" s="51">
        <f>'Temp Relocation Housing Costs'!W46+'Temp Relocation Living Costs'!W46</f>
        <v>0</v>
      </c>
      <c r="AF46" s="51">
        <f>'Temp Relocation Housing Costs'!X46+'Temp Relocation Living Costs'!X46</f>
        <v>0</v>
      </c>
      <c r="AG46" s="51">
        <f>'Temp Relocation Housing Costs'!Y46+'Temp Relocation Living Costs'!Y46</f>
        <v>0</v>
      </c>
      <c r="AH46" s="51">
        <f>'Temp Relocation Housing Costs'!Z46+'Temp Relocation Living Costs'!Z46</f>
        <v>0</v>
      </c>
      <c r="AI46" s="51">
        <f>'Temp Relocation Housing Costs'!AA46+'Temp Relocation Living Costs'!AA46</f>
        <v>0</v>
      </c>
      <c r="AJ46" s="52">
        <f>'Temp Relocation Housing Costs'!AB46+'Temp Relocation Living Costs'!AB46</f>
        <v>93178.582708064336</v>
      </c>
      <c r="AK46" s="52">
        <f>'Temp Relocation Housing Costs'!AC46+'Temp Relocation Living Costs'!AC46</f>
        <v>104917.93038009168</v>
      </c>
      <c r="AL46" s="52">
        <f>'Temp Relocation Housing Costs'!AD46+'Temp Relocation Living Costs'!AD46</f>
        <v>71512.676782017006</v>
      </c>
      <c r="AM46" s="52">
        <f>'Temp Relocation Housing Costs'!AE46+'Temp Relocation Living Costs'!AE46</f>
        <v>71217.062324786122</v>
      </c>
      <c r="AN46" s="52">
        <f>'Temp Relocation Housing Costs'!AF46+'Temp Relocation Living Costs'!AF46</f>
        <v>57609.67018401761</v>
      </c>
      <c r="AO46" s="52">
        <f>'Temp Relocation Housing Costs'!AG46+'Temp Relocation Living Costs'!AG46</f>
        <v>22845.553882339635</v>
      </c>
      <c r="AP46" s="53">
        <f>'Temp Relocation Housing Costs'!AH46+'Temp Relocation Living Costs'!AH46</f>
        <v>10933174.081833465</v>
      </c>
      <c r="AQ46" s="53">
        <f>'Temp Relocation Housing Costs'!AI46+'Temp Relocation Living Costs'!AI46</f>
        <v>20638764.894169364</v>
      </c>
      <c r="AR46" s="53">
        <f>'Temp Relocation Housing Costs'!AJ46+'Temp Relocation Living Costs'!AJ46</f>
        <v>16313901.566852657</v>
      </c>
      <c r="AS46" s="53">
        <f>'Temp Relocation Housing Costs'!AK46+'Temp Relocation Living Costs'!AK46</f>
        <v>7359509.4331910368</v>
      </c>
      <c r="AT46" s="53">
        <f>'Temp Relocation Housing Costs'!AL46+'Temp Relocation Living Costs'!AL46</f>
        <v>4643600.0013370216</v>
      </c>
      <c r="AU46" s="53">
        <f>'Temp Relocation Housing Costs'!AM46+'Temp Relocation Living Costs'!AM46</f>
        <v>2455273.3062514719</v>
      </c>
      <c r="AW46" s="68">
        <v>2065</v>
      </c>
      <c r="AX46" s="55">
        <f t="shared" si="5"/>
        <v>0</v>
      </c>
      <c r="AY46" s="56">
        <f t="shared" si="6"/>
        <v>421281.47626131633</v>
      </c>
      <c r="AZ46" s="57">
        <f t="shared" si="7"/>
        <v>62344223.28363502</v>
      </c>
      <c r="BA46" s="58">
        <f t="shared" si="8"/>
        <v>62765504.759896338</v>
      </c>
    </row>
    <row r="47" spans="1:53" x14ac:dyDescent="0.35">
      <c r="A47">
        <v>2066</v>
      </c>
      <c r="B47" s="51">
        <f>'Temp Relocation Housing Costs'!B47+'Temp Relocation Living Costs'!B47</f>
        <v>0</v>
      </c>
      <c r="C47" s="51">
        <f>'Temp Relocation Housing Costs'!C47+'Temp Relocation Living Costs'!C47</f>
        <v>0</v>
      </c>
      <c r="D47" s="51">
        <f>'Temp Relocation Housing Costs'!D47+'Temp Relocation Living Costs'!D47</f>
        <v>0</v>
      </c>
      <c r="E47" s="51">
        <f>'Temp Relocation Housing Costs'!E47+'Temp Relocation Living Costs'!E47</f>
        <v>0</v>
      </c>
      <c r="F47" s="51">
        <f>'Temp Relocation Housing Costs'!F47+'Temp Relocation Living Costs'!F47</f>
        <v>0</v>
      </c>
      <c r="G47" s="51">
        <f>'Temp Relocation Housing Costs'!G47+'Temp Relocation Living Costs'!G47</f>
        <v>0</v>
      </c>
      <c r="H47" s="52">
        <f>'Temp Relocation Housing Costs'!H47+'Temp Relocation Living Costs'!H47</f>
        <v>101524.59131593342</v>
      </c>
      <c r="I47" s="52">
        <f>'Temp Relocation Housing Costs'!I47+'Temp Relocation Living Costs'!I47</f>
        <v>116541.63597227901</v>
      </c>
      <c r="J47" s="52">
        <f>'Temp Relocation Housing Costs'!J47+'Temp Relocation Living Costs'!J47</f>
        <v>80278.538493854867</v>
      </c>
      <c r="K47" s="52">
        <f>'Temp Relocation Housing Costs'!K47+'Temp Relocation Living Costs'!K47</f>
        <v>72426.332828659113</v>
      </c>
      <c r="L47" s="52">
        <f>'Temp Relocation Housing Costs'!L47+'Temp Relocation Living Costs'!L47</f>
        <v>59655.715133074991</v>
      </c>
      <c r="M47" s="52">
        <f>'Temp Relocation Housing Costs'!M47+'Temp Relocation Living Costs'!M47</f>
        <v>25336.570403040623</v>
      </c>
      <c r="N47" s="53">
        <f>'Temp Relocation Housing Costs'!N47+'Temp Relocation Living Costs'!N47</f>
        <v>11906923.522199452</v>
      </c>
      <c r="O47" s="53">
        <f>'Temp Relocation Housing Costs'!O47+'Temp Relocation Living Costs'!O47</f>
        <v>22914651.175028715</v>
      </c>
      <c r="P47" s="53">
        <f>'Temp Relocation Housing Costs'!P47+'Temp Relocation Living Costs'!P47</f>
        <v>18305112.908116616</v>
      </c>
      <c r="Q47" s="53">
        <f>'Temp Relocation Housing Costs'!Q47+'Temp Relocation Living Costs'!Q47</f>
        <v>7480996.6207436956</v>
      </c>
      <c r="R47" s="53">
        <f>'Temp Relocation Housing Costs'!R47+'Temp Relocation Living Costs'!R47</f>
        <v>4806286.1254070094</v>
      </c>
      <c r="S47" s="53">
        <f>'Temp Relocation Housing Costs'!S47+'Temp Relocation Living Costs'!S47</f>
        <v>2721724.292397623</v>
      </c>
      <c r="U47" s="68">
        <v>2066</v>
      </c>
      <c r="V47" s="55">
        <f t="shared" si="0"/>
        <v>0</v>
      </c>
      <c r="W47" s="56">
        <f t="shared" si="1"/>
        <v>455763.38414684206</v>
      </c>
      <c r="X47" s="57">
        <f t="shared" si="2"/>
        <v>68135694.643893108</v>
      </c>
      <c r="Y47" s="58">
        <f t="shared" si="3"/>
        <v>68591458.028039947</v>
      </c>
      <c r="Z47" s="96">
        <f t="shared" si="4"/>
        <v>6343037.0262028314</v>
      </c>
      <c r="AC47">
        <v>2066</v>
      </c>
      <c r="AD47" s="51">
        <f>'Temp Relocation Housing Costs'!V47+'Temp Relocation Living Costs'!V47</f>
        <v>0</v>
      </c>
      <c r="AE47" s="51">
        <f>'Temp Relocation Housing Costs'!W47+'Temp Relocation Living Costs'!W47</f>
        <v>0</v>
      </c>
      <c r="AF47" s="51">
        <f>'Temp Relocation Housing Costs'!X47+'Temp Relocation Living Costs'!X47</f>
        <v>0</v>
      </c>
      <c r="AG47" s="51">
        <f>'Temp Relocation Housing Costs'!Y47+'Temp Relocation Living Costs'!Y47</f>
        <v>0</v>
      </c>
      <c r="AH47" s="51">
        <f>'Temp Relocation Housing Costs'!Z47+'Temp Relocation Living Costs'!Z47</f>
        <v>0</v>
      </c>
      <c r="AI47" s="51">
        <f>'Temp Relocation Housing Costs'!AA47+'Temp Relocation Living Costs'!AA47</f>
        <v>0</v>
      </c>
      <c r="AJ47" s="52">
        <f>'Temp Relocation Housing Costs'!AB47+'Temp Relocation Living Costs'!AB47</f>
        <v>94516.92455812043</v>
      </c>
      <c r="AK47" s="52">
        <f>'Temp Relocation Housing Costs'!AC47+'Temp Relocation Living Costs'!AC47</f>
        <v>106424.88673173399</v>
      </c>
      <c r="AL47" s="52">
        <f>'Temp Relocation Housing Costs'!AD47+'Temp Relocation Living Costs'!AD47</f>
        <v>72539.827070906555</v>
      </c>
      <c r="AM47" s="52">
        <f>'Temp Relocation Housing Costs'!AE47+'Temp Relocation Living Costs'!AE47</f>
        <v>72239.966646543588</v>
      </c>
      <c r="AN47" s="52">
        <f>'Temp Relocation Housing Costs'!AF47+'Temp Relocation Living Costs'!AF47</f>
        <v>58437.128923294236</v>
      </c>
      <c r="AO47" s="52">
        <f>'Temp Relocation Housing Costs'!AG47+'Temp Relocation Living Costs'!AG47</f>
        <v>23173.688953295165</v>
      </c>
      <c r="AP47" s="53">
        <f>'Temp Relocation Housing Costs'!AH47+'Temp Relocation Living Costs'!AH47</f>
        <v>11085056.119703013</v>
      </c>
      <c r="AQ47" s="53">
        <f>'Temp Relocation Housing Costs'!AI47+'Temp Relocation Living Costs'!AI47</f>
        <v>20925475.564627402</v>
      </c>
      <c r="AR47" s="53">
        <f>'Temp Relocation Housing Costs'!AJ47+'Temp Relocation Living Costs'!AJ47</f>
        <v>16540531.875400826</v>
      </c>
      <c r="AS47" s="53">
        <f>'Temp Relocation Housing Costs'!AK47+'Temp Relocation Living Costs'!AK47</f>
        <v>7461746.650129756</v>
      </c>
      <c r="AT47" s="53">
        <f>'Temp Relocation Housing Costs'!AL47+'Temp Relocation Living Costs'!AL47</f>
        <v>4708108.2059969995</v>
      </c>
      <c r="AU47" s="53">
        <f>'Temp Relocation Housing Costs'!AM47+'Temp Relocation Living Costs'!AM47</f>
        <v>2489381.600008525</v>
      </c>
      <c r="AW47" s="68">
        <v>2066</v>
      </c>
      <c r="AX47" s="55">
        <f t="shared" si="5"/>
        <v>0</v>
      </c>
      <c r="AY47" s="56">
        <f t="shared" si="6"/>
        <v>427332.422883894</v>
      </c>
      <c r="AZ47" s="57">
        <f t="shared" si="7"/>
        <v>63210300.015866525</v>
      </c>
      <c r="BA47" s="58">
        <f t="shared" si="8"/>
        <v>63637632.438750416</v>
      </c>
    </row>
    <row r="48" spans="1:53" x14ac:dyDescent="0.35">
      <c r="A48">
        <v>2067</v>
      </c>
      <c r="B48" s="51">
        <f>'Temp Relocation Housing Costs'!B48+'Temp Relocation Living Costs'!B48</f>
        <v>0</v>
      </c>
      <c r="C48" s="51">
        <f>'Temp Relocation Housing Costs'!C48+'Temp Relocation Living Costs'!C48</f>
        <v>0</v>
      </c>
      <c r="D48" s="51">
        <f>'Temp Relocation Housing Costs'!D48+'Temp Relocation Living Costs'!D48</f>
        <v>0</v>
      </c>
      <c r="E48" s="51">
        <f>'Temp Relocation Housing Costs'!E48+'Temp Relocation Living Costs'!E48</f>
        <v>0</v>
      </c>
      <c r="F48" s="51">
        <f>'Temp Relocation Housing Costs'!F48+'Temp Relocation Living Costs'!F48</f>
        <v>0</v>
      </c>
      <c r="G48" s="51">
        <f>'Temp Relocation Housing Costs'!G48+'Temp Relocation Living Costs'!G48</f>
        <v>0</v>
      </c>
      <c r="H48" s="52">
        <f>'Temp Relocation Housing Costs'!H48+'Temp Relocation Living Costs'!H48</f>
        <v>102982.80848793808</v>
      </c>
      <c r="I48" s="52">
        <f>'Temp Relocation Housing Costs'!I48+'Temp Relocation Living Costs'!I48</f>
        <v>118215.54583614097</v>
      </c>
      <c r="J48" s="52">
        <f>'Temp Relocation Housing Costs'!J48+'Temp Relocation Living Costs'!J48</f>
        <v>81431.594535330471</v>
      </c>
      <c r="K48" s="52">
        <f>'Temp Relocation Housing Costs'!K48+'Temp Relocation Living Costs'!K48</f>
        <v>73466.606134536443</v>
      </c>
      <c r="L48" s="52">
        <f>'Temp Relocation Housing Costs'!L48+'Temp Relocation Living Costs'!L48</f>
        <v>60512.561608275879</v>
      </c>
      <c r="M48" s="52">
        <f>'Temp Relocation Housing Costs'!M48+'Temp Relocation Living Costs'!M48</f>
        <v>25700.48442192543</v>
      </c>
      <c r="N48" s="53">
        <f>'Temp Relocation Housing Costs'!N48+'Temp Relocation Living Costs'!N48</f>
        <v>12072332.743325215</v>
      </c>
      <c r="O48" s="53">
        <f>'Temp Relocation Housing Costs'!O48+'Temp Relocation Living Costs'!O48</f>
        <v>23232978.121209513</v>
      </c>
      <c r="P48" s="53">
        <f>'Temp Relocation Housing Costs'!P48+'Temp Relocation Living Costs'!P48</f>
        <v>18559404.830216028</v>
      </c>
      <c r="Q48" s="53">
        <f>'Temp Relocation Housing Costs'!Q48+'Temp Relocation Living Costs'!Q48</f>
        <v>7584921.5197299533</v>
      </c>
      <c r="R48" s="53">
        <f>'Temp Relocation Housing Costs'!R48+'Temp Relocation Living Costs'!R48</f>
        <v>4873054.3416493433</v>
      </c>
      <c r="S48" s="53">
        <f>'Temp Relocation Housing Costs'!S48+'Temp Relocation Living Costs'!S48</f>
        <v>2759534.0838593058</v>
      </c>
      <c r="U48" s="68">
        <v>2067</v>
      </c>
      <c r="V48" s="55">
        <f t="shared" si="0"/>
        <v>0</v>
      </c>
      <c r="W48" s="56">
        <f t="shared" si="1"/>
        <v>462309.6010241473</v>
      </c>
      <c r="X48" s="57">
        <f t="shared" si="2"/>
        <v>69082225.639989361</v>
      </c>
      <c r="Y48" s="58">
        <f t="shared" si="3"/>
        <v>69544535.241013512</v>
      </c>
      <c r="Z48" s="96">
        <f t="shared" si="4"/>
        <v>6092434.0889527248</v>
      </c>
      <c r="AC48">
        <v>2067</v>
      </c>
      <c r="AD48" s="51">
        <f>'Temp Relocation Housing Costs'!V48+'Temp Relocation Living Costs'!V48</f>
        <v>0</v>
      </c>
      <c r="AE48" s="51">
        <f>'Temp Relocation Housing Costs'!W48+'Temp Relocation Living Costs'!W48</f>
        <v>0</v>
      </c>
      <c r="AF48" s="51">
        <f>'Temp Relocation Housing Costs'!X48+'Temp Relocation Living Costs'!X48</f>
        <v>0</v>
      </c>
      <c r="AG48" s="51">
        <f>'Temp Relocation Housing Costs'!Y48+'Temp Relocation Living Costs'!Y48</f>
        <v>0</v>
      </c>
      <c r="AH48" s="51">
        <f>'Temp Relocation Housing Costs'!Z48+'Temp Relocation Living Costs'!Z48</f>
        <v>0</v>
      </c>
      <c r="AI48" s="51">
        <f>'Temp Relocation Housing Costs'!AA48+'Temp Relocation Living Costs'!AA48</f>
        <v>0</v>
      </c>
      <c r="AJ48" s="52">
        <f>'Temp Relocation Housing Costs'!AB48+'Temp Relocation Living Costs'!AB48</f>
        <v>95874.489268790552</v>
      </c>
      <c r="AK48" s="52">
        <f>'Temp Relocation Housing Costs'!AC48+'Temp Relocation Living Costs'!AC48</f>
        <v>107953.48778640784</v>
      </c>
      <c r="AL48" s="52">
        <f>'Temp Relocation Housing Costs'!AD48+'Temp Relocation Living Costs'!AD48</f>
        <v>73581.730516347394</v>
      </c>
      <c r="AM48" s="52">
        <f>'Temp Relocation Housing Costs'!AE48+'Temp Relocation Living Costs'!AE48</f>
        <v>73277.56313921226</v>
      </c>
      <c r="AN48" s="52">
        <f>'Temp Relocation Housing Costs'!AF48+'Temp Relocation Living Costs'!AF48</f>
        <v>59276.472611105026</v>
      </c>
      <c r="AO48" s="52">
        <f>'Temp Relocation Housing Costs'!AG48+'Temp Relocation Living Costs'!AG48</f>
        <v>23506.537091193415</v>
      </c>
      <c r="AP48" s="53">
        <f>'Temp Relocation Housing Costs'!AH48+'Temp Relocation Living Costs'!AH48</f>
        <v>11239048.080386803</v>
      </c>
      <c r="AQ48" s="53">
        <f>'Temp Relocation Housing Costs'!AI48+'Temp Relocation Living Costs'!AI48</f>
        <v>21216169.177329123</v>
      </c>
      <c r="AR48" s="53">
        <f>'Temp Relocation Housing Costs'!AJ48+'Temp Relocation Living Costs'!AJ48</f>
        <v>16770310.498687938</v>
      </c>
      <c r="AS48" s="53">
        <f>'Temp Relocation Housing Costs'!AK48+'Temp Relocation Living Costs'!AK48</f>
        <v>7565404.1313703638</v>
      </c>
      <c r="AT48" s="53">
        <f>'Temp Relocation Housing Costs'!AL48+'Temp Relocation Living Costs'!AL48</f>
        <v>4773512.5490985457</v>
      </c>
      <c r="AU48" s="53">
        <f>'Temp Relocation Housing Costs'!AM48+'Temp Relocation Living Costs'!AM48</f>
        <v>2523963.7211395218</v>
      </c>
      <c r="AW48" s="68">
        <v>2067</v>
      </c>
      <c r="AX48" s="55">
        <f t="shared" si="5"/>
        <v>0</v>
      </c>
      <c r="AY48" s="56">
        <f t="shared" si="6"/>
        <v>433470.28041305649</v>
      </c>
      <c r="AZ48" s="57">
        <f t="shared" si="7"/>
        <v>64088408.158012293</v>
      </c>
      <c r="BA48" s="58">
        <f t="shared" si="8"/>
        <v>64521878.438425347</v>
      </c>
    </row>
    <row r="49" spans="1:53" x14ac:dyDescent="0.35">
      <c r="A49">
        <v>2068</v>
      </c>
      <c r="B49" s="51">
        <f>'Temp Relocation Housing Costs'!B49+'Temp Relocation Living Costs'!B49</f>
        <v>0</v>
      </c>
      <c r="C49" s="51">
        <f>'Temp Relocation Housing Costs'!C49+'Temp Relocation Living Costs'!C49</f>
        <v>0</v>
      </c>
      <c r="D49" s="51">
        <f>'Temp Relocation Housing Costs'!D49+'Temp Relocation Living Costs'!D49</f>
        <v>0</v>
      </c>
      <c r="E49" s="51">
        <f>'Temp Relocation Housing Costs'!E49+'Temp Relocation Living Costs'!E49</f>
        <v>0</v>
      </c>
      <c r="F49" s="51">
        <f>'Temp Relocation Housing Costs'!F49+'Temp Relocation Living Costs'!F49</f>
        <v>0</v>
      </c>
      <c r="G49" s="51">
        <f>'Temp Relocation Housing Costs'!G49+'Temp Relocation Living Costs'!G49</f>
        <v>0</v>
      </c>
      <c r="H49" s="52">
        <f>'Temp Relocation Housing Costs'!H49+'Temp Relocation Living Costs'!H49</f>
        <v>104461.97031279151</v>
      </c>
      <c r="I49" s="52">
        <f>'Temp Relocation Housing Costs'!I49+'Temp Relocation Living Costs'!I49</f>
        <v>119913.49838834305</v>
      </c>
      <c r="J49" s="52">
        <f>'Temp Relocation Housing Costs'!J49+'Temp Relocation Living Costs'!J49</f>
        <v>82601.212141823635</v>
      </c>
      <c r="K49" s="52">
        <f>'Temp Relocation Housing Costs'!K49+'Temp Relocation Living Costs'!K49</f>
        <v>74521.821085374395</v>
      </c>
      <c r="L49" s="52">
        <f>'Temp Relocation Housing Costs'!L49+'Temp Relocation Living Costs'!L49</f>
        <v>61381.715133696955</v>
      </c>
      <c r="M49" s="52">
        <f>'Temp Relocation Housing Costs'!M49+'Temp Relocation Living Costs'!M49</f>
        <v>26069.625407642532</v>
      </c>
      <c r="N49" s="53">
        <f>'Temp Relocation Housing Costs'!N49+'Temp Relocation Living Costs'!N49</f>
        <v>12240039.804895025</v>
      </c>
      <c r="O49" s="53">
        <f>'Temp Relocation Housing Costs'!O49+'Temp Relocation Living Costs'!O49</f>
        <v>23555727.21826186</v>
      </c>
      <c r="P49" s="53">
        <f>'Temp Relocation Housing Costs'!P49+'Temp Relocation Living Costs'!P49</f>
        <v>18817229.338100046</v>
      </c>
      <c r="Q49" s="53">
        <f>'Temp Relocation Housing Costs'!Q49+'Temp Relocation Living Costs'!Q49</f>
        <v>7690290.1280475836</v>
      </c>
      <c r="R49" s="53">
        <f>'Temp Relocation Housing Costs'!R49+'Temp Relocation Living Costs'!R49</f>
        <v>4940750.0920800008</v>
      </c>
      <c r="S49" s="53">
        <f>'Temp Relocation Housing Costs'!S49+'Temp Relocation Living Costs'!S49</f>
        <v>2797869.123353777</v>
      </c>
      <c r="U49" s="68">
        <v>2068</v>
      </c>
      <c r="V49" s="55">
        <f t="shared" si="0"/>
        <v>0</v>
      </c>
      <c r="W49" s="56">
        <f t="shared" si="1"/>
        <v>468949.84246967203</v>
      </c>
      <c r="X49" s="57">
        <f t="shared" si="2"/>
        <v>70041905.704738289</v>
      </c>
      <c r="Y49" s="58">
        <f t="shared" si="3"/>
        <v>70510855.547207966</v>
      </c>
      <c r="Z49" s="96">
        <f t="shared" si="4"/>
        <v>5851732.0690148612</v>
      </c>
      <c r="AC49">
        <v>2068</v>
      </c>
      <c r="AD49" s="51">
        <f>'Temp Relocation Housing Costs'!V49+'Temp Relocation Living Costs'!V49</f>
        <v>0</v>
      </c>
      <c r="AE49" s="51">
        <f>'Temp Relocation Housing Costs'!W49+'Temp Relocation Living Costs'!W49</f>
        <v>0</v>
      </c>
      <c r="AF49" s="51">
        <f>'Temp Relocation Housing Costs'!X49+'Temp Relocation Living Costs'!X49</f>
        <v>0</v>
      </c>
      <c r="AG49" s="51">
        <f>'Temp Relocation Housing Costs'!Y49+'Temp Relocation Living Costs'!Y49</f>
        <v>0</v>
      </c>
      <c r="AH49" s="51">
        <f>'Temp Relocation Housing Costs'!Z49+'Temp Relocation Living Costs'!Z49</f>
        <v>0</v>
      </c>
      <c r="AI49" s="51">
        <f>'Temp Relocation Housing Costs'!AA49+'Temp Relocation Living Costs'!AA49</f>
        <v>0</v>
      </c>
      <c r="AJ49" s="52">
        <f>'Temp Relocation Housing Costs'!AB49+'Temp Relocation Living Costs'!AB49</f>
        <v>97251.552941707661</v>
      </c>
      <c r="AK49" s="52">
        <f>'Temp Relocation Housing Costs'!AC49+'Temp Relocation Living Costs'!AC49</f>
        <v>109504.04443113308</v>
      </c>
      <c r="AL49" s="52">
        <f>'Temp Relocation Housing Costs'!AD49+'Temp Relocation Living Costs'!AD49</f>
        <v>74638.599020755923</v>
      </c>
      <c r="AM49" s="52">
        <f>'Temp Relocation Housing Costs'!AE49+'Temp Relocation Living Costs'!AE49</f>
        <v>74330.062829260118</v>
      </c>
      <c r="AN49" s="52">
        <f>'Temp Relocation Housing Costs'!AF49+'Temp Relocation Living Costs'!AF49</f>
        <v>60127.871953244627</v>
      </c>
      <c r="AO49" s="52">
        <f>'Temp Relocation Housing Costs'!AG49+'Temp Relocation Living Costs'!AG49</f>
        <v>23844.1659907186</v>
      </c>
      <c r="AP49" s="53">
        <f>'Temp Relocation Housing Costs'!AH49+'Temp Relocation Living Costs'!AH49</f>
        <v>11395179.27462063</v>
      </c>
      <c r="AQ49" s="53">
        <f>'Temp Relocation Housing Costs'!AI49+'Temp Relocation Living Costs'!AI49</f>
        <v>21510901.0627193</v>
      </c>
      <c r="AR49" s="53">
        <f>'Temp Relocation Housing Costs'!AJ49+'Temp Relocation Living Costs'!AJ49</f>
        <v>17003281.17263687</v>
      </c>
      <c r="AS49" s="53">
        <f>'Temp Relocation Housing Costs'!AK49+'Temp Relocation Living Costs'!AK49</f>
        <v>7670501.6070145564</v>
      </c>
      <c r="AT49" s="53">
        <f>'Temp Relocation Housing Costs'!AL49+'Temp Relocation Living Costs'!AL49</f>
        <v>4839825.4796643909</v>
      </c>
      <c r="AU49" s="53">
        <f>'Temp Relocation Housing Costs'!AM49+'Temp Relocation Living Costs'!AM49</f>
        <v>2559026.2519842866</v>
      </c>
      <c r="AW49" s="68">
        <v>2068</v>
      </c>
      <c r="AX49" s="55">
        <f t="shared" si="5"/>
        <v>0</v>
      </c>
      <c r="AY49" s="56">
        <f t="shared" si="6"/>
        <v>439696.29716681998</v>
      </c>
      <c r="AZ49" s="57">
        <f t="shared" si="7"/>
        <v>64978714.84864004</v>
      </c>
      <c r="BA49" s="58">
        <f t="shared" si="8"/>
        <v>65418411.145806856</v>
      </c>
    </row>
    <row r="50" spans="1:53" x14ac:dyDescent="0.35">
      <c r="A50">
        <v>2069</v>
      </c>
      <c r="B50" s="51">
        <f>'Temp Relocation Housing Costs'!B50+'Temp Relocation Living Costs'!B50</f>
        <v>0</v>
      </c>
      <c r="C50" s="51">
        <f>'Temp Relocation Housing Costs'!C50+'Temp Relocation Living Costs'!C50</f>
        <v>0</v>
      </c>
      <c r="D50" s="51">
        <f>'Temp Relocation Housing Costs'!D50+'Temp Relocation Living Costs'!D50</f>
        <v>0</v>
      </c>
      <c r="E50" s="51">
        <f>'Temp Relocation Housing Costs'!E50+'Temp Relocation Living Costs'!E50</f>
        <v>0</v>
      </c>
      <c r="F50" s="51">
        <f>'Temp Relocation Housing Costs'!F50+'Temp Relocation Living Costs'!F50</f>
        <v>0</v>
      </c>
      <c r="G50" s="51">
        <f>'Temp Relocation Housing Costs'!G50+'Temp Relocation Living Costs'!G50</f>
        <v>0</v>
      </c>
      <c r="H50" s="52">
        <f>'Temp Relocation Housing Costs'!H50+'Temp Relocation Living Costs'!H50</f>
        <v>105962.37762255874</v>
      </c>
      <c r="I50" s="52">
        <f>'Temp Relocation Housing Costs'!I50+'Temp Relocation Living Costs'!I50</f>
        <v>121635.83895862805</v>
      </c>
      <c r="J50" s="52">
        <f>'Temp Relocation Housing Costs'!J50+'Temp Relocation Living Costs'!J50</f>
        <v>83787.629190268359</v>
      </c>
      <c r="K50" s="52">
        <f>'Temp Relocation Housing Costs'!K50+'Temp Relocation Living Costs'!K50</f>
        <v>75592.192290884443</v>
      </c>
      <c r="L50" s="52">
        <f>'Temp Relocation Housing Costs'!L50+'Temp Relocation Living Costs'!L50</f>
        <v>62263.352477860368</v>
      </c>
      <c r="M50" s="52">
        <f>'Temp Relocation Housing Costs'!M50+'Temp Relocation Living Costs'!M50</f>
        <v>26444.0684361188</v>
      </c>
      <c r="N50" s="53">
        <f>'Temp Relocation Housing Costs'!N50+'Temp Relocation Living Costs'!N50</f>
        <v>12410076.628168583</v>
      </c>
      <c r="O50" s="53">
        <f>'Temp Relocation Housing Costs'!O50+'Temp Relocation Living Costs'!O50</f>
        <v>23882959.898051839</v>
      </c>
      <c r="P50" s="53">
        <f>'Temp Relocation Housing Costs'!P50+'Temp Relocation Living Costs'!P50</f>
        <v>19078635.505928122</v>
      </c>
      <c r="Q50" s="53">
        <f>'Temp Relocation Housing Costs'!Q50+'Temp Relocation Living Costs'!Q50</f>
        <v>7797122.501493155</v>
      </c>
      <c r="R50" s="53">
        <f>'Temp Relocation Housing Costs'!R50+'Temp Relocation Living Costs'!R50</f>
        <v>5009386.2618667921</v>
      </c>
      <c r="S50" s="53">
        <f>'Temp Relocation Housing Costs'!S50+'Temp Relocation Living Costs'!S50</f>
        <v>2836736.7075490509</v>
      </c>
      <c r="U50" s="68">
        <v>2069</v>
      </c>
      <c r="V50" s="55">
        <f t="shared" si="0"/>
        <v>0</v>
      </c>
      <c r="W50" s="56">
        <f t="shared" si="1"/>
        <v>475685.45897631871</v>
      </c>
      <c r="X50" s="57">
        <f t="shared" si="2"/>
        <v>71014917.503057539</v>
      </c>
      <c r="Y50" s="58">
        <f t="shared" si="3"/>
        <v>71490602.962033853</v>
      </c>
      <c r="Z50" s="96">
        <f t="shared" si="4"/>
        <v>5620539.7968106912</v>
      </c>
      <c r="AC50">
        <v>2069</v>
      </c>
      <c r="AD50" s="51">
        <f>'Temp Relocation Housing Costs'!V50+'Temp Relocation Living Costs'!V50</f>
        <v>0</v>
      </c>
      <c r="AE50" s="51">
        <f>'Temp Relocation Housing Costs'!W50+'Temp Relocation Living Costs'!W50</f>
        <v>0</v>
      </c>
      <c r="AF50" s="51">
        <f>'Temp Relocation Housing Costs'!X50+'Temp Relocation Living Costs'!X50</f>
        <v>0</v>
      </c>
      <c r="AG50" s="51">
        <f>'Temp Relocation Housing Costs'!Y50+'Temp Relocation Living Costs'!Y50</f>
        <v>0</v>
      </c>
      <c r="AH50" s="51">
        <f>'Temp Relocation Housing Costs'!Z50+'Temp Relocation Living Costs'!Z50</f>
        <v>0</v>
      </c>
      <c r="AI50" s="51">
        <f>'Temp Relocation Housing Costs'!AA50+'Temp Relocation Living Costs'!AA50</f>
        <v>0</v>
      </c>
      <c r="AJ50" s="52">
        <f>'Temp Relocation Housing Costs'!AB50+'Temp Relocation Living Costs'!AB50</f>
        <v>98648.395644205302</v>
      </c>
      <c r="AK50" s="52">
        <f>'Temp Relocation Housing Costs'!AC50+'Temp Relocation Living Costs'!AC50</f>
        <v>111076.87201825956</v>
      </c>
      <c r="AL50" s="52">
        <f>'Temp Relocation Housing Costs'!AD50+'Temp Relocation Living Costs'!AD50</f>
        <v>75710.647530143557</v>
      </c>
      <c r="AM50" s="52">
        <f>'Temp Relocation Housing Costs'!AE50+'Temp Relocation Living Costs'!AE50</f>
        <v>75397.679774168704</v>
      </c>
      <c r="AN50" s="52">
        <f>'Temp Relocation Housing Costs'!AF50+'Temp Relocation Living Costs'!AF50</f>
        <v>60991.500107387794</v>
      </c>
      <c r="AO50" s="52">
        <f>'Temp Relocation Housing Costs'!AG50+'Temp Relocation Living Costs'!AG50</f>
        <v>24186.64431886666</v>
      </c>
      <c r="AP50" s="53">
        <f>'Temp Relocation Housing Costs'!AH50+'Temp Relocation Living Costs'!AH50</f>
        <v>11553479.420320671</v>
      </c>
      <c r="AQ50" s="53">
        <f>'Temp Relocation Housing Costs'!AI50+'Temp Relocation Living Costs'!AI50</f>
        <v>21809727.319885053</v>
      </c>
      <c r="AR50" s="53">
        <f>'Temp Relocation Housing Costs'!AJ50+'Temp Relocation Living Costs'!AJ50</f>
        <v>17239488.240743473</v>
      </c>
      <c r="AS50" s="53">
        <f>'Temp Relocation Housing Costs'!AK50+'Temp Relocation Living Costs'!AK50</f>
        <v>7777059.0812516809</v>
      </c>
      <c r="AT50" s="53">
        <f>'Temp Relocation Housing Costs'!AL50+'Temp Relocation Living Costs'!AL50</f>
        <v>4907059.6196572604</v>
      </c>
      <c r="AU50" s="53">
        <f>'Temp Relocation Housing Costs'!AM50+'Temp Relocation Living Costs'!AM50</f>
        <v>2594575.8663235344</v>
      </c>
      <c r="AW50" s="68">
        <v>2069</v>
      </c>
      <c r="AX50" s="55">
        <f t="shared" si="5"/>
        <v>0</v>
      </c>
      <c r="AY50" s="56">
        <f t="shared" si="6"/>
        <v>446011.73939303157</v>
      </c>
      <c r="AZ50" s="57">
        <f t="shared" si="7"/>
        <v>65881389.548181668</v>
      </c>
      <c r="BA50" s="58">
        <f t="shared" si="8"/>
        <v>66327401.287574701</v>
      </c>
    </row>
    <row r="51" spans="1:53" x14ac:dyDescent="0.35">
      <c r="A51">
        <v>2070</v>
      </c>
      <c r="B51" s="51">
        <f>'Temp Relocation Housing Costs'!B51+'Temp Relocation Living Costs'!B51</f>
        <v>0</v>
      </c>
      <c r="C51" s="51">
        <f>'Temp Relocation Housing Costs'!C51+'Temp Relocation Living Costs'!C51</f>
        <v>0</v>
      </c>
      <c r="D51" s="51">
        <f>'Temp Relocation Housing Costs'!D51+'Temp Relocation Living Costs'!D51</f>
        <v>0</v>
      </c>
      <c r="E51" s="51">
        <f>'Temp Relocation Housing Costs'!E51+'Temp Relocation Living Costs'!E51</f>
        <v>0</v>
      </c>
      <c r="F51" s="51">
        <f>'Temp Relocation Housing Costs'!F51+'Temp Relocation Living Costs'!F51</f>
        <v>0</v>
      </c>
      <c r="G51" s="51">
        <f>'Temp Relocation Housing Costs'!G51+'Temp Relocation Living Costs'!G51</f>
        <v>0</v>
      </c>
      <c r="H51" s="52">
        <f>'Temp Relocation Housing Costs'!H51+'Temp Relocation Living Costs'!H51</f>
        <v>106437.36381911903</v>
      </c>
      <c r="I51" s="52">
        <f>'Temp Relocation Housing Costs'!I51+'Temp Relocation Living Costs'!I51</f>
        <v>122181.08290094665</v>
      </c>
      <c r="J51" s="52">
        <f>'Temp Relocation Housing Costs'!J51+'Temp Relocation Living Costs'!J51</f>
        <v>84163.215018000992</v>
      </c>
      <c r="K51" s="52">
        <f>'Temp Relocation Housing Costs'!K51+'Temp Relocation Living Costs'!K51</f>
        <v>75931.041311749155</v>
      </c>
      <c r="L51" s="52">
        <f>'Temp Relocation Housing Costs'!L51+'Temp Relocation Living Costs'!L51</f>
        <v>62542.453736647658</v>
      </c>
      <c r="M51" s="52">
        <f>'Temp Relocation Housing Costs'!M51+'Temp Relocation Living Costs'!M51</f>
        <v>26562.60642828044</v>
      </c>
      <c r="N51" s="53">
        <f>'Temp Relocation Housing Costs'!N51+'Temp Relocation Living Costs'!N51</f>
        <v>12459913.565266071</v>
      </c>
      <c r="O51" s="53">
        <f>'Temp Relocation Housing Costs'!O51+'Temp Relocation Living Costs'!O51</f>
        <v>23978870.14951954</v>
      </c>
      <c r="P51" s="53">
        <f>'Temp Relocation Housing Costs'!P51+'Temp Relocation Living Costs'!P51</f>
        <v>19155252.338047963</v>
      </c>
      <c r="Q51" s="53">
        <f>'Temp Relocation Housing Costs'!Q51+'Temp Relocation Living Costs'!Q51</f>
        <v>7828434.5324572762</v>
      </c>
      <c r="R51" s="53">
        <f>'Temp Relocation Housing Costs'!R51+'Temp Relocation Living Costs'!R51</f>
        <v>5029503.1777819609</v>
      </c>
      <c r="S51" s="53">
        <f>'Temp Relocation Housing Costs'!S51+'Temp Relocation Living Costs'!S51</f>
        <v>2848128.6008541547</v>
      </c>
      <c r="U51" s="68">
        <v>2070</v>
      </c>
      <c r="V51" s="55">
        <f t="shared" si="0"/>
        <v>0</v>
      </c>
      <c r="W51" s="56">
        <f t="shared" si="1"/>
        <v>477817.76321474387</v>
      </c>
      <c r="X51" s="57">
        <f t="shared" si="2"/>
        <v>71300102.363926962</v>
      </c>
      <c r="Y51" s="58">
        <f t="shared" si="3"/>
        <v>71777920.127141699</v>
      </c>
      <c r="Z51" s="96">
        <f t="shared" si="4"/>
        <v>5345896.6139873285</v>
      </c>
      <c r="AC51">
        <v>2070</v>
      </c>
      <c r="AD51" s="51">
        <f>'Temp Relocation Housing Costs'!V51+'Temp Relocation Living Costs'!V51</f>
        <v>0</v>
      </c>
      <c r="AE51" s="51">
        <f>'Temp Relocation Housing Costs'!W51+'Temp Relocation Living Costs'!W51</f>
        <v>0</v>
      </c>
      <c r="AF51" s="51">
        <f>'Temp Relocation Housing Costs'!X51+'Temp Relocation Living Costs'!X51</f>
        <v>0</v>
      </c>
      <c r="AG51" s="51">
        <f>'Temp Relocation Housing Costs'!Y51+'Temp Relocation Living Costs'!Y51</f>
        <v>0</v>
      </c>
      <c r="AH51" s="51">
        <f>'Temp Relocation Housing Costs'!Z51+'Temp Relocation Living Costs'!Z51</f>
        <v>0</v>
      </c>
      <c r="AI51" s="51">
        <f>'Temp Relocation Housing Costs'!AA51+'Temp Relocation Living Costs'!AA51</f>
        <v>0</v>
      </c>
      <c r="AJ51" s="52">
        <f>'Temp Relocation Housing Costs'!AB51+'Temp Relocation Living Costs'!AB51</f>
        <v>99090.596237426435</v>
      </c>
      <c r="AK51" s="52">
        <f>'Temp Relocation Housing Costs'!AC51+'Temp Relocation Living Costs'!AC51</f>
        <v>111574.78441084192</v>
      </c>
      <c r="AL51" s="52">
        <f>'Temp Relocation Housing Costs'!AD51+'Temp Relocation Living Costs'!AD51</f>
        <v>76050.02753761709</v>
      </c>
      <c r="AM51" s="52">
        <f>'Temp Relocation Housing Costs'!AE51+'Temp Relocation Living Costs'!AE51</f>
        <v>75735.656874616281</v>
      </c>
      <c r="AN51" s="52">
        <f>'Temp Relocation Housing Costs'!AF51+'Temp Relocation Living Costs'!AF51</f>
        <v>61264.900169829816</v>
      </c>
      <c r="AO51" s="52">
        <f>'Temp Relocation Housing Costs'!AG51+'Temp Relocation Living Costs'!AG51</f>
        <v>24295.063197815336</v>
      </c>
      <c r="AP51" s="53">
        <f>'Temp Relocation Housing Costs'!AH51+'Temp Relocation Living Costs'!AH51</f>
        <v>11599876.396292657</v>
      </c>
      <c r="AQ51" s="53">
        <f>'Temp Relocation Housing Costs'!AI51+'Temp Relocation Living Costs'!AI51</f>
        <v>21897311.791852564</v>
      </c>
      <c r="AR51" s="53">
        <f>'Temp Relocation Housing Costs'!AJ51+'Temp Relocation Living Costs'!AJ51</f>
        <v>17308719.343563311</v>
      </c>
      <c r="AS51" s="53">
        <f>'Temp Relocation Housing Costs'!AK51+'Temp Relocation Living Costs'!AK51</f>
        <v>7808290.5406413898</v>
      </c>
      <c r="AT51" s="53">
        <f>'Temp Relocation Housing Costs'!AL51+'Temp Relocation Living Costs'!AL51</f>
        <v>4926765.6076963171</v>
      </c>
      <c r="AU51" s="53">
        <f>'Temp Relocation Housing Costs'!AM51+'Temp Relocation Living Costs'!AM51</f>
        <v>2604995.2793633477</v>
      </c>
      <c r="AW51" s="68">
        <v>2070</v>
      </c>
      <c r="AX51" s="55">
        <f t="shared" si="5"/>
        <v>0</v>
      </c>
      <c r="AY51" s="56">
        <f t="shared" si="6"/>
        <v>448011.02842814691</v>
      </c>
      <c r="AZ51" s="57">
        <f t="shared" si="7"/>
        <v>66145958.959409587</v>
      </c>
      <c r="BA51" s="58">
        <f t="shared" si="8"/>
        <v>66593969.987837732</v>
      </c>
    </row>
    <row r="52" spans="1:53" x14ac:dyDescent="0.35">
      <c r="A52">
        <v>2071</v>
      </c>
      <c r="B52" s="51">
        <f>'Temp Relocation Housing Costs'!B52+'Temp Relocation Living Costs'!B52</f>
        <v>0</v>
      </c>
      <c r="C52" s="51">
        <f>'Temp Relocation Housing Costs'!C52+'Temp Relocation Living Costs'!C52</f>
        <v>0</v>
      </c>
      <c r="D52" s="51">
        <f>'Temp Relocation Housing Costs'!D52+'Temp Relocation Living Costs'!D52</f>
        <v>0</v>
      </c>
      <c r="E52" s="51">
        <f>'Temp Relocation Housing Costs'!E52+'Temp Relocation Living Costs'!E52</f>
        <v>0</v>
      </c>
      <c r="F52" s="51">
        <f>'Temp Relocation Housing Costs'!F52+'Temp Relocation Living Costs'!F52</f>
        <v>0</v>
      </c>
      <c r="G52" s="51">
        <f>'Temp Relocation Housing Costs'!G52+'Temp Relocation Living Costs'!G52</f>
        <v>0</v>
      </c>
      <c r="H52" s="52">
        <f>'Temp Relocation Housing Costs'!H52+'Temp Relocation Living Costs'!H52</f>
        <v>107966.14408459137</v>
      </c>
      <c r="I52" s="52">
        <f>'Temp Relocation Housing Costs'!I52+'Temp Relocation Living Costs'!I52</f>
        <v>123935.9932223864</v>
      </c>
      <c r="J52" s="52">
        <f>'Temp Relocation Housing Costs'!J52+'Temp Relocation Living Costs'!J52</f>
        <v>85372.067413264042</v>
      </c>
      <c r="K52" s="52">
        <f>'Temp Relocation Housing Costs'!K52+'Temp Relocation Living Costs'!K52</f>
        <v>77021.653417582958</v>
      </c>
      <c r="L52" s="52">
        <f>'Temp Relocation Housing Costs'!L52+'Temp Relocation Living Costs'!L52</f>
        <v>63440.762991932235</v>
      </c>
      <c r="M52" s="52">
        <f>'Temp Relocation Housing Costs'!M52+'Temp Relocation Living Costs'!M52</f>
        <v>26944.130237683261</v>
      </c>
      <c r="N52" s="53">
        <f>'Temp Relocation Housing Costs'!N52+'Temp Relocation Living Costs'!N52</f>
        <v>12633004.842310267</v>
      </c>
      <c r="O52" s="53">
        <f>'Temp Relocation Housing Costs'!O52+'Temp Relocation Living Costs'!O52</f>
        <v>24311981.068348654</v>
      </c>
      <c r="P52" s="53">
        <f>'Temp Relocation Housing Costs'!P52+'Temp Relocation Living Costs'!P52</f>
        <v>19421354.271414429</v>
      </c>
      <c r="Q52" s="53">
        <f>'Temp Relocation Housing Costs'!Q52+'Temp Relocation Living Costs'!Q52</f>
        <v>7937185.9875441892</v>
      </c>
      <c r="R52" s="53">
        <f>'Temp Relocation Housing Costs'!R52+'Temp Relocation Living Costs'!R52</f>
        <v>5099372.2923131324</v>
      </c>
      <c r="S52" s="53">
        <f>'Temp Relocation Housing Costs'!S52+'Temp Relocation Living Costs'!S52</f>
        <v>2887694.3822799749</v>
      </c>
      <c r="U52" s="68">
        <v>2071</v>
      </c>
      <c r="V52" s="55">
        <f t="shared" si="0"/>
        <v>0</v>
      </c>
      <c r="W52" s="56">
        <f t="shared" si="1"/>
        <v>484680.75136744027</v>
      </c>
      <c r="X52" s="57">
        <f t="shared" si="2"/>
        <v>72290592.84421064</v>
      </c>
      <c r="Y52" s="58">
        <f t="shared" si="3"/>
        <v>72775273.595578074</v>
      </c>
      <c r="Z52" s="96">
        <f t="shared" si="4"/>
        <v>5134689.0800877847</v>
      </c>
      <c r="AC52">
        <v>2071</v>
      </c>
      <c r="AD52" s="51">
        <f>'Temp Relocation Housing Costs'!V52+'Temp Relocation Living Costs'!V52</f>
        <v>0</v>
      </c>
      <c r="AE52" s="51">
        <f>'Temp Relocation Housing Costs'!W52+'Temp Relocation Living Costs'!W52</f>
        <v>0</v>
      </c>
      <c r="AF52" s="51">
        <f>'Temp Relocation Housing Costs'!X52+'Temp Relocation Living Costs'!X52</f>
        <v>0</v>
      </c>
      <c r="AG52" s="51">
        <f>'Temp Relocation Housing Costs'!Y52+'Temp Relocation Living Costs'!Y52</f>
        <v>0</v>
      </c>
      <c r="AH52" s="51">
        <f>'Temp Relocation Housing Costs'!Z52+'Temp Relocation Living Costs'!Z52</f>
        <v>0</v>
      </c>
      <c r="AI52" s="51">
        <f>'Temp Relocation Housing Costs'!AA52+'Temp Relocation Living Costs'!AA52</f>
        <v>0</v>
      </c>
      <c r="AJ52" s="52">
        <f>'Temp Relocation Housing Costs'!AB52+'Temp Relocation Living Costs'!AB52</f>
        <v>100513.85347140967</v>
      </c>
      <c r="AK52" s="52">
        <f>'Temp Relocation Housing Costs'!AC52+'Temp Relocation Living Costs'!AC52</f>
        <v>113177.354433353</v>
      </c>
      <c r="AL52" s="52">
        <f>'Temp Relocation Housing Costs'!AD52+'Temp Relocation Living Costs'!AD52</f>
        <v>77142.348665428173</v>
      </c>
      <c r="AM52" s="52">
        <f>'Temp Relocation Housing Costs'!AE52+'Temp Relocation Living Costs'!AE52</f>
        <v>76823.462636315366</v>
      </c>
      <c r="AN52" s="52">
        <f>'Temp Relocation Housing Costs'!AF52+'Temp Relocation Living Costs'!AF52</f>
        <v>62144.859678268411</v>
      </c>
      <c r="AO52" s="52">
        <f>'Temp Relocation Housing Costs'!AG52+'Temp Relocation Living Costs'!AG52</f>
        <v>24644.017849006654</v>
      </c>
      <c r="AP52" s="53">
        <f>'Temp Relocation Housing Costs'!AH52+'Temp Relocation Living Costs'!AH52</f>
        <v>11761020.1641424</v>
      </c>
      <c r="AQ52" s="53">
        <f>'Temp Relocation Housing Costs'!AI52+'Temp Relocation Living Costs'!AI52</f>
        <v>22201506.009736419</v>
      </c>
      <c r="AR52" s="53">
        <f>'Temp Relocation Housing Costs'!AJ52+'Temp Relocation Living Costs'!AJ52</f>
        <v>17549169.513581231</v>
      </c>
      <c r="AS52" s="53">
        <f>'Temp Relocation Housing Costs'!AK52+'Temp Relocation Living Costs'!AK52</f>
        <v>7916762.158372297</v>
      </c>
      <c r="AT52" s="53">
        <f>'Temp Relocation Housing Costs'!AL52+'Temp Relocation Living Costs'!AL52</f>
        <v>4995207.5070936596</v>
      </c>
      <c r="AU52" s="53">
        <f>'Temp Relocation Housing Costs'!AM52+'Temp Relocation Living Costs'!AM52</f>
        <v>2641183.4886344019</v>
      </c>
      <c r="AW52" s="68">
        <v>2071</v>
      </c>
      <c r="AX52" s="55">
        <f t="shared" si="5"/>
        <v>0</v>
      </c>
      <c r="AY52" s="56">
        <f t="shared" si="6"/>
        <v>454445.89673378126</v>
      </c>
      <c r="AZ52" s="57">
        <f t="shared" si="7"/>
        <v>67064848.841560408</v>
      </c>
      <c r="BA52" s="58">
        <f t="shared" si="8"/>
        <v>67519294.738294184</v>
      </c>
    </row>
    <row r="53" spans="1:53" x14ac:dyDescent="0.35">
      <c r="A53">
        <v>2072</v>
      </c>
      <c r="B53" s="51">
        <f>'Temp Relocation Housing Costs'!B53+'Temp Relocation Living Costs'!B53</f>
        <v>0</v>
      </c>
      <c r="C53" s="51">
        <f>'Temp Relocation Housing Costs'!C53+'Temp Relocation Living Costs'!C53</f>
        <v>0</v>
      </c>
      <c r="D53" s="51">
        <f>'Temp Relocation Housing Costs'!D53+'Temp Relocation Living Costs'!D53</f>
        <v>0</v>
      </c>
      <c r="E53" s="51">
        <f>'Temp Relocation Housing Costs'!E53+'Temp Relocation Living Costs'!E53</f>
        <v>0</v>
      </c>
      <c r="F53" s="51">
        <f>'Temp Relocation Housing Costs'!F53+'Temp Relocation Living Costs'!F53</f>
        <v>0</v>
      </c>
      <c r="G53" s="51">
        <f>'Temp Relocation Housing Costs'!G53+'Temp Relocation Living Costs'!G53</f>
        <v>0</v>
      </c>
      <c r="H53" s="52">
        <f>'Temp Relocation Housing Costs'!H53+'Temp Relocation Living Costs'!H53</f>
        <v>109516.88251415422</v>
      </c>
      <c r="I53" s="52">
        <f>'Temp Relocation Housing Costs'!I53+'Temp Relocation Living Costs'!I53</f>
        <v>125716.10965727</v>
      </c>
      <c r="J53" s="52">
        <f>'Temp Relocation Housing Costs'!J53+'Temp Relocation Living Costs'!J53</f>
        <v>86598.282787272852</v>
      </c>
      <c r="K53" s="52">
        <f>'Temp Relocation Housing Costs'!K53+'Temp Relocation Living Costs'!K53</f>
        <v>78127.930194213361</v>
      </c>
      <c r="L53" s="52">
        <f>'Temp Relocation Housing Costs'!L53+'Temp Relocation Living Costs'!L53</f>
        <v>64351.974835297646</v>
      </c>
      <c r="M53" s="52">
        <f>'Temp Relocation Housing Costs'!M53+'Temp Relocation Living Costs'!M53</f>
        <v>27331.1339467162</v>
      </c>
      <c r="N53" s="53">
        <f>'Temp Relocation Housing Costs'!N53+'Temp Relocation Living Costs'!N53</f>
        <v>12808500.677783517</v>
      </c>
      <c r="O53" s="53">
        <f>'Temp Relocation Housing Costs'!O53+'Temp Relocation Living Costs'!O53</f>
        <v>24649719.514811527</v>
      </c>
      <c r="P53" s="53">
        <f>'Temp Relocation Housing Costs'!P53+'Temp Relocation Living Costs'!P53</f>
        <v>19691152.853495926</v>
      </c>
      <c r="Q53" s="53">
        <f>'Temp Relocation Housing Costs'!Q53+'Temp Relocation Living Costs'!Q53</f>
        <v>8047448.2017662143</v>
      </c>
      <c r="R53" s="53">
        <f>'Temp Relocation Housing Costs'!R53+'Temp Relocation Living Costs'!R53</f>
        <v>5170212.0182531895</v>
      </c>
      <c r="S53" s="53">
        <f>'Temp Relocation Housing Costs'!S53+'Temp Relocation Living Costs'!S53</f>
        <v>2927809.8056915416</v>
      </c>
      <c r="U53" s="68">
        <v>2072</v>
      </c>
      <c r="V53" s="55">
        <f t="shared" si="0"/>
        <v>0</v>
      </c>
      <c r="W53" s="56">
        <f t="shared" si="1"/>
        <v>491642.3139349242</v>
      </c>
      <c r="X53" s="57">
        <f t="shared" si="2"/>
        <v>73294843.071801916</v>
      </c>
      <c r="Y53" s="58">
        <f t="shared" si="3"/>
        <v>73786485.385736838</v>
      </c>
      <c r="Z53" s="96">
        <f t="shared" si="4"/>
        <v>4931826.0135946274</v>
      </c>
      <c r="AC53">
        <v>2072</v>
      </c>
      <c r="AD53" s="51">
        <f>'Temp Relocation Housing Costs'!V53+'Temp Relocation Living Costs'!V53</f>
        <v>0</v>
      </c>
      <c r="AE53" s="51">
        <f>'Temp Relocation Housing Costs'!W53+'Temp Relocation Living Costs'!W53</f>
        <v>0</v>
      </c>
      <c r="AF53" s="51">
        <f>'Temp Relocation Housing Costs'!X53+'Temp Relocation Living Costs'!X53</f>
        <v>0</v>
      </c>
      <c r="AG53" s="51">
        <f>'Temp Relocation Housing Costs'!Y53+'Temp Relocation Living Costs'!Y53</f>
        <v>0</v>
      </c>
      <c r="AH53" s="51">
        <f>'Temp Relocation Housing Costs'!Z53+'Temp Relocation Living Costs'!Z53</f>
        <v>0</v>
      </c>
      <c r="AI53" s="51">
        <f>'Temp Relocation Housing Costs'!AA53+'Temp Relocation Living Costs'!AA53</f>
        <v>0</v>
      </c>
      <c r="AJ53" s="52">
        <f>'Temp Relocation Housing Costs'!AB53+'Temp Relocation Living Costs'!AB53</f>
        <v>101957.5532219485</v>
      </c>
      <c r="AK53" s="52">
        <f>'Temp Relocation Housing Costs'!AC53+'Temp Relocation Living Costs'!AC53</f>
        <v>114802.9424763838</v>
      </c>
      <c r="AL53" s="52">
        <f>'Temp Relocation Housing Costs'!AD53+'Temp Relocation Living Costs'!AD53</f>
        <v>78250.359011046225</v>
      </c>
      <c r="AM53" s="52">
        <f>'Temp Relocation Housing Costs'!AE53+'Temp Relocation Living Costs'!AE53</f>
        <v>77926.892760752133</v>
      </c>
      <c r="AN53" s="52">
        <f>'Temp Relocation Housing Costs'!AF53+'Temp Relocation Living Costs'!AF53</f>
        <v>63037.458213855396</v>
      </c>
      <c r="AO53" s="52">
        <f>'Temp Relocation Housing Costs'!AG53+'Temp Relocation Living Costs'!AG53</f>
        <v>24997.984602763692</v>
      </c>
      <c r="AP53" s="53">
        <f>'Temp Relocation Housing Costs'!AH53+'Temp Relocation Living Costs'!AH53</f>
        <v>11924402.517389916</v>
      </c>
      <c r="AQ53" s="53">
        <f>'Temp Relocation Housing Costs'!AI53+'Temp Relocation Living Costs'!AI53</f>
        <v>22509926.048719846</v>
      </c>
      <c r="AR53" s="53">
        <f>'Temp Relocation Housing Costs'!AJ53+'Temp Relocation Living Costs'!AJ53</f>
        <v>17792959.981810365</v>
      </c>
      <c r="AS53" s="53">
        <f>'Temp Relocation Housing Costs'!AK53+'Temp Relocation Living Costs'!AK53</f>
        <v>8026740.6477791369</v>
      </c>
      <c r="AT53" s="53">
        <f>'Temp Relocation Housing Costs'!AL53+'Temp Relocation Living Costs'!AL53</f>
        <v>5064600.1912382646</v>
      </c>
      <c r="AU53" s="53">
        <f>'Temp Relocation Housing Costs'!AM53+'Temp Relocation Living Costs'!AM53</f>
        <v>2677874.419158204</v>
      </c>
      <c r="AW53" s="68">
        <v>2072</v>
      </c>
      <c r="AX53" s="55">
        <f t="shared" si="5"/>
        <v>0</v>
      </c>
      <c r="AY53" s="56">
        <f t="shared" si="6"/>
        <v>460973.19028674974</v>
      </c>
      <c r="AZ53" s="57">
        <f t="shared" si="7"/>
        <v>67996503.806095719</v>
      </c>
      <c r="BA53" s="58">
        <f t="shared" si="8"/>
        <v>68457476.996382475</v>
      </c>
    </row>
    <row r="54" spans="1:53" x14ac:dyDescent="0.35">
      <c r="A54">
        <v>2073</v>
      </c>
      <c r="B54" s="51">
        <f>'Temp Relocation Housing Costs'!B54+'Temp Relocation Living Costs'!B54</f>
        <v>0</v>
      </c>
      <c r="C54" s="51">
        <f>'Temp Relocation Housing Costs'!C54+'Temp Relocation Living Costs'!C54</f>
        <v>0</v>
      </c>
      <c r="D54" s="51">
        <f>'Temp Relocation Housing Costs'!D54+'Temp Relocation Living Costs'!D54</f>
        <v>0</v>
      </c>
      <c r="E54" s="51">
        <f>'Temp Relocation Housing Costs'!E54+'Temp Relocation Living Costs'!E54</f>
        <v>0</v>
      </c>
      <c r="F54" s="51">
        <f>'Temp Relocation Housing Costs'!F54+'Temp Relocation Living Costs'!F54</f>
        <v>0</v>
      </c>
      <c r="G54" s="51">
        <f>'Temp Relocation Housing Costs'!G54+'Temp Relocation Living Costs'!G54</f>
        <v>0</v>
      </c>
      <c r="H54" s="52">
        <f>'Temp Relocation Housing Costs'!H54+'Temp Relocation Living Costs'!H54</f>
        <v>111089.89449712876</v>
      </c>
      <c r="I54" s="52">
        <f>'Temp Relocation Housing Costs'!I54+'Temp Relocation Living Costs'!I54</f>
        <v>127521.79424583806</v>
      </c>
      <c r="J54" s="52">
        <f>'Temp Relocation Housing Costs'!J54+'Temp Relocation Living Costs'!J54</f>
        <v>87842.110527820449</v>
      </c>
      <c r="K54" s="52">
        <f>'Temp Relocation Housing Costs'!K54+'Temp Relocation Living Costs'!K54</f>
        <v>79250.096636310627</v>
      </c>
      <c r="L54" s="52">
        <f>'Temp Relocation Housing Costs'!L54+'Temp Relocation Living Costs'!L54</f>
        <v>65276.27458909055</v>
      </c>
      <c r="M54" s="52">
        <f>'Temp Relocation Housing Costs'!M54+'Temp Relocation Living Costs'!M54</f>
        <v>27723.696264228387</v>
      </c>
      <c r="N54" s="53">
        <f>'Temp Relocation Housing Costs'!N54+'Temp Relocation Living Costs'!N54</f>
        <v>12986434.47545602</v>
      </c>
      <c r="O54" s="53">
        <f>'Temp Relocation Housing Costs'!O54+'Temp Relocation Living Costs'!O54</f>
        <v>24992149.773837864</v>
      </c>
      <c r="P54" s="53">
        <f>'Temp Relocation Housing Costs'!P54+'Temp Relocation Living Costs'!P54</f>
        <v>19964699.437589839</v>
      </c>
      <c r="Q54" s="53">
        <f>'Temp Relocation Housing Costs'!Q54+'Temp Relocation Living Costs'!Q54</f>
        <v>8159242.1623658845</v>
      </c>
      <c r="R54" s="53">
        <f>'Temp Relocation Housing Costs'!R54+'Temp Relocation Living Costs'!R54</f>
        <v>5242035.8391923159</v>
      </c>
      <c r="S54" s="53">
        <f>'Temp Relocation Housing Costs'!S54+'Temp Relocation Living Costs'!S54</f>
        <v>2968482.5066340561</v>
      </c>
      <c r="U54" s="68">
        <v>2073</v>
      </c>
      <c r="V54" s="55">
        <f t="shared" si="0"/>
        <v>0</v>
      </c>
      <c r="W54" s="56">
        <f t="shared" si="1"/>
        <v>498703.86676041683</v>
      </c>
      <c r="X54" s="57">
        <f t="shared" si="2"/>
        <v>74313044.195075989</v>
      </c>
      <c r="Y54" s="58">
        <f t="shared" si="3"/>
        <v>74811748.061836407</v>
      </c>
      <c r="Z54" s="96">
        <f t="shared" si="4"/>
        <v>4736977.7378473412</v>
      </c>
      <c r="AC54">
        <v>2073</v>
      </c>
      <c r="AD54" s="51">
        <f>'Temp Relocation Housing Costs'!V54+'Temp Relocation Living Costs'!V54</f>
        <v>0</v>
      </c>
      <c r="AE54" s="51">
        <f>'Temp Relocation Housing Costs'!W54+'Temp Relocation Living Costs'!W54</f>
        <v>0</v>
      </c>
      <c r="AF54" s="51">
        <f>'Temp Relocation Housing Costs'!X54+'Temp Relocation Living Costs'!X54</f>
        <v>0</v>
      </c>
      <c r="AG54" s="51">
        <f>'Temp Relocation Housing Costs'!Y54+'Temp Relocation Living Costs'!Y54</f>
        <v>0</v>
      </c>
      <c r="AH54" s="51">
        <f>'Temp Relocation Housing Costs'!Z54+'Temp Relocation Living Costs'!Z54</f>
        <v>0</v>
      </c>
      <c r="AI54" s="51">
        <f>'Temp Relocation Housing Costs'!AA54+'Temp Relocation Living Costs'!AA54</f>
        <v>0</v>
      </c>
      <c r="AJ54" s="52">
        <f>'Temp Relocation Housing Costs'!AB54+'Temp Relocation Living Costs'!AB54</f>
        <v>103421.98910882793</v>
      </c>
      <c r="AK54" s="52">
        <f>'Temp Relocation Housing Costs'!AC54+'Temp Relocation Living Costs'!AC54</f>
        <v>116451.87915217665</v>
      </c>
      <c r="AL54" s="52">
        <f>'Temp Relocation Housing Costs'!AD54+'Temp Relocation Living Costs'!AD54</f>
        <v>79374.283921714901</v>
      </c>
      <c r="AM54" s="52">
        <f>'Temp Relocation Housing Costs'!AE54+'Temp Relocation Living Costs'!AE54</f>
        <v>79046.171663644476</v>
      </c>
      <c r="AN54" s="52">
        <f>'Temp Relocation Housing Costs'!AF54+'Temp Relocation Living Costs'!AF54</f>
        <v>63942.877313361212</v>
      </c>
      <c r="AO54" s="52">
        <f>'Temp Relocation Housing Costs'!AG54+'Temp Relocation Living Costs'!AG54</f>
        <v>25357.035448876639</v>
      </c>
      <c r="AP54" s="53">
        <f>'Temp Relocation Housing Costs'!AH54+'Temp Relocation Living Costs'!AH54</f>
        <v>12090054.554132588</v>
      </c>
      <c r="AQ54" s="53">
        <f>'Temp Relocation Housing Costs'!AI54+'Temp Relocation Living Costs'!AI54</f>
        <v>22822630.613284778</v>
      </c>
      <c r="AR54" s="53">
        <f>'Temp Relocation Housing Costs'!AJ54+'Temp Relocation Living Costs'!AJ54</f>
        <v>18040137.151179589</v>
      </c>
      <c r="AS54" s="53">
        <f>'Temp Relocation Housing Costs'!AK54+'Temp Relocation Living Costs'!AK54</f>
        <v>8138246.9421004429</v>
      </c>
      <c r="AT54" s="53">
        <f>'Temp Relocation Housing Costs'!AL54+'Temp Relocation Living Costs'!AL54</f>
        <v>5134956.8682912607</v>
      </c>
      <c r="AU54" s="53">
        <f>'Temp Relocation Housing Costs'!AM54+'Temp Relocation Living Costs'!AM54</f>
        <v>2715075.0546640703</v>
      </c>
      <c r="AW54" s="68">
        <v>2073</v>
      </c>
      <c r="AX54" s="55">
        <f t="shared" si="5"/>
        <v>0</v>
      </c>
      <c r="AY54" s="56">
        <f t="shared" si="6"/>
        <v>467594.23660860176</v>
      </c>
      <c r="AZ54" s="57">
        <f t="shared" si="7"/>
        <v>68941101.183652729</v>
      </c>
      <c r="BA54" s="58">
        <f t="shared" si="8"/>
        <v>69408695.420261323</v>
      </c>
    </row>
    <row r="55" spans="1:53" x14ac:dyDescent="0.35">
      <c r="A55">
        <v>2074</v>
      </c>
      <c r="B55" s="51">
        <f>'Temp Relocation Housing Costs'!B55+'Temp Relocation Living Costs'!B55</f>
        <v>0</v>
      </c>
      <c r="C55" s="51">
        <f>'Temp Relocation Housing Costs'!C55+'Temp Relocation Living Costs'!C55</f>
        <v>0</v>
      </c>
      <c r="D55" s="51">
        <f>'Temp Relocation Housing Costs'!D55+'Temp Relocation Living Costs'!D55</f>
        <v>0</v>
      </c>
      <c r="E55" s="51">
        <f>'Temp Relocation Housing Costs'!E55+'Temp Relocation Living Costs'!E55</f>
        <v>0</v>
      </c>
      <c r="F55" s="51">
        <f>'Temp Relocation Housing Costs'!F55+'Temp Relocation Living Costs'!F55</f>
        <v>0</v>
      </c>
      <c r="G55" s="51">
        <f>'Temp Relocation Housing Costs'!G55+'Temp Relocation Living Costs'!G55</f>
        <v>0</v>
      </c>
      <c r="H55" s="52">
        <f>'Temp Relocation Housing Costs'!H55+'Temp Relocation Living Costs'!H55</f>
        <v>112685.49995283347</v>
      </c>
      <c r="I55" s="52">
        <f>'Temp Relocation Housing Costs'!I55+'Temp Relocation Living Costs'!I55</f>
        <v>129353.41422838453</v>
      </c>
      <c r="J55" s="52">
        <f>'Temp Relocation Housing Costs'!J55+'Temp Relocation Living Costs'!J55</f>
        <v>89103.803604704532</v>
      </c>
      <c r="K55" s="52">
        <f>'Temp Relocation Housing Costs'!K55+'Temp Relocation Living Costs'!K55</f>
        <v>80388.380970186699</v>
      </c>
      <c r="L55" s="52">
        <f>'Temp Relocation Housing Costs'!L55+'Temp Relocation Living Costs'!L55</f>
        <v>66213.850237477964</v>
      </c>
      <c r="M55" s="52">
        <f>'Temp Relocation Housing Costs'!M55+'Temp Relocation Living Costs'!M55</f>
        <v>28121.897029579261</v>
      </c>
      <c r="N55" s="53">
        <f>'Temp Relocation Housing Costs'!N55+'Temp Relocation Living Costs'!N55</f>
        <v>13166840.103138192</v>
      </c>
      <c r="O55" s="53">
        <f>'Temp Relocation Housing Costs'!O55+'Temp Relocation Living Costs'!O55</f>
        <v>25339337.023394112</v>
      </c>
      <c r="P55" s="53">
        <f>'Temp Relocation Housing Costs'!P55+'Temp Relocation Living Costs'!P55</f>
        <v>20242046.090385988</v>
      </c>
      <c r="Q55" s="53">
        <f>'Temp Relocation Housing Costs'!Q55+'Temp Relocation Living Costs'!Q55</f>
        <v>8272589.1481374158</v>
      </c>
      <c r="R55" s="53">
        <f>'Temp Relocation Housing Costs'!R55+'Temp Relocation Living Costs'!R55</f>
        <v>5314857.4260327406</v>
      </c>
      <c r="S55" s="53">
        <f>'Temp Relocation Housing Costs'!S55+'Temp Relocation Living Costs'!S55</f>
        <v>3009720.2267245855</v>
      </c>
      <c r="U55" s="68">
        <v>2074</v>
      </c>
      <c r="V55" s="55">
        <f t="shared" si="0"/>
        <v>0</v>
      </c>
      <c r="W55" s="56">
        <f t="shared" si="1"/>
        <v>505866.84602316649</v>
      </c>
      <c r="X55" s="57">
        <f t="shared" si="2"/>
        <v>75345390.017813027</v>
      </c>
      <c r="Y55" s="58">
        <f t="shared" si="3"/>
        <v>75851256.863836199</v>
      </c>
      <c r="Z55" s="96">
        <f t="shared" si="4"/>
        <v>4549827.6011976702</v>
      </c>
      <c r="AC55">
        <v>2074</v>
      </c>
      <c r="AD55" s="51">
        <f>'Temp Relocation Housing Costs'!V55+'Temp Relocation Living Costs'!V55</f>
        <v>0</v>
      </c>
      <c r="AE55" s="51">
        <f>'Temp Relocation Housing Costs'!W55+'Temp Relocation Living Costs'!W55</f>
        <v>0</v>
      </c>
      <c r="AF55" s="51">
        <f>'Temp Relocation Housing Costs'!X55+'Temp Relocation Living Costs'!X55</f>
        <v>0</v>
      </c>
      <c r="AG55" s="51">
        <f>'Temp Relocation Housing Costs'!Y55+'Temp Relocation Living Costs'!Y55</f>
        <v>0</v>
      </c>
      <c r="AH55" s="51">
        <f>'Temp Relocation Housing Costs'!Z55+'Temp Relocation Living Costs'!Z55</f>
        <v>0</v>
      </c>
      <c r="AI55" s="51">
        <f>'Temp Relocation Housing Costs'!AA55+'Temp Relocation Living Costs'!AA55</f>
        <v>0</v>
      </c>
      <c r="AJ55" s="52">
        <f>'Temp Relocation Housing Costs'!AB55+'Temp Relocation Living Costs'!AB55</f>
        <v>104907.45896915035</v>
      </c>
      <c r="AK55" s="52">
        <f>'Temp Relocation Housing Costs'!AC55+'Temp Relocation Living Costs'!AC55</f>
        <v>118124.49982162096</v>
      </c>
      <c r="AL55" s="52">
        <f>'Temp Relocation Housing Costs'!AD55+'Temp Relocation Living Costs'!AD55</f>
        <v>80514.351981383632</v>
      </c>
      <c r="AM55" s="52">
        <f>'Temp Relocation Housing Costs'!AE55+'Temp Relocation Living Costs'!AE55</f>
        <v>80181.526984036362</v>
      </c>
      <c r="AN55" s="52">
        <f>'Temp Relocation Housing Costs'!AF55+'Temp Relocation Living Costs'!AF55</f>
        <v>64861.301121003737</v>
      </c>
      <c r="AO55" s="52">
        <f>'Temp Relocation Housing Costs'!AG55+'Temp Relocation Living Costs'!AG55</f>
        <v>25721.243411138879</v>
      </c>
      <c r="AP55" s="53">
        <f>'Temp Relocation Housing Costs'!AH55+'Temp Relocation Living Costs'!AH55</f>
        <v>12258007.804477954</v>
      </c>
      <c r="AQ55" s="53">
        <f>'Temp Relocation Housing Costs'!AI55+'Temp Relocation Living Costs'!AI55</f>
        <v>23139679.223427117</v>
      </c>
      <c r="AR55" s="53">
        <f>'Temp Relocation Housing Costs'!AJ55+'Temp Relocation Living Costs'!AJ55</f>
        <v>18290748.069240432</v>
      </c>
      <c r="AS55" s="53">
        <f>'Temp Relocation Housing Costs'!AK55+'Temp Relocation Living Costs'!AK55</f>
        <v>8251302.2653762</v>
      </c>
      <c r="AT55" s="53">
        <f>'Temp Relocation Housing Costs'!AL55+'Temp Relocation Living Costs'!AL55</f>
        <v>5206290.9298996059</v>
      </c>
      <c r="AU55" s="53">
        <f>'Temp Relocation Housing Costs'!AM55+'Temp Relocation Living Costs'!AM55</f>
        <v>2752792.4758982514</v>
      </c>
      <c r="AW55" s="68">
        <v>2074</v>
      </c>
      <c r="AX55" s="55">
        <f t="shared" si="5"/>
        <v>0</v>
      </c>
      <c r="AY55" s="56">
        <f t="shared" si="6"/>
        <v>474310.38228833396</v>
      </c>
      <c r="AZ55" s="57">
        <f t="shared" si="7"/>
        <v>69898820.768319562</v>
      </c>
      <c r="BA55" s="58">
        <f t="shared" si="8"/>
        <v>70373131.150607899</v>
      </c>
    </row>
    <row r="56" spans="1:53" x14ac:dyDescent="0.35">
      <c r="A56">
        <v>2075</v>
      </c>
      <c r="B56" s="51">
        <f>'Temp Relocation Housing Costs'!B56+'Temp Relocation Living Costs'!B56</f>
        <v>0</v>
      </c>
      <c r="C56" s="51">
        <f>'Temp Relocation Housing Costs'!C56+'Temp Relocation Living Costs'!C56</f>
        <v>0</v>
      </c>
      <c r="D56" s="51">
        <f>'Temp Relocation Housing Costs'!D56+'Temp Relocation Living Costs'!D56</f>
        <v>0</v>
      </c>
      <c r="E56" s="51">
        <f>'Temp Relocation Housing Costs'!E56+'Temp Relocation Living Costs'!E56</f>
        <v>0</v>
      </c>
      <c r="F56" s="51">
        <f>'Temp Relocation Housing Costs'!F56+'Temp Relocation Living Costs'!F56</f>
        <v>0</v>
      </c>
      <c r="G56" s="51">
        <f>'Temp Relocation Housing Costs'!G56+'Temp Relocation Living Costs'!G56</f>
        <v>0</v>
      </c>
      <c r="H56" s="52">
        <f>'Temp Relocation Housing Costs'!H56+'Temp Relocation Living Costs'!H56</f>
        <v>114304.02339564949</v>
      </c>
      <c r="I56" s="52">
        <f>'Temp Relocation Housing Costs'!I56+'Temp Relocation Living Costs'!I56</f>
        <v>131211.34211994609</v>
      </c>
      <c r="J56" s="52">
        <f>'Temp Relocation Housing Costs'!J56+'Temp Relocation Living Costs'!J56</f>
        <v>90383.618621176516</v>
      </c>
      <c r="K56" s="52">
        <f>'Temp Relocation Housing Costs'!K56+'Temp Relocation Living Costs'!K56</f>
        <v>81543.014700211686</v>
      </c>
      <c r="L56" s="52">
        <f>'Temp Relocation Housing Costs'!L56+'Temp Relocation Living Costs'!L56</f>
        <v>67164.892464679506</v>
      </c>
      <c r="M56" s="52">
        <f>'Temp Relocation Housing Costs'!M56+'Temp Relocation Living Costs'!M56</f>
        <v>28525.817228876273</v>
      </c>
      <c r="N56" s="53">
        <f>'Temp Relocation Housing Costs'!N56+'Temp Relocation Living Costs'!N56</f>
        <v>13349751.899127053</v>
      </c>
      <c r="O56" s="53">
        <f>'Temp Relocation Housing Costs'!O56+'Temp Relocation Living Costs'!O56</f>
        <v>25691347.34688938</v>
      </c>
      <c r="P56" s="53">
        <f>'Temp Relocation Housing Costs'!P56+'Temp Relocation Living Costs'!P56</f>
        <v>20523245.601876937</v>
      </c>
      <c r="Q56" s="53">
        <f>'Temp Relocation Housing Costs'!Q56+'Temp Relocation Living Costs'!Q56</f>
        <v>8387510.7334768744</v>
      </c>
      <c r="R56" s="53">
        <f>'Temp Relocation Housing Costs'!R56+'Temp Relocation Living Costs'!R56</f>
        <v>5388690.6395908445</v>
      </c>
      <c r="S56" s="53">
        <f>'Temp Relocation Housing Costs'!S56+'Temp Relocation Living Costs'!S56</f>
        <v>3051530.8151255944</v>
      </c>
      <c r="U56" s="68">
        <v>2075</v>
      </c>
      <c r="V56" s="55">
        <f t="shared" si="0"/>
        <v>0</v>
      </c>
      <c r="W56" s="56">
        <f t="shared" si="1"/>
        <v>513132.70853053959</v>
      </c>
      <c r="X56" s="57">
        <f t="shared" si="2"/>
        <v>76392077.036086693</v>
      </c>
      <c r="Y56" s="58">
        <f t="shared" si="3"/>
        <v>76905209.744617239</v>
      </c>
      <c r="Z56" s="96">
        <f t="shared" si="4"/>
        <v>4370071.4624112146</v>
      </c>
      <c r="AC56">
        <v>2075</v>
      </c>
      <c r="AD56" s="51">
        <f>'Temp Relocation Housing Costs'!V56+'Temp Relocation Living Costs'!V56</f>
        <v>0</v>
      </c>
      <c r="AE56" s="51">
        <f>'Temp Relocation Housing Costs'!W56+'Temp Relocation Living Costs'!W56</f>
        <v>0</v>
      </c>
      <c r="AF56" s="51">
        <f>'Temp Relocation Housing Costs'!X56+'Temp Relocation Living Costs'!X56</f>
        <v>0</v>
      </c>
      <c r="AG56" s="51">
        <f>'Temp Relocation Housing Costs'!Y56+'Temp Relocation Living Costs'!Y56</f>
        <v>0</v>
      </c>
      <c r="AH56" s="51">
        <f>'Temp Relocation Housing Costs'!Z56+'Temp Relocation Living Costs'!Z56</f>
        <v>0</v>
      </c>
      <c r="AI56" s="51">
        <f>'Temp Relocation Housing Costs'!AA56+'Temp Relocation Living Costs'!AA56</f>
        <v>0</v>
      </c>
      <c r="AJ56" s="52">
        <f>'Temp Relocation Housing Costs'!AB56+'Temp Relocation Living Costs'!AB56</f>
        <v>106414.2649179095</v>
      </c>
      <c r="AK56" s="52">
        <f>'Temp Relocation Housing Costs'!AC56+'Temp Relocation Living Costs'!AC56</f>
        <v>119821.1446624588</v>
      </c>
      <c r="AL56" s="52">
        <f>'Temp Relocation Housing Costs'!AD56+'Temp Relocation Living Costs'!AD56</f>
        <v>81670.795057196912</v>
      </c>
      <c r="AM56" s="52">
        <f>'Temp Relocation Housing Costs'!AE56+'Temp Relocation Living Costs'!AE56</f>
        <v>81333.189630594847</v>
      </c>
      <c r="AN56" s="52">
        <f>'Temp Relocation Housing Costs'!AF56+'Temp Relocation Living Costs'!AF56</f>
        <v>65792.916425899501</v>
      </c>
      <c r="AO56" s="52">
        <f>'Temp Relocation Housing Costs'!AG56+'Temp Relocation Living Costs'!AG56</f>
        <v>26090.682562198512</v>
      </c>
      <c r="AP56" s="53">
        <f>'Temp Relocation Housing Costs'!AH56+'Temp Relocation Living Costs'!AH56</f>
        <v>12428294.236545142</v>
      </c>
      <c r="AQ56" s="53">
        <f>'Temp Relocation Housing Costs'!AI56+'Temp Relocation Living Costs'!AI56</f>
        <v>23461132.225985754</v>
      </c>
      <c r="AR56" s="53">
        <f>'Temp Relocation Housing Costs'!AJ56+'Temp Relocation Living Costs'!AJ56</f>
        <v>18544840.437122025</v>
      </c>
      <c r="AS56" s="53">
        <f>'Temp Relocation Housing Costs'!AK56+'Temp Relocation Living Costs'!AK56</f>
        <v>8365928.1364876181</v>
      </c>
      <c r="AT56" s="53">
        <f>'Temp Relocation Housing Costs'!AL56+'Temp Relocation Living Costs'!AL56</f>
        <v>5278615.953745042</v>
      </c>
      <c r="AU56" s="53">
        <f>'Temp Relocation Housing Costs'!AM56+'Temp Relocation Living Costs'!AM56</f>
        <v>2791033.8619716782</v>
      </c>
      <c r="AW56" s="68">
        <v>2075</v>
      </c>
      <c r="AX56" s="55">
        <f t="shared" si="5"/>
        <v>0</v>
      </c>
      <c r="AY56" s="56">
        <f t="shared" si="6"/>
        <v>481122.99325625808</v>
      </c>
      <c r="AZ56" s="57">
        <f t="shared" si="7"/>
        <v>70869844.85185726</v>
      </c>
      <c r="BA56" s="58">
        <f t="shared" si="8"/>
        <v>71350967.845113516</v>
      </c>
    </row>
    <row r="57" spans="1:53" x14ac:dyDescent="0.35">
      <c r="A57">
        <v>2076</v>
      </c>
      <c r="B57" s="51">
        <f>'Temp Relocation Housing Costs'!B57+'Temp Relocation Living Costs'!B57</f>
        <v>0</v>
      </c>
      <c r="C57" s="51">
        <f>'Temp Relocation Housing Costs'!C57+'Temp Relocation Living Costs'!C57</f>
        <v>0</v>
      </c>
      <c r="D57" s="51">
        <f>'Temp Relocation Housing Costs'!D57+'Temp Relocation Living Costs'!D57</f>
        <v>0</v>
      </c>
      <c r="E57" s="51">
        <f>'Temp Relocation Housing Costs'!E57+'Temp Relocation Living Costs'!E57</f>
        <v>0</v>
      </c>
      <c r="F57" s="51">
        <f>'Temp Relocation Housing Costs'!F57+'Temp Relocation Living Costs'!F57</f>
        <v>0</v>
      </c>
      <c r="G57" s="51">
        <f>'Temp Relocation Housing Costs'!G57+'Temp Relocation Living Costs'!G57</f>
        <v>0</v>
      </c>
      <c r="H57" s="52">
        <f>'Temp Relocation Housing Costs'!H57+'Temp Relocation Living Costs'!H57</f>
        <v>115945.79400102</v>
      </c>
      <c r="I57" s="52">
        <f>'Temp Relocation Housing Costs'!I57+'Temp Relocation Living Costs'!I57</f>
        <v>133095.95578606435</v>
      </c>
      <c r="J57" s="52">
        <f>'Temp Relocation Housing Costs'!J57+'Temp Relocation Living Costs'!J57</f>
        <v>91681.815866129444</v>
      </c>
      <c r="K57" s="52">
        <f>'Temp Relocation Housing Costs'!K57+'Temp Relocation Living Costs'!K57</f>
        <v>82714.232655897402</v>
      </c>
      <c r="L57" s="52">
        <f>'Temp Relocation Housing Costs'!L57+'Temp Relocation Living Costs'!L57</f>
        <v>68129.594693748921</v>
      </c>
      <c r="M57" s="52">
        <f>'Temp Relocation Housing Costs'!M57+'Temp Relocation Living Costs'!M57</f>
        <v>28935.539011445861</v>
      </c>
      <c r="N57" s="53">
        <f>'Temp Relocation Housing Costs'!N57+'Temp Relocation Living Costs'!N57</f>
        <v>13535204.678742196</v>
      </c>
      <c r="O57" s="53">
        <f>'Temp Relocation Housing Costs'!O57+'Temp Relocation Living Costs'!O57</f>
        <v>26048247.745753735</v>
      </c>
      <c r="P57" s="53">
        <f>'Temp Relocation Housing Costs'!P57+'Temp Relocation Living Costs'!P57</f>
        <v>20808351.495406032</v>
      </c>
      <c r="Q57" s="53">
        <f>'Temp Relocation Housing Costs'!Q57+'Temp Relocation Living Costs'!Q57</f>
        <v>8504028.7924886569</v>
      </c>
      <c r="R57" s="53">
        <f>'Temp Relocation Housing Costs'!R57+'Temp Relocation Living Costs'!R57</f>
        <v>5463549.5332354186</v>
      </c>
      <c r="S57" s="53">
        <f>'Temp Relocation Housing Costs'!S57+'Temp Relocation Living Costs'!S57</f>
        <v>3093922.2300389539</v>
      </c>
      <c r="U57" s="68">
        <v>2076</v>
      </c>
      <c r="V57" s="55">
        <f t="shared" si="0"/>
        <v>0</v>
      </c>
      <c r="W57" s="56">
        <f t="shared" si="1"/>
        <v>520502.93201430596</v>
      </c>
      <c r="X57" s="57">
        <f t="shared" si="2"/>
        <v>77453304.475665003</v>
      </c>
      <c r="Y57" s="58">
        <f t="shared" si="3"/>
        <v>77973807.407679304</v>
      </c>
      <c r="Z57" s="96">
        <f t="shared" si="4"/>
        <v>4197417.196400038</v>
      </c>
      <c r="AC57">
        <v>2076</v>
      </c>
      <c r="AD57" s="51">
        <f>'Temp Relocation Housing Costs'!V57+'Temp Relocation Living Costs'!V57</f>
        <v>0</v>
      </c>
      <c r="AE57" s="51">
        <f>'Temp Relocation Housing Costs'!W57+'Temp Relocation Living Costs'!W57</f>
        <v>0</v>
      </c>
      <c r="AF57" s="51">
        <f>'Temp Relocation Housing Costs'!X57+'Temp Relocation Living Costs'!X57</f>
        <v>0</v>
      </c>
      <c r="AG57" s="51">
        <f>'Temp Relocation Housing Costs'!Y57+'Temp Relocation Living Costs'!Y57</f>
        <v>0</v>
      </c>
      <c r="AH57" s="51">
        <f>'Temp Relocation Housing Costs'!Z57+'Temp Relocation Living Costs'!Z57</f>
        <v>0</v>
      </c>
      <c r="AI57" s="51">
        <f>'Temp Relocation Housing Costs'!AA57+'Temp Relocation Living Costs'!AA57</f>
        <v>0</v>
      </c>
      <c r="AJ57" s="52">
        <f>'Temp Relocation Housing Costs'!AB57+'Temp Relocation Living Costs'!AB57</f>
        <v>107942.71340943464</v>
      </c>
      <c r="AK57" s="52">
        <f>'Temp Relocation Housing Costs'!AC57+'Temp Relocation Living Costs'!AC57</f>
        <v>121542.15873847043</v>
      </c>
      <c r="AL57" s="52">
        <f>'Temp Relocation Housing Costs'!AD57+'Temp Relocation Living Costs'!AD57</f>
        <v>82843.848346651372</v>
      </c>
      <c r="AM57" s="52">
        <f>'Temp Relocation Housing Costs'!AE57+'Temp Relocation Living Costs'!AE57</f>
        <v>82501.39382857256</v>
      </c>
      <c r="AN57" s="52">
        <f>'Temp Relocation Housing Costs'!AF57+'Temp Relocation Living Costs'!AF57</f>
        <v>66737.912700053013</v>
      </c>
      <c r="AO57" s="52">
        <f>'Temp Relocation Housing Costs'!AG57+'Temp Relocation Living Costs'!AG57</f>
        <v>26465.428038623293</v>
      </c>
      <c r="AP57" s="53">
        <f>'Temp Relocation Housing Costs'!AH57+'Temp Relocation Living Costs'!AH57</f>
        <v>12600946.262549674</v>
      </c>
      <c r="AQ57" s="53">
        <f>'Temp Relocation Housing Costs'!AI57+'Temp Relocation Living Costs'!AI57</f>
        <v>23787050.806128953</v>
      </c>
      <c r="AR57" s="53">
        <f>'Temp Relocation Housing Costs'!AJ57+'Temp Relocation Living Costs'!AJ57</f>
        <v>18802462.618610539</v>
      </c>
      <c r="AS57" s="53">
        <f>'Temp Relocation Housing Costs'!AK57+'Temp Relocation Living Costs'!AK57</f>
        <v>8482146.3732530233</v>
      </c>
      <c r="AT57" s="53">
        <f>'Temp Relocation Housing Costs'!AL57+'Temp Relocation Living Costs'!AL57</f>
        <v>5351945.7061284436</v>
      </c>
      <c r="AU57" s="53">
        <f>'Temp Relocation Housing Costs'!AM57+'Temp Relocation Living Costs'!AM57</f>
        <v>2829806.4917264287</v>
      </c>
      <c r="AW57" s="68">
        <v>2076</v>
      </c>
      <c r="AX57" s="55">
        <f t="shared" si="5"/>
        <v>0</v>
      </c>
      <c r="AY57" s="56">
        <f t="shared" si="6"/>
        <v>488033.45506180526</v>
      </c>
      <c r="AZ57" s="57">
        <f t="shared" si="7"/>
        <v>71854358.258397058</v>
      </c>
      <c r="BA57" s="58">
        <f t="shared" si="8"/>
        <v>72342391.713458866</v>
      </c>
    </row>
    <row r="58" spans="1:53" x14ac:dyDescent="0.35">
      <c r="A58">
        <v>2077</v>
      </c>
      <c r="B58" s="51">
        <f>'Temp Relocation Housing Costs'!B58+'Temp Relocation Living Costs'!B58</f>
        <v>0</v>
      </c>
      <c r="C58" s="51">
        <f>'Temp Relocation Housing Costs'!C58+'Temp Relocation Living Costs'!C58</f>
        <v>0</v>
      </c>
      <c r="D58" s="51">
        <f>'Temp Relocation Housing Costs'!D58+'Temp Relocation Living Costs'!D58</f>
        <v>0</v>
      </c>
      <c r="E58" s="51">
        <f>'Temp Relocation Housing Costs'!E58+'Temp Relocation Living Costs'!E58</f>
        <v>0</v>
      </c>
      <c r="F58" s="51">
        <f>'Temp Relocation Housing Costs'!F58+'Temp Relocation Living Costs'!F58</f>
        <v>0</v>
      </c>
      <c r="G58" s="51">
        <f>'Temp Relocation Housing Costs'!G58+'Temp Relocation Living Costs'!G58</f>
        <v>0</v>
      </c>
      <c r="H58" s="52">
        <f>'Temp Relocation Housing Costs'!H58+'Temp Relocation Living Costs'!H58</f>
        <v>117611.14567239843</v>
      </c>
      <c r="I58" s="52">
        <f>'Temp Relocation Housing Costs'!I58+'Temp Relocation Living Costs'!I58</f>
        <v>135007.63851963624</v>
      </c>
      <c r="J58" s="52">
        <f>'Temp Relocation Housing Costs'!J58+'Temp Relocation Living Costs'!J58</f>
        <v>92998.659367035769</v>
      </c>
      <c r="K58" s="52">
        <f>'Temp Relocation Housing Costs'!K58+'Temp Relocation Living Costs'!K58</f>
        <v>83902.273039656982</v>
      </c>
      <c r="L58" s="52">
        <f>'Temp Relocation Housing Costs'!L58+'Temp Relocation Living Costs'!L58</f>
        <v>69108.153125912228</v>
      </c>
      <c r="M58" s="52">
        <f>'Temp Relocation Housing Costs'!M58+'Temp Relocation Living Costs'!M58</f>
        <v>29351.145706541007</v>
      </c>
      <c r="N58" s="53">
        <f>'Temp Relocation Housing Costs'!N58+'Temp Relocation Living Costs'!N58</f>
        <v>13723233.740952466</v>
      </c>
      <c r="O58" s="53">
        <f>'Temp Relocation Housing Costs'!O58+'Temp Relocation Living Costs'!O58</f>
        <v>26410106.152191222</v>
      </c>
      <c r="P58" s="53">
        <f>'Temp Relocation Housing Costs'!P58+'Temp Relocation Living Costs'!P58</f>
        <v>21097418.037854977</v>
      </c>
      <c r="Q58" s="53">
        <f>'Temp Relocation Housing Costs'!Q58+'Temp Relocation Living Costs'!Q58</f>
        <v>8622165.5031489749</v>
      </c>
      <c r="R58" s="53">
        <f>'Temp Relocation Housing Costs'!R58+'Temp Relocation Living Costs'!R58</f>
        <v>5539448.3555625789</v>
      </c>
      <c r="S58" s="53">
        <f>'Temp Relocation Housing Costs'!S58+'Temp Relocation Living Costs'!S58</f>
        <v>3136902.5402206974</v>
      </c>
      <c r="U58" s="68">
        <v>2077</v>
      </c>
      <c r="V58" s="55">
        <f t="shared" si="0"/>
        <v>0</v>
      </c>
      <c r="W58" s="56">
        <f t="shared" si="1"/>
        <v>527979.01543118071</v>
      </c>
      <c r="X58" s="57">
        <f t="shared" si="2"/>
        <v>78529274.329930916</v>
      </c>
      <c r="Y58" s="58">
        <f t="shared" si="3"/>
        <v>79057253.345362097</v>
      </c>
      <c r="Z58" s="96">
        <f t="shared" si="4"/>
        <v>4031584.2194830566</v>
      </c>
      <c r="AC58">
        <v>2077</v>
      </c>
      <c r="AD58" s="51">
        <f>'Temp Relocation Housing Costs'!V58+'Temp Relocation Living Costs'!V58</f>
        <v>0</v>
      </c>
      <c r="AE58" s="51">
        <f>'Temp Relocation Housing Costs'!W58+'Temp Relocation Living Costs'!W58</f>
        <v>0</v>
      </c>
      <c r="AF58" s="51">
        <f>'Temp Relocation Housing Costs'!X58+'Temp Relocation Living Costs'!X58</f>
        <v>0</v>
      </c>
      <c r="AG58" s="51">
        <f>'Temp Relocation Housing Costs'!Y58+'Temp Relocation Living Costs'!Y58</f>
        <v>0</v>
      </c>
      <c r="AH58" s="51">
        <f>'Temp Relocation Housing Costs'!Z58+'Temp Relocation Living Costs'!Z58</f>
        <v>0</v>
      </c>
      <c r="AI58" s="51">
        <f>'Temp Relocation Housing Costs'!AA58+'Temp Relocation Living Costs'!AA58</f>
        <v>0</v>
      </c>
      <c r="AJ58" s="52">
        <f>'Temp Relocation Housing Costs'!AB58+'Temp Relocation Living Costs'!AB58</f>
        <v>109493.11529971748</v>
      </c>
      <c r="AK58" s="52">
        <f>'Temp Relocation Housing Costs'!AC58+'Temp Relocation Living Costs'!AC58</f>
        <v>123287.8920696534</v>
      </c>
      <c r="AL58" s="52">
        <f>'Temp Relocation Housing Costs'!AD58+'Temp Relocation Living Costs'!AD58</f>
        <v>84033.750425430553</v>
      </c>
      <c r="AM58" s="52">
        <f>'Temp Relocation Housing Costs'!AE58+'Temp Relocation Living Costs'!AE58</f>
        <v>83686.377167444269</v>
      </c>
      <c r="AN58" s="52">
        <f>'Temp Relocation Housing Costs'!AF58+'Temp Relocation Living Costs'!AF58</f>
        <v>67696.482136891413</v>
      </c>
      <c r="AO58" s="52">
        <f>'Temp Relocation Housing Costs'!AG58+'Temp Relocation Living Costs'!AG58</f>
        <v>26845.556056181893</v>
      </c>
      <c r="AP58" s="53">
        <f>'Temp Relocation Housing Costs'!AH58+'Temp Relocation Living Costs'!AH58</f>
        <v>12775996.744972775</v>
      </c>
      <c r="AQ58" s="53">
        <f>'Temp Relocation Housing Costs'!AI58+'Temp Relocation Living Costs'!AI58</f>
        <v>24117496.999000277</v>
      </c>
      <c r="AR58" s="53">
        <f>'Temp Relocation Housing Costs'!AJ58+'Temp Relocation Living Costs'!AJ58</f>
        <v>19063663.649354722</v>
      </c>
      <c r="AS58" s="53">
        <f>'Temp Relocation Housing Costs'!AK58+'Temp Relocation Living Costs'!AK58</f>
        <v>8599979.0965806488</v>
      </c>
      <c r="AT58" s="53">
        <f>'Temp Relocation Housing Costs'!AL58+'Temp Relocation Living Costs'!AL58</f>
        <v>5426294.1445901161</v>
      </c>
      <c r="AU58" s="53">
        <f>'Temp Relocation Housing Costs'!AM58+'Temp Relocation Living Costs'!AM58</f>
        <v>2869117.7451211791</v>
      </c>
      <c r="AW58" s="68">
        <v>2077</v>
      </c>
      <c r="AX58" s="55">
        <f t="shared" si="5"/>
        <v>0</v>
      </c>
      <c r="AY58" s="56">
        <f t="shared" si="6"/>
        <v>495043.173155319</v>
      </c>
      <c r="AZ58" s="57">
        <f t="shared" si="7"/>
        <v>72852548.379619718</v>
      </c>
      <c r="BA58" s="58">
        <f t="shared" si="8"/>
        <v>73347591.55277504</v>
      </c>
    </row>
    <row r="59" spans="1:53" x14ac:dyDescent="0.35">
      <c r="A59">
        <v>2078</v>
      </c>
      <c r="B59" s="51">
        <f>'Temp Relocation Housing Costs'!B59+'Temp Relocation Living Costs'!B59</f>
        <v>0</v>
      </c>
      <c r="C59" s="51">
        <f>'Temp Relocation Housing Costs'!C59+'Temp Relocation Living Costs'!C59</f>
        <v>0</v>
      </c>
      <c r="D59" s="51">
        <f>'Temp Relocation Housing Costs'!D59+'Temp Relocation Living Costs'!D59</f>
        <v>0</v>
      </c>
      <c r="E59" s="51">
        <f>'Temp Relocation Housing Costs'!E59+'Temp Relocation Living Costs'!E59</f>
        <v>0</v>
      </c>
      <c r="F59" s="51">
        <f>'Temp Relocation Housing Costs'!F59+'Temp Relocation Living Costs'!F59</f>
        <v>0</v>
      </c>
      <c r="G59" s="51">
        <f>'Temp Relocation Housing Costs'!G59+'Temp Relocation Living Costs'!G59</f>
        <v>0</v>
      </c>
      <c r="H59" s="52">
        <f>'Temp Relocation Housing Costs'!H59+'Temp Relocation Living Costs'!H59</f>
        <v>119300.41710915737</v>
      </c>
      <c r="I59" s="52">
        <f>'Temp Relocation Housing Costs'!I59+'Temp Relocation Living Costs'!I59</f>
        <v>136946.77911886791</v>
      </c>
      <c r="J59" s="52">
        <f>'Temp Relocation Housing Costs'!J59+'Temp Relocation Living Costs'!J59</f>
        <v>94334.416943645105</v>
      </c>
      <c r="K59" s="52">
        <f>'Temp Relocation Housing Costs'!K59+'Temp Relocation Living Costs'!K59</f>
        <v>85107.377475250512</v>
      </c>
      <c r="L59" s="52">
        <f>'Temp Relocation Housing Costs'!L59+'Temp Relocation Living Costs'!L59</f>
        <v>70100.766780471371</v>
      </c>
      <c r="M59" s="52">
        <f>'Temp Relocation Housing Costs'!M59+'Temp Relocation Living Costs'!M59</f>
        <v>29772.72184028873</v>
      </c>
      <c r="N59" s="53">
        <f>'Temp Relocation Housing Costs'!N59+'Temp Relocation Living Costs'!N59</f>
        <v>13913874.875094762</v>
      </c>
      <c r="O59" s="53">
        <f>'Temp Relocation Housing Costs'!O59+'Temp Relocation Living Costs'!O59</f>
        <v>26776991.442109995</v>
      </c>
      <c r="P59" s="53">
        <f>'Temp Relocation Housing Costs'!P59+'Temp Relocation Living Costs'!P59</f>
        <v>21390500.249972999</v>
      </c>
      <c r="Q59" s="53">
        <f>'Temp Relocation Housing Costs'!Q59+'Temp Relocation Living Costs'!Q59</f>
        <v>8741943.3515272159</v>
      </c>
      <c r="R59" s="53">
        <f>'Temp Relocation Housing Costs'!R59+'Temp Relocation Living Costs'!R59</f>
        <v>5616401.5531078298</v>
      </c>
      <c r="S59" s="53">
        <f>'Temp Relocation Housing Costs'!S59+'Temp Relocation Living Costs'!S59</f>
        <v>3180479.9265168258</v>
      </c>
      <c r="U59" s="68">
        <v>2078</v>
      </c>
      <c r="V59" s="55">
        <f t="shared" si="0"/>
        <v>0</v>
      </c>
      <c r="W59" s="56">
        <f t="shared" si="1"/>
        <v>535562.47926768102</v>
      </c>
      <c r="X59" s="57">
        <f t="shared" si="2"/>
        <v>79620191.39832963</v>
      </c>
      <c r="Y59" s="58">
        <f t="shared" si="3"/>
        <v>80155753.877597317</v>
      </c>
      <c r="Z59" s="96">
        <f t="shared" si="4"/>
        <v>3872303.0334026692</v>
      </c>
      <c r="AC59">
        <v>2078</v>
      </c>
      <c r="AD59" s="51">
        <f>'Temp Relocation Housing Costs'!V59+'Temp Relocation Living Costs'!V59</f>
        <v>0</v>
      </c>
      <c r="AE59" s="51">
        <f>'Temp Relocation Housing Costs'!W59+'Temp Relocation Living Costs'!W59</f>
        <v>0</v>
      </c>
      <c r="AF59" s="51">
        <f>'Temp Relocation Housing Costs'!X59+'Temp Relocation Living Costs'!X59</f>
        <v>0</v>
      </c>
      <c r="AG59" s="51">
        <f>'Temp Relocation Housing Costs'!Y59+'Temp Relocation Living Costs'!Y59</f>
        <v>0</v>
      </c>
      <c r="AH59" s="51">
        <f>'Temp Relocation Housing Costs'!Z59+'Temp Relocation Living Costs'!Z59</f>
        <v>0</v>
      </c>
      <c r="AI59" s="51">
        <f>'Temp Relocation Housing Costs'!AA59+'Temp Relocation Living Costs'!AA59</f>
        <v>0</v>
      </c>
      <c r="AJ59" s="52">
        <f>'Temp Relocation Housing Costs'!AB59+'Temp Relocation Living Costs'!AB59</f>
        <v>111065.78590963375</v>
      </c>
      <c r="AK59" s="52">
        <f>'Temp Relocation Housing Costs'!AC59+'Temp Relocation Living Costs'!AC59</f>
        <v>125058.69970340951</v>
      </c>
      <c r="AL59" s="52">
        <f>'Temp Relocation Housing Costs'!AD59+'Temp Relocation Living Costs'!AD59</f>
        <v>85240.743295926179</v>
      </c>
      <c r="AM59" s="52">
        <f>'Temp Relocation Housing Costs'!AE59+'Temp Relocation Living Costs'!AE59</f>
        <v>84888.380649228056</v>
      </c>
      <c r="AN59" s="52">
        <f>'Temp Relocation Housing Costs'!AF59+'Temp Relocation Living Costs'!AF59</f>
        <v>68668.819690353004</v>
      </c>
      <c r="AO59" s="52">
        <f>'Temp Relocation Housing Costs'!AG59+'Temp Relocation Living Costs'!AG59</f>
        <v>27231.143925344728</v>
      </c>
      <c r="AP59" s="53">
        <f>'Temp Relocation Housing Costs'!AH59+'Temp Relocation Living Costs'!AH59</f>
        <v>12953479.002816388</v>
      </c>
      <c r="AQ59" s="53">
        <f>'Temp Relocation Housing Costs'!AI59+'Temp Relocation Living Costs'!AI59</f>
        <v>24452533.701526329</v>
      </c>
      <c r="AR59" s="53">
        <f>'Temp Relocation Housing Costs'!AJ59+'Temp Relocation Living Costs'!AJ59</f>
        <v>19328493.246199306</v>
      </c>
      <c r="AS59" s="53">
        <f>'Temp Relocation Housing Costs'!AK59+'Temp Relocation Living Costs'!AK59</f>
        <v>8719448.7346791122</v>
      </c>
      <c r="AT59" s="53">
        <f>'Temp Relocation Housing Costs'!AL59+'Temp Relocation Living Costs'!AL59</f>
        <v>5501675.4205664452</v>
      </c>
      <c r="AU59" s="53">
        <f>'Temp Relocation Housing Costs'!AM59+'Temp Relocation Living Costs'!AM59</f>
        <v>2908975.1046359013</v>
      </c>
      <c r="AW59" s="68">
        <v>2078</v>
      </c>
      <c r="AX59" s="55">
        <f t="shared" si="5"/>
        <v>0</v>
      </c>
      <c r="AY59" s="56">
        <f t="shared" si="6"/>
        <v>502153.57317389525</v>
      </c>
      <c r="AZ59" s="57">
        <f t="shared" si="7"/>
        <v>73864605.21042347</v>
      </c>
      <c r="BA59" s="58">
        <f t="shared" si="8"/>
        <v>74366758.783597365</v>
      </c>
    </row>
    <row r="60" spans="1:53" x14ac:dyDescent="0.35">
      <c r="A60">
        <v>2079</v>
      </c>
      <c r="B60" s="51">
        <f>'Temp Relocation Housing Costs'!B60+'Temp Relocation Living Costs'!B60</f>
        <v>0</v>
      </c>
      <c r="C60" s="51">
        <f>'Temp Relocation Housing Costs'!C60+'Temp Relocation Living Costs'!C60</f>
        <v>0</v>
      </c>
      <c r="D60" s="51">
        <f>'Temp Relocation Housing Costs'!D60+'Temp Relocation Living Costs'!D60</f>
        <v>0</v>
      </c>
      <c r="E60" s="51">
        <f>'Temp Relocation Housing Costs'!E60+'Temp Relocation Living Costs'!E60</f>
        <v>0</v>
      </c>
      <c r="F60" s="51">
        <f>'Temp Relocation Housing Costs'!F60+'Temp Relocation Living Costs'!F60</f>
        <v>0</v>
      </c>
      <c r="G60" s="51">
        <f>'Temp Relocation Housing Costs'!G60+'Temp Relocation Living Costs'!G60</f>
        <v>0</v>
      </c>
      <c r="H60" s="52">
        <f>'Temp Relocation Housing Costs'!H60+'Temp Relocation Living Costs'!H60</f>
        <v>121013.95187547355</v>
      </c>
      <c r="I60" s="52">
        <f>'Temp Relocation Housing Costs'!I60+'Temp Relocation Living Costs'!I60</f>
        <v>138913.77196634881</v>
      </c>
      <c r="J60" s="52">
        <f>'Temp Relocation Housing Costs'!J60+'Temp Relocation Living Costs'!J60</f>
        <v>95689.360262453411</v>
      </c>
      <c r="K60" s="52">
        <f>'Temp Relocation Housing Costs'!K60+'Temp Relocation Living Costs'!K60</f>
        <v>86329.791056926391</v>
      </c>
      <c r="L60" s="52">
        <f>'Temp Relocation Housing Costs'!L60+'Temp Relocation Living Costs'!L60</f>
        <v>71107.63753528065</v>
      </c>
      <c r="M60" s="52">
        <f>'Temp Relocation Housing Costs'!M60+'Temp Relocation Living Costs'!M60</f>
        <v>30200.353152881005</v>
      </c>
      <c r="N60" s="53">
        <f>'Temp Relocation Housing Costs'!N60+'Temp Relocation Living Costs'!N60</f>
        <v>14107164.367686182</v>
      </c>
      <c r="O60" s="53">
        <f>'Temp Relocation Housing Costs'!O60+'Temp Relocation Living Costs'!O60</f>
        <v>27148973.448232137</v>
      </c>
      <c r="P60" s="53">
        <f>'Temp Relocation Housing Costs'!P60+'Temp Relocation Living Costs'!P60</f>
        <v>21687653.916849397</v>
      </c>
      <c r="Q60" s="53">
        <f>'Temp Relocation Housing Costs'!Q60+'Temp Relocation Living Costs'!Q60</f>
        <v>8863385.1360659115</v>
      </c>
      <c r="R60" s="53">
        <f>'Temp Relocation Housing Costs'!R60+'Temp Relocation Living Costs'!R60</f>
        <v>5694423.7730958108</v>
      </c>
      <c r="S60" s="53">
        <f>'Temp Relocation Housing Costs'!S60+'Temp Relocation Living Costs'!S60</f>
        <v>3224662.6834204406</v>
      </c>
      <c r="U60" s="68">
        <v>2079</v>
      </c>
      <c r="V60" s="55">
        <f t="shared" si="0"/>
        <v>0</v>
      </c>
      <c r="W60" s="56">
        <f t="shared" si="1"/>
        <v>543254.86584936385</v>
      </c>
      <c r="X60" s="57">
        <f t="shared" si="2"/>
        <v>80726263.325349882</v>
      </c>
      <c r="Y60" s="58">
        <f t="shared" si="3"/>
        <v>81269518.191199243</v>
      </c>
      <c r="Z60" s="96">
        <f t="shared" si="4"/>
        <v>3719314.787356609</v>
      </c>
      <c r="AC60">
        <v>2079</v>
      </c>
      <c r="AD60" s="51">
        <f>'Temp Relocation Housing Costs'!V60+'Temp Relocation Living Costs'!V60</f>
        <v>0</v>
      </c>
      <c r="AE60" s="51">
        <f>'Temp Relocation Housing Costs'!W60+'Temp Relocation Living Costs'!W60</f>
        <v>0</v>
      </c>
      <c r="AF60" s="51">
        <f>'Temp Relocation Housing Costs'!X60+'Temp Relocation Living Costs'!X60</f>
        <v>0</v>
      </c>
      <c r="AG60" s="51">
        <f>'Temp Relocation Housing Costs'!Y60+'Temp Relocation Living Costs'!Y60</f>
        <v>0</v>
      </c>
      <c r="AH60" s="51">
        <f>'Temp Relocation Housing Costs'!Z60+'Temp Relocation Living Costs'!Z60</f>
        <v>0</v>
      </c>
      <c r="AI60" s="51">
        <f>'Temp Relocation Housing Costs'!AA60+'Temp Relocation Living Costs'!AA60</f>
        <v>0</v>
      </c>
      <c r="AJ60" s="52">
        <f>'Temp Relocation Housing Costs'!AB60+'Temp Relocation Living Costs'!AB60</f>
        <v>112661.04508907361</v>
      </c>
      <c r="AK60" s="52">
        <f>'Temp Relocation Housing Costs'!AC60+'Temp Relocation Living Costs'!AC60</f>
        <v>126854.94178675454</v>
      </c>
      <c r="AL60" s="52">
        <f>'Temp Relocation Housing Costs'!AD60+'Temp Relocation Living Costs'!AD60</f>
        <v>86465.072436456816</v>
      </c>
      <c r="AM60" s="52">
        <f>'Temp Relocation Housing Costs'!AE60+'Temp Relocation Living Costs'!AE60</f>
        <v>86107.6487375</v>
      </c>
      <c r="AN60" s="52">
        <f>'Temp Relocation Housing Costs'!AF60+'Temp Relocation Living Costs'!AF60</f>
        <v>69655.123114536764</v>
      </c>
      <c r="AO60" s="52">
        <f>'Temp Relocation Housing Costs'!AG60+'Temp Relocation Living Costs'!AG60</f>
        <v>27622.270067007277</v>
      </c>
      <c r="AP60" s="53">
        <f>'Temp Relocation Housing Costs'!AH60+'Temp Relocation Living Costs'!AH60</f>
        <v>13133426.817945132</v>
      </c>
      <c r="AQ60" s="53">
        <f>'Temp Relocation Housing Costs'!AI60+'Temp Relocation Living Costs'!AI60</f>
        <v>24792224.684388533</v>
      </c>
      <c r="AR60" s="53">
        <f>'Temp Relocation Housing Costs'!AJ60+'Temp Relocation Living Costs'!AJ60</f>
        <v>19597001.816648062</v>
      </c>
      <c r="AS60" s="53">
        <f>'Temp Relocation Housing Costs'!AK60+'Temp Relocation Living Costs'!AK60</f>
        <v>8840578.0273263939</v>
      </c>
      <c r="AT60" s="53">
        <f>'Temp Relocation Housing Costs'!AL60+'Temp Relocation Living Costs'!AL60</f>
        <v>5578103.8820834756</v>
      </c>
      <c r="AU60" s="53">
        <f>'Temp Relocation Housing Costs'!AM60+'Temp Relocation Living Costs'!AM60</f>
        <v>2949386.1566960714</v>
      </c>
      <c r="AW60" s="68">
        <v>2079</v>
      </c>
      <c r="AX60" s="55">
        <f t="shared" si="5"/>
        <v>0</v>
      </c>
      <c r="AY60" s="56">
        <f t="shared" si="6"/>
        <v>509366.10123132903</v>
      </c>
      <c r="AZ60" s="57">
        <f t="shared" si="7"/>
        <v>74890721.385087654</v>
      </c>
      <c r="BA60" s="58">
        <f t="shared" si="8"/>
        <v>75400087.486318976</v>
      </c>
    </row>
    <row r="61" spans="1:53" x14ac:dyDescent="0.35">
      <c r="A61">
        <v>2080</v>
      </c>
      <c r="B61" s="51">
        <f>'Temp Relocation Housing Costs'!B61+'Temp Relocation Living Costs'!B61</f>
        <v>0</v>
      </c>
      <c r="C61" s="51">
        <f>'Temp Relocation Housing Costs'!C61+'Temp Relocation Living Costs'!C61</f>
        <v>0</v>
      </c>
      <c r="D61" s="51">
        <f>'Temp Relocation Housing Costs'!D61+'Temp Relocation Living Costs'!D61</f>
        <v>0</v>
      </c>
      <c r="E61" s="51">
        <f>'Temp Relocation Housing Costs'!E61+'Temp Relocation Living Costs'!E61</f>
        <v>0</v>
      </c>
      <c r="F61" s="51">
        <f>'Temp Relocation Housing Costs'!F61+'Temp Relocation Living Costs'!F61</f>
        <v>0</v>
      </c>
      <c r="G61" s="51">
        <f>'Temp Relocation Housing Costs'!G61+'Temp Relocation Living Costs'!G61</f>
        <v>0</v>
      </c>
      <c r="H61" s="52">
        <f>'Temp Relocation Housing Costs'!H61+'Temp Relocation Living Costs'!H61</f>
        <v>119165.20041303593</v>
      </c>
      <c r="I61" s="52">
        <f>'Temp Relocation Housing Costs'!I61+'Temp Relocation Living Costs'!I61</f>
        <v>136791.56179888168</v>
      </c>
      <c r="J61" s="52">
        <f>'Temp Relocation Housing Costs'!J61+'Temp Relocation Living Costs'!J61</f>
        <v>94227.497047648503</v>
      </c>
      <c r="K61" s="52">
        <f>'Temp Relocation Housing Costs'!K61+'Temp Relocation Living Costs'!K61</f>
        <v>85010.915629796655</v>
      </c>
      <c r="L61" s="52">
        <f>'Temp Relocation Housing Costs'!L61+'Temp Relocation Living Costs'!L61</f>
        <v>70021.313629264361</v>
      </c>
      <c r="M61" s="52">
        <f>'Temp Relocation Housing Costs'!M61+'Temp Relocation Living Costs'!M61</f>
        <v>29738.977037216478</v>
      </c>
      <c r="N61" s="53">
        <f>'Temp Relocation Housing Costs'!N61+'Temp Relocation Living Costs'!N61</f>
        <v>13885191.763105901</v>
      </c>
      <c r="O61" s="53">
        <f>'Temp Relocation Housing Costs'!O61+'Temp Relocation Living Costs'!O61</f>
        <v>26721791.33062749</v>
      </c>
      <c r="P61" s="53">
        <f>'Temp Relocation Housing Costs'!P61+'Temp Relocation Living Costs'!P61</f>
        <v>21346404.258045822</v>
      </c>
      <c r="Q61" s="53">
        <f>'Temp Relocation Housing Costs'!Q61+'Temp Relocation Living Costs'!Q61</f>
        <v>8723922.0495963674</v>
      </c>
      <c r="R61" s="53">
        <f>'Temp Relocation Housing Costs'!R61+'Temp Relocation Living Costs'!R61</f>
        <v>5604823.4789790642</v>
      </c>
      <c r="S61" s="53">
        <f>'Temp Relocation Housing Costs'!S61+'Temp Relocation Living Costs'!S61</f>
        <v>3173923.4451103481</v>
      </c>
      <c r="U61" s="68">
        <v>2080</v>
      </c>
      <c r="V61" s="55">
        <f t="shared" si="0"/>
        <v>0</v>
      </c>
      <c r="W61" s="56">
        <f t="shared" si="1"/>
        <v>534955.46555584366</v>
      </c>
      <c r="X61" s="57">
        <f t="shared" si="2"/>
        <v>79456056.325464994</v>
      </c>
      <c r="Y61" s="58">
        <f t="shared" si="3"/>
        <v>79991011.79102084</v>
      </c>
      <c r="Z61" s="96">
        <f t="shared" si="4"/>
        <v>3467983.8020622344</v>
      </c>
      <c r="AC61">
        <v>2080</v>
      </c>
      <c r="AD61" s="51">
        <f>'Temp Relocation Housing Costs'!V61+'Temp Relocation Living Costs'!V61</f>
        <v>0</v>
      </c>
      <c r="AE61" s="51">
        <f>'Temp Relocation Housing Costs'!W61+'Temp Relocation Living Costs'!W61</f>
        <v>0</v>
      </c>
      <c r="AF61" s="51">
        <f>'Temp Relocation Housing Costs'!X61+'Temp Relocation Living Costs'!X61</f>
        <v>0</v>
      </c>
      <c r="AG61" s="51">
        <f>'Temp Relocation Housing Costs'!Y61+'Temp Relocation Living Costs'!Y61</f>
        <v>0</v>
      </c>
      <c r="AH61" s="51">
        <f>'Temp Relocation Housing Costs'!Z61+'Temp Relocation Living Costs'!Z61</f>
        <v>0</v>
      </c>
      <c r="AI61" s="51">
        <f>'Temp Relocation Housing Costs'!AA61+'Temp Relocation Living Costs'!AA61</f>
        <v>0</v>
      </c>
      <c r="AJ61" s="52">
        <f>'Temp Relocation Housing Costs'!AB61+'Temp Relocation Living Costs'!AB61</f>
        <v>110939.90245518539</v>
      </c>
      <c r="AK61" s="52">
        <f>'Temp Relocation Housing Costs'!AC61+'Temp Relocation Living Costs'!AC61</f>
        <v>124916.95649240578</v>
      </c>
      <c r="AL61" s="52">
        <f>'Temp Relocation Housing Costs'!AD61+'Temp Relocation Living Costs'!AD61</f>
        <v>85144.130291858804</v>
      </c>
      <c r="AM61" s="52">
        <f>'Temp Relocation Housing Costs'!AE61+'Temp Relocation Living Costs'!AE61</f>
        <v>84792.167017720043</v>
      </c>
      <c r="AN61" s="52">
        <f>'Temp Relocation Housing Costs'!AF61+'Temp Relocation Living Costs'!AF61</f>
        <v>68590.989527222962</v>
      </c>
      <c r="AO61" s="52">
        <f>'Temp Relocation Housing Costs'!AG61+'Temp Relocation Living Costs'!AG61</f>
        <v>27200.279780839493</v>
      </c>
      <c r="AP61" s="53">
        <f>'Temp Relocation Housing Costs'!AH61+'Temp Relocation Living Costs'!AH61</f>
        <v>12926775.723376367</v>
      </c>
      <c r="AQ61" s="53">
        <f>'Temp Relocation Housing Costs'!AI61+'Temp Relocation Living Costs'!AI61</f>
        <v>24402125.402697392</v>
      </c>
      <c r="AR61" s="53">
        <f>'Temp Relocation Housing Costs'!AJ61+'Temp Relocation Living Costs'!AJ61</f>
        <v>19288648.03116513</v>
      </c>
      <c r="AS61" s="53">
        <f>'Temp Relocation Housing Costs'!AK61+'Temp Relocation Living Costs'!AK61</f>
        <v>8701473.8048494905</v>
      </c>
      <c r="AT61" s="53">
        <f>'Temp Relocation Housing Costs'!AL61+'Temp Relocation Living Costs'!AL61</f>
        <v>5490333.8515476696</v>
      </c>
      <c r="AU61" s="53">
        <f>'Temp Relocation Housing Costs'!AM61+'Temp Relocation Living Costs'!AM61</f>
        <v>2902978.3237644257</v>
      </c>
      <c r="AW61" s="68">
        <v>2080</v>
      </c>
      <c r="AX61" s="55">
        <f t="shared" si="5"/>
        <v>0</v>
      </c>
      <c r="AY61" s="56">
        <f t="shared" si="6"/>
        <v>501584.42556523246</v>
      </c>
      <c r="AZ61" s="57">
        <f t="shared" si="7"/>
        <v>73712335.137400478</v>
      </c>
      <c r="BA61" s="58">
        <f t="shared" si="8"/>
        <v>74213919.562965706</v>
      </c>
    </row>
    <row r="62" spans="1:53" x14ac:dyDescent="0.35">
      <c r="A62">
        <v>2081</v>
      </c>
      <c r="B62" s="51">
        <f>'Temp Relocation Housing Costs'!B62+'Temp Relocation Living Costs'!B62</f>
        <v>0</v>
      </c>
      <c r="C62" s="51">
        <f>'Temp Relocation Housing Costs'!C62+'Temp Relocation Living Costs'!C62</f>
        <v>0</v>
      </c>
      <c r="D62" s="51">
        <f>'Temp Relocation Housing Costs'!D62+'Temp Relocation Living Costs'!D62</f>
        <v>0</v>
      </c>
      <c r="E62" s="51">
        <f>'Temp Relocation Housing Costs'!E62+'Temp Relocation Living Costs'!E62</f>
        <v>0</v>
      </c>
      <c r="F62" s="51">
        <f>'Temp Relocation Housing Costs'!F62+'Temp Relocation Living Costs'!F62</f>
        <v>0</v>
      </c>
      <c r="G62" s="51">
        <f>'Temp Relocation Housing Costs'!G62+'Temp Relocation Living Costs'!G62</f>
        <v>0</v>
      </c>
      <c r="H62" s="52">
        <f>'Temp Relocation Housing Costs'!H62+'Temp Relocation Living Costs'!H62</f>
        <v>120876.79303601844</v>
      </c>
      <c r="I62" s="52">
        <f>'Temp Relocation Housing Costs'!I62+'Temp Relocation Living Costs'!I62</f>
        <v>138756.32523023331</v>
      </c>
      <c r="J62" s="52">
        <f>'Temp Relocation Housing Costs'!J62+'Temp Relocation Living Costs'!J62</f>
        <v>95580.904655489168</v>
      </c>
      <c r="K62" s="52">
        <f>'Temp Relocation Housing Costs'!K62+'Temp Relocation Living Costs'!K62</f>
        <v>86231.943711490123</v>
      </c>
      <c r="L62" s="52">
        <f>'Temp Relocation Housing Costs'!L62+'Temp Relocation Living Costs'!L62</f>
        <v>71027.04318322803</v>
      </c>
      <c r="M62" s="52">
        <f>'Temp Relocation Housing Costs'!M62+'Temp Relocation Living Costs'!M62</f>
        <v>30166.12366673179</v>
      </c>
      <c r="N62" s="53">
        <f>'Temp Relocation Housing Costs'!N62+'Temp Relocation Living Costs'!N62</f>
        <v>14078082.794146385</v>
      </c>
      <c r="O62" s="53">
        <f>'Temp Relocation Housing Costs'!O62+'Temp Relocation Living Costs'!O62</f>
        <v>27093006.50496228</v>
      </c>
      <c r="P62" s="53">
        <f>'Temp Relocation Housing Costs'!P62+'Temp Relocation Living Costs'!P62</f>
        <v>21642945.34992199</v>
      </c>
      <c r="Q62" s="53">
        <f>'Temp Relocation Housing Costs'!Q62+'Temp Relocation Living Costs'!Q62</f>
        <v>8845113.4848730974</v>
      </c>
      <c r="R62" s="53">
        <f>'Temp Relocation Housing Costs'!R62+'Temp Relocation Living Costs'!R62</f>
        <v>5682684.8580730725</v>
      </c>
      <c r="S62" s="53">
        <f>'Temp Relocation Housing Costs'!S62+'Temp Relocation Living Costs'!S62</f>
        <v>3218015.1203436432</v>
      </c>
      <c r="U62" s="68">
        <v>2081</v>
      </c>
      <c r="V62" s="55">
        <f t="shared" si="0"/>
        <v>0</v>
      </c>
      <c r="W62" s="56">
        <f t="shared" si="1"/>
        <v>542639.13348319079</v>
      </c>
      <c r="X62" s="57">
        <f t="shared" si="2"/>
        <v>80559848.112320468</v>
      </c>
      <c r="Y62" s="58">
        <f t="shared" si="3"/>
        <v>81102487.245803654</v>
      </c>
      <c r="Z62" s="96">
        <f t="shared" si="4"/>
        <v>3330969.5452731038</v>
      </c>
      <c r="AC62">
        <v>2081</v>
      </c>
      <c r="AD62" s="51">
        <f>'Temp Relocation Housing Costs'!V62+'Temp Relocation Living Costs'!V62</f>
        <v>0</v>
      </c>
      <c r="AE62" s="51">
        <f>'Temp Relocation Housing Costs'!W62+'Temp Relocation Living Costs'!W62</f>
        <v>0</v>
      </c>
      <c r="AF62" s="51">
        <f>'Temp Relocation Housing Costs'!X62+'Temp Relocation Living Costs'!X62</f>
        <v>0</v>
      </c>
      <c r="AG62" s="51">
        <f>'Temp Relocation Housing Costs'!Y62+'Temp Relocation Living Costs'!Y62</f>
        <v>0</v>
      </c>
      <c r="AH62" s="51">
        <f>'Temp Relocation Housing Costs'!Z62+'Temp Relocation Living Costs'!Z62</f>
        <v>0</v>
      </c>
      <c r="AI62" s="51">
        <f>'Temp Relocation Housing Costs'!AA62+'Temp Relocation Living Costs'!AA62</f>
        <v>0</v>
      </c>
      <c r="AJ62" s="52">
        <f>'Temp Relocation Housing Costs'!AB62+'Temp Relocation Living Costs'!AB62</f>
        <v>112533.35354643136</v>
      </c>
      <c r="AK62" s="52">
        <f>'Temp Relocation Housing Costs'!AC62+'Temp Relocation Living Costs'!AC62</f>
        <v>126711.16269083245</v>
      </c>
      <c r="AL62" s="52">
        <f>'Temp Relocation Housing Costs'!AD62+'Temp Relocation Living Costs'!AD62</f>
        <v>86367.071761286847</v>
      </c>
      <c r="AM62" s="52">
        <f>'Temp Relocation Housing Costs'!AE62+'Temp Relocation Living Costs'!AE62</f>
        <v>86010.053171154112</v>
      </c>
      <c r="AN62" s="52">
        <f>'Temp Relocation Housing Costs'!AF62+'Temp Relocation Living Costs'!AF62</f>
        <v>69576.175061850081</v>
      </c>
      <c r="AO62" s="52">
        <f>'Temp Relocation Housing Costs'!AG62+'Temp Relocation Living Costs'!AG62</f>
        <v>27590.962614876429</v>
      </c>
      <c r="AP62" s="53">
        <f>'Temp Relocation Housing Costs'!AH62+'Temp Relocation Living Costs'!AH62</f>
        <v>13106352.580495225</v>
      </c>
      <c r="AQ62" s="53">
        <f>'Temp Relocation Housing Costs'!AI62+'Temp Relocation Living Costs'!AI62</f>
        <v>24741116.12092514</v>
      </c>
      <c r="AR62" s="53">
        <f>'Temp Relocation Housing Costs'!AJ62+'Temp Relocation Living Costs'!AJ62</f>
        <v>19556603.077777762</v>
      </c>
      <c r="AS62" s="53">
        <f>'Temp Relocation Housing Costs'!AK62+'Temp Relocation Living Costs'!AK62</f>
        <v>8822353.3924291823</v>
      </c>
      <c r="AT62" s="53">
        <f>'Temp Relocation Housing Costs'!AL62+'Temp Relocation Living Costs'!AL62</f>
        <v>5566604.7576647494</v>
      </c>
      <c r="AU62" s="53">
        <f>'Temp Relocation Housing Costs'!AM62+'Temp Relocation Living Costs'!AM62</f>
        <v>2943306.0694313552</v>
      </c>
      <c r="AW62" s="68">
        <v>2081</v>
      </c>
      <c r="AX62" s="55">
        <f t="shared" si="5"/>
        <v>0</v>
      </c>
      <c r="AY62" s="56">
        <f t="shared" si="6"/>
        <v>508788.77884643129</v>
      </c>
      <c r="AZ62" s="57">
        <f t="shared" si="7"/>
        <v>74736335.998723403</v>
      </c>
      <c r="BA62" s="58">
        <f t="shared" si="8"/>
        <v>75245124.77756983</v>
      </c>
    </row>
    <row r="63" spans="1:53" x14ac:dyDescent="0.35">
      <c r="A63">
        <v>2082</v>
      </c>
      <c r="B63" s="51">
        <f>'Temp Relocation Housing Costs'!B63+'Temp Relocation Living Costs'!B63</f>
        <v>0</v>
      </c>
      <c r="C63" s="51">
        <f>'Temp Relocation Housing Costs'!C63+'Temp Relocation Living Costs'!C63</f>
        <v>0</v>
      </c>
      <c r="D63" s="51">
        <f>'Temp Relocation Housing Costs'!D63+'Temp Relocation Living Costs'!D63</f>
        <v>0</v>
      </c>
      <c r="E63" s="51">
        <f>'Temp Relocation Housing Costs'!E63+'Temp Relocation Living Costs'!E63</f>
        <v>0</v>
      </c>
      <c r="F63" s="51">
        <f>'Temp Relocation Housing Costs'!F63+'Temp Relocation Living Costs'!F63</f>
        <v>0</v>
      </c>
      <c r="G63" s="51">
        <f>'Temp Relocation Housing Costs'!G63+'Temp Relocation Living Costs'!G63</f>
        <v>0</v>
      </c>
      <c r="H63" s="52">
        <f>'Temp Relocation Housing Costs'!H63+'Temp Relocation Living Costs'!H63</f>
        <v>122612.96959203589</v>
      </c>
      <c r="I63" s="52">
        <f>'Temp Relocation Housing Costs'!I63+'Temp Relocation Living Costs'!I63</f>
        <v>140749.30893548497</v>
      </c>
      <c r="J63" s="52">
        <f>'Temp Relocation Housing Costs'!J63+'Temp Relocation Living Costs'!J63</f>
        <v>96953.75151631175</v>
      </c>
      <c r="K63" s="52">
        <f>'Temp Relocation Housing Costs'!K63+'Temp Relocation Living Costs'!K63</f>
        <v>87470.509653648216</v>
      </c>
      <c r="L63" s="52">
        <f>'Temp Relocation Housing Costs'!L63+'Temp Relocation Living Costs'!L63</f>
        <v>72047.218223619871</v>
      </c>
      <c r="M63" s="52">
        <f>'Temp Relocation Housing Costs'!M63+'Temp Relocation Living Costs'!M63</f>
        <v>30599.405485190502</v>
      </c>
      <c r="N63" s="53">
        <f>'Temp Relocation Housing Costs'!N63+'Temp Relocation Living Costs'!N63</f>
        <v>14273653.438871045</v>
      </c>
      <c r="O63" s="53">
        <f>'Temp Relocation Housing Costs'!O63+'Temp Relocation Living Costs'!O63</f>
        <v>27469378.545614589</v>
      </c>
      <c r="P63" s="53">
        <f>'Temp Relocation Housing Costs'!P63+'Temp Relocation Living Costs'!P63</f>
        <v>21943605.946802765</v>
      </c>
      <c r="Q63" s="53">
        <f>'Temp Relocation Housing Costs'!Q63+'Temp Relocation Living Costs'!Q63</f>
        <v>8967988.4936504755</v>
      </c>
      <c r="R63" s="53">
        <f>'Temp Relocation Housing Costs'!R63+'Temp Relocation Living Costs'!R63</f>
        <v>5761627.8759336099</v>
      </c>
      <c r="S63" s="53">
        <f>'Temp Relocation Housing Costs'!S63+'Temp Relocation Living Costs'!S63</f>
        <v>3262719.3106103037</v>
      </c>
      <c r="U63" s="68">
        <v>2082</v>
      </c>
      <c r="V63" s="55">
        <f t="shared" si="0"/>
        <v>0</v>
      </c>
      <c r="W63" s="56">
        <f t="shared" si="1"/>
        <v>550433.16340629116</v>
      </c>
      <c r="X63" s="57">
        <f t="shared" si="2"/>
        <v>81678973.611482784</v>
      </c>
      <c r="Y63" s="58">
        <f t="shared" si="3"/>
        <v>82229406.774889082</v>
      </c>
      <c r="Z63" s="96">
        <f t="shared" si="4"/>
        <v>3199368.4978770521</v>
      </c>
      <c r="AC63">
        <v>2082</v>
      </c>
      <c r="AD63" s="51">
        <f>'Temp Relocation Housing Costs'!V63+'Temp Relocation Living Costs'!V63</f>
        <v>0</v>
      </c>
      <c r="AE63" s="51">
        <f>'Temp Relocation Housing Costs'!W63+'Temp Relocation Living Costs'!W63</f>
        <v>0</v>
      </c>
      <c r="AF63" s="51">
        <f>'Temp Relocation Housing Costs'!X63+'Temp Relocation Living Costs'!X63</f>
        <v>0</v>
      </c>
      <c r="AG63" s="51">
        <f>'Temp Relocation Housing Costs'!Y63+'Temp Relocation Living Costs'!Y63</f>
        <v>0</v>
      </c>
      <c r="AH63" s="51">
        <f>'Temp Relocation Housing Costs'!Z63+'Temp Relocation Living Costs'!Z63</f>
        <v>0</v>
      </c>
      <c r="AI63" s="51">
        <f>'Temp Relocation Housing Costs'!AA63+'Temp Relocation Living Costs'!AA63</f>
        <v>0</v>
      </c>
      <c r="AJ63" s="52">
        <f>'Temp Relocation Housing Costs'!AB63+'Temp Relocation Living Costs'!AB63</f>
        <v>114149.69168123875</v>
      </c>
      <c r="AK63" s="52">
        <f>'Temp Relocation Housing Costs'!AC63+'Temp Relocation Living Costs'!AC63</f>
        <v>128531.139416919</v>
      </c>
      <c r="AL63" s="52">
        <f>'Temp Relocation Housing Costs'!AD63+'Temp Relocation Living Costs'!AD63</f>
        <v>87607.578573534425</v>
      </c>
      <c r="AM63" s="52">
        <f>'Temp Relocation Housing Costs'!AE63+'Temp Relocation Living Costs'!AE63</f>
        <v>87245.432056934718</v>
      </c>
      <c r="AN63" s="52">
        <f>'Temp Relocation Housing Costs'!AF63+'Temp Relocation Living Costs'!AF63</f>
        <v>70575.511005216409</v>
      </c>
      <c r="AO63" s="52">
        <f>'Temp Relocation Housing Costs'!AG63+'Temp Relocation Living Costs'!AG63</f>
        <v>27987.256901370522</v>
      </c>
      <c r="AP63" s="53">
        <f>'Temp Relocation Housing Costs'!AH63+'Temp Relocation Living Costs'!AH63</f>
        <v>13288424.092762643</v>
      </c>
      <c r="AQ63" s="53">
        <f>'Temp Relocation Housing Costs'!AI63+'Temp Relocation Living Costs'!AI63</f>
        <v>25084816.048090581</v>
      </c>
      <c r="AR63" s="53">
        <f>'Temp Relocation Housing Costs'!AJ63+'Temp Relocation Living Costs'!AJ63</f>
        <v>19828280.516280655</v>
      </c>
      <c r="AS63" s="53">
        <f>'Temp Relocation Housing Costs'!AK63+'Temp Relocation Living Costs'!AK63</f>
        <v>8944912.2213674244</v>
      </c>
      <c r="AT63" s="53">
        <f>'Temp Relocation Housing Costs'!AL63+'Temp Relocation Living Costs'!AL63</f>
        <v>5643935.2079329146</v>
      </c>
      <c r="AU63" s="53">
        <f>'Temp Relocation Housing Costs'!AM63+'Temp Relocation Living Costs'!AM63</f>
        <v>2984194.0421786136</v>
      </c>
      <c r="AW63" s="68">
        <v>2082</v>
      </c>
      <c r="AX63" s="55">
        <f t="shared" si="5"/>
        <v>0</v>
      </c>
      <c r="AY63" s="56">
        <f t="shared" si="6"/>
        <v>516096.6096352138</v>
      </c>
      <c r="AZ63" s="57">
        <f t="shared" si="7"/>
        <v>75774562.128612831</v>
      </c>
      <c r="BA63" s="58">
        <f t="shared" si="8"/>
        <v>76290658.73824805</v>
      </c>
    </row>
    <row r="64" spans="1:53" x14ac:dyDescent="0.35">
      <c r="A64">
        <v>2083</v>
      </c>
      <c r="B64" s="51">
        <f>'Temp Relocation Housing Costs'!B64+'Temp Relocation Living Costs'!B64</f>
        <v>0</v>
      </c>
      <c r="C64" s="51">
        <f>'Temp Relocation Housing Costs'!C64+'Temp Relocation Living Costs'!C64</f>
        <v>0</v>
      </c>
      <c r="D64" s="51">
        <f>'Temp Relocation Housing Costs'!D64+'Temp Relocation Living Costs'!D64</f>
        <v>0</v>
      </c>
      <c r="E64" s="51">
        <f>'Temp Relocation Housing Costs'!E64+'Temp Relocation Living Costs'!E64</f>
        <v>0</v>
      </c>
      <c r="F64" s="51">
        <f>'Temp Relocation Housing Costs'!F64+'Temp Relocation Living Costs'!F64</f>
        <v>0</v>
      </c>
      <c r="G64" s="51">
        <f>'Temp Relocation Housing Costs'!G64+'Temp Relocation Living Costs'!G64</f>
        <v>0</v>
      </c>
      <c r="H64" s="52">
        <f>'Temp Relocation Housing Costs'!H64+'Temp Relocation Living Costs'!H64</f>
        <v>124374.08318483227</v>
      </c>
      <c r="I64" s="52">
        <f>'Temp Relocation Housing Costs'!I64+'Temp Relocation Living Costs'!I64</f>
        <v>142770.91824784176</v>
      </c>
      <c r="J64" s="52">
        <f>'Temp Relocation Housing Costs'!J64+'Temp Relocation Living Costs'!J64</f>
        <v>98346.316839834166</v>
      </c>
      <c r="K64" s="52">
        <f>'Temp Relocation Housing Costs'!K64+'Temp Relocation Living Costs'!K64</f>
        <v>88726.865355923554</v>
      </c>
      <c r="L64" s="52">
        <f>'Temp Relocation Housing Costs'!L64+'Temp Relocation Living Costs'!L64</f>
        <v>73082.046233731351</v>
      </c>
      <c r="M64" s="52">
        <f>'Temp Relocation Housing Costs'!M64+'Temp Relocation Living Costs'!M64</f>
        <v>31038.910613487773</v>
      </c>
      <c r="N64" s="53">
        <f>'Temp Relocation Housing Costs'!N64+'Temp Relocation Living Costs'!N64</f>
        <v>14471940.922077002</v>
      </c>
      <c r="O64" s="53">
        <f>'Temp Relocation Housing Costs'!O64+'Temp Relocation Living Costs'!O64</f>
        <v>27850979.091008823</v>
      </c>
      <c r="P64" s="53">
        <f>'Temp Relocation Housing Costs'!P64+'Temp Relocation Living Costs'!P64</f>
        <v>22248443.276242569</v>
      </c>
      <c r="Q64" s="53">
        <f>'Temp Relocation Housing Costs'!Q64+'Temp Relocation Living Costs'!Q64</f>
        <v>9092570.4638826586</v>
      </c>
      <c r="R64" s="53">
        <f>'Temp Relocation Housing Costs'!R64+'Temp Relocation Living Costs'!R64</f>
        <v>5841667.5585265001</v>
      </c>
      <c r="S64" s="53">
        <f>'Temp Relocation Housing Costs'!S64+'Temp Relocation Living Costs'!S64</f>
        <v>3308044.5248786109</v>
      </c>
      <c r="U64" s="68">
        <v>2083</v>
      </c>
      <c r="V64" s="55">
        <f t="shared" si="0"/>
        <v>0</v>
      </c>
      <c r="W64" s="56">
        <f t="shared" si="1"/>
        <v>558339.1404756509</v>
      </c>
      <c r="X64" s="57">
        <f t="shared" si="2"/>
        <v>82813645.836616158</v>
      </c>
      <c r="Y64" s="58">
        <f t="shared" si="3"/>
        <v>83371984.977091804</v>
      </c>
      <c r="Z64" s="96">
        <f t="shared" si="4"/>
        <v>3072966.7926371456</v>
      </c>
      <c r="AC64">
        <v>2083</v>
      </c>
      <c r="AD64" s="51">
        <f>'Temp Relocation Housing Costs'!V64+'Temp Relocation Living Costs'!V64</f>
        <v>0</v>
      </c>
      <c r="AE64" s="51">
        <f>'Temp Relocation Housing Costs'!W64+'Temp Relocation Living Costs'!W64</f>
        <v>0</v>
      </c>
      <c r="AF64" s="51">
        <f>'Temp Relocation Housing Costs'!X64+'Temp Relocation Living Costs'!X64</f>
        <v>0</v>
      </c>
      <c r="AG64" s="51">
        <f>'Temp Relocation Housing Costs'!Y64+'Temp Relocation Living Costs'!Y64</f>
        <v>0</v>
      </c>
      <c r="AH64" s="51">
        <f>'Temp Relocation Housing Costs'!Z64+'Temp Relocation Living Costs'!Z64</f>
        <v>0</v>
      </c>
      <c r="AI64" s="51">
        <f>'Temp Relocation Housing Costs'!AA64+'Temp Relocation Living Costs'!AA64</f>
        <v>0</v>
      </c>
      <c r="AJ64" s="52">
        <f>'Temp Relocation Housing Costs'!AB64+'Temp Relocation Living Costs'!AB64</f>
        <v>115789.24559060272</v>
      </c>
      <c r="AK64" s="52">
        <f>'Temp Relocation Housing Costs'!AC64+'Temp Relocation Living Costs'!AC64</f>
        <v>130377.25681769555</v>
      </c>
      <c r="AL64" s="52">
        <f>'Temp Relocation Housing Costs'!AD64+'Temp Relocation Living Costs'!AD64</f>
        <v>88865.90302298851</v>
      </c>
      <c r="AM64" s="52">
        <f>'Temp Relocation Housing Costs'!AE64+'Temp Relocation Living Costs'!AE64</f>
        <v>88498.554926530749</v>
      </c>
      <c r="AN64" s="52">
        <f>'Temp Relocation Housing Costs'!AF64+'Temp Relocation Living Costs'!AF64</f>
        <v>71589.200602355995</v>
      </c>
      <c r="AO64" s="52">
        <f>'Temp Relocation Housing Costs'!AG64+'Temp Relocation Living Costs'!AG64</f>
        <v>28389.243238689356</v>
      </c>
      <c r="AP64" s="53">
        <f>'Temp Relocation Housing Costs'!AH64+'Temp Relocation Living Costs'!AH64</f>
        <v>13473024.915559119</v>
      </c>
      <c r="AQ64" s="53">
        <f>'Temp Relocation Housing Costs'!AI64+'Temp Relocation Living Costs'!AI64</f>
        <v>25433290.603827983</v>
      </c>
      <c r="AR64" s="53">
        <f>'Temp Relocation Housing Costs'!AJ64+'Temp Relocation Living Costs'!AJ64</f>
        <v>20103732.057591572</v>
      </c>
      <c r="AS64" s="53">
        <f>'Temp Relocation Housing Costs'!AK64+'Temp Relocation Living Costs'!AK64</f>
        <v>9069173.619436888</v>
      </c>
      <c r="AT64" s="53">
        <f>'Temp Relocation Housing Costs'!AL64+'Temp Relocation Living Costs'!AL64</f>
        <v>5722339.9213828593</v>
      </c>
      <c r="AU64" s="53">
        <f>'Temp Relocation Housing Costs'!AM64+'Temp Relocation Living Costs'!AM64</f>
        <v>3025650.0245979684</v>
      </c>
      <c r="AW64" s="68">
        <v>2083</v>
      </c>
      <c r="AX64" s="55">
        <f t="shared" si="5"/>
        <v>0</v>
      </c>
      <c r="AY64" s="56">
        <f t="shared" si="6"/>
        <v>523509.4041988629</v>
      </c>
      <c r="AZ64" s="57">
        <f t="shared" si="7"/>
        <v>76827211.14239639</v>
      </c>
      <c r="BA64" s="58">
        <f t="shared" si="8"/>
        <v>77350720.546595261</v>
      </c>
    </row>
    <row r="65" spans="1:53" x14ac:dyDescent="0.35">
      <c r="A65">
        <v>2084</v>
      </c>
      <c r="B65" s="51">
        <f>'Temp Relocation Housing Costs'!B65+'Temp Relocation Living Costs'!B65</f>
        <v>0</v>
      </c>
      <c r="C65" s="51">
        <f>'Temp Relocation Housing Costs'!C65+'Temp Relocation Living Costs'!C65</f>
        <v>0</v>
      </c>
      <c r="D65" s="51">
        <f>'Temp Relocation Housing Costs'!D65+'Temp Relocation Living Costs'!D65</f>
        <v>0</v>
      </c>
      <c r="E65" s="51">
        <f>'Temp Relocation Housing Costs'!E65+'Temp Relocation Living Costs'!E65</f>
        <v>0</v>
      </c>
      <c r="F65" s="51">
        <f>'Temp Relocation Housing Costs'!F65+'Temp Relocation Living Costs'!F65</f>
        <v>0</v>
      </c>
      <c r="G65" s="51">
        <f>'Temp Relocation Housing Costs'!G65+'Temp Relocation Living Costs'!G65</f>
        <v>0</v>
      </c>
      <c r="H65" s="52">
        <f>'Temp Relocation Housing Costs'!H65+'Temp Relocation Living Costs'!H65</f>
        <v>126160.49198984849</v>
      </c>
      <c r="I65" s="52">
        <f>'Temp Relocation Housing Costs'!I65+'Temp Relocation Living Costs'!I65</f>
        <v>144821.56432238745</v>
      </c>
      <c r="J65" s="52">
        <f>'Temp Relocation Housing Costs'!J65+'Temp Relocation Living Costs'!J65</f>
        <v>99758.883846117213</v>
      </c>
      <c r="K65" s="52">
        <f>'Temp Relocation Housing Costs'!K65+'Temp Relocation Living Costs'!K65</f>
        <v>90001.266336051893</v>
      </c>
      <c r="L65" s="52">
        <f>'Temp Relocation Housing Costs'!L65+'Temp Relocation Living Costs'!L65</f>
        <v>74131.737676976205</v>
      </c>
      <c r="M65" s="52">
        <f>'Temp Relocation Housing Costs'!M65+'Temp Relocation Living Costs'!M65</f>
        <v>31484.728438216134</v>
      </c>
      <c r="N65" s="53">
        <f>'Temp Relocation Housing Costs'!N65+'Temp Relocation Living Costs'!N65</f>
        <v>14672982.985682752</v>
      </c>
      <c r="O65" s="53">
        <f>'Temp Relocation Housing Costs'!O65+'Temp Relocation Living Costs'!O65</f>
        <v>28237880.774759855</v>
      </c>
      <c r="P65" s="53">
        <f>'Temp Relocation Housing Costs'!P65+'Temp Relocation Living Costs'!P65</f>
        <v>22557515.3607926</v>
      </c>
      <c r="Q65" s="53">
        <f>'Temp Relocation Housing Costs'!Q65+'Temp Relocation Living Costs'!Q65</f>
        <v>9218883.1084258035</v>
      </c>
      <c r="R65" s="53">
        <f>'Temp Relocation Housing Costs'!R65+'Temp Relocation Living Costs'!R65</f>
        <v>5922819.1405560626</v>
      </c>
      <c r="S65" s="53">
        <f>'Temp Relocation Housing Costs'!S65+'Temp Relocation Living Costs'!S65</f>
        <v>3353999.3903221781</v>
      </c>
      <c r="U65" s="68">
        <v>2084</v>
      </c>
      <c r="V65" s="55">
        <f t="shared" si="0"/>
        <v>0</v>
      </c>
      <c r="W65" s="56">
        <f t="shared" si="1"/>
        <v>566358.67260959744</v>
      </c>
      <c r="X65" s="57">
        <f t="shared" si="2"/>
        <v>83964080.760539263</v>
      </c>
      <c r="Y65" s="58">
        <f t="shared" si="3"/>
        <v>84530439.433148861</v>
      </c>
      <c r="Z65" s="96">
        <f t="shared" si="4"/>
        <v>2951559.0118756141</v>
      </c>
      <c r="AC65">
        <v>2084</v>
      </c>
      <c r="AD65" s="51">
        <f>'Temp Relocation Housing Costs'!V65+'Temp Relocation Living Costs'!V65</f>
        <v>0</v>
      </c>
      <c r="AE65" s="51">
        <f>'Temp Relocation Housing Costs'!W65+'Temp Relocation Living Costs'!W65</f>
        <v>0</v>
      </c>
      <c r="AF65" s="51">
        <f>'Temp Relocation Housing Costs'!X65+'Temp Relocation Living Costs'!X65</f>
        <v>0</v>
      </c>
      <c r="AG65" s="51">
        <f>'Temp Relocation Housing Costs'!Y65+'Temp Relocation Living Costs'!Y65</f>
        <v>0</v>
      </c>
      <c r="AH65" s="51">
        <f>'Temp Relocation Housing Costs'!Z65+'Temp Relocation Living Costs'!Z65</f>
        <v>0</v>
      </c>
      <c r="AI65" s="51">
        <f>'Temp Relocation Housing Costs'!AA65+'Temp Relocation Living Costs'!AA65</f>
        <v>0</v>
      </c>
      <c r="AJ65" s="52">
        <f>'Temp Relocation Housing Costs'!AB65+'Temp Relocation Living Costs'!AB65</f>
        <v>117452.34872714475</v>
      </c>
      <c r="AK65" s="52">
        <f>'Temp Relocation Housing Costs'!AC65+'Temp Relocation Living Costs'!AC65</f>
        <v>132249.89035668509</v>
      </c>
      <c r="AL65" s="52">
        <f>'Temp Relocation Housing Costs'!AD65+'Temp Relocation Living Costs'!AD65</f>
        <v>90142.301027788781</v>
      </c>
      <c r="AM65" s="52">
        <f>'Temp Relocation Housing Costs'!AE65+'Temp Relocation Living Costs'!AE65</f>
        <v>89769.676640184058</v>
      </c>
      <c r="AN65" s="52">
        <f>'Temp Relocation Housing Costs'!AF65+'Temp Relocation Living Costs'!AF65</f>
        <v>72617.450017550233</v>
      </c>
      <c r="AO65" s="52">
        <f>'Temp Relocation Housing Costs'!AG65+'Temp Relocation Living Costs'!AG65</f>
        <v>28797.003382850377</v>
      </c>
      <c r="AP65" s="53">
        <f>'Temp Relocation Housing Costs'!AH65+'Temp Relocation Living Costs'!AH65</f>
        <v>13660190.185692556</v>
      </c>
      <c r="AQ65" s="53">
        <f>'Temp Relocation Housing Costs'!AI65+'Temp Relocation Living Costs'!AI65</f>
        <v>25786606.116571553</v>
      </c>
      <c r="AR65" s="53">
        <f>'Temp Relocation Housing Costs'!AJ65+'Temp Relocation Living Costs'!AJ65</f>
        <v>20383010.130988747</v>
      </c>
      <c r="AS65" s="53">
        <f>'Temp Relocation Housing Costs'!AK65+'Temp Relocation Living Costs'!AK65</f>
        <v>9195161.2384762242</v>
      </c>
      <c r="AT65" s="53">
        <f>'Temp Relocation Housing Costs'!AL65+'Temp Relocation Living Costs'!AL65</f>
        <v>5801833.821519875</v>
      </c>
      <c r="AU65" s="53">
        <f>'Temp Relocation Housing Costs'!AM65+'Temp Relocation Living Costs'!AM65</f>
        <v>3067681.9073958066</v>
      </c>
      <c r="AW65" s="68">
        <v>2084</v>
      </c>
      <c r="AX65" s="55">
        <f t="shared" si="5"/>
        <v>0</v>
      </c>
      <c r="AY65" s="56">
        <f t="shared" si="6"/>
        <v>531028.6701522033</v>
      </c>
      <c r="AZ65" s="57">
        <f t="shared" si="7"/>
        <v>77894483.400644779</v>
      </c>
      <c r="BA65" s="58">
        <f t="shared" si="8"/>
        <v>78425512.070796981</v>
      </c>
    </row>
    <row r="66" spans="1:53" x14ac:dyDescent="0.35">
      <c r="A66">
        <v>2085</v>
      </c>
      <c r="B66" s="51">
        <f>'Temp Relocation Housing Costs'!B66+'Temp Relocation Living Costs'!B66</f>
        <v>0</v>
      </c>
      <c r="C66" s="51">
        <f>'Temp Relocation Housing Costs'!C66+'Temp Relocation Living Costs'!C66</f>
        <v>0</v>
      </c>
      <c r="D66" s="51">
        <f>'Temp Relocation Housing Costs'!D66+'Temp Relocation Living Costs'!D66</f>
        <v>0</v>
      </c>
      <c r="E66" s="51">
        <f>'Temp Relocation Housing Costs'!E66+'Temp Relocation Living Costs'!E66</f>
        <v>0</v>
      </c>
      <c r="F66" s="51">
        <f>'Temp Relocation Housing Costs'!F66+'Temp Relocation Living Costs'!F66</f>
        <v>0</v>
      </c>
      <c r="G66" s="51">
        <f>'Temp Relocation Housing Costs'!G66+'Temp Relocation Living Costs'!G66</f>
        <v>0</v>
      </c>
      <c r="H66" s="52">
        <f>'Temp Relocation Housing Costs'!H66+'Temp Relocation Living Costs'!H66</f>
        <v>127972.55932706788</v>
      </c>
      <c r="I66" s="52">
        <f>'Temp Relocation Housing Costs'!I66+'Temp Relocation Living Costs'!I66</f>
        <v>146901.66421970498</v>
      </c>
      <c r="J66" s="52">
        <f>'Temp Relocation Housing Costs'!J66+'Temp Relocation Living Costs'!J66</f>
        <v>101191.73982316552</v>
      </c>
      <c r="K66" s="52">
        <f>'Temp Relocation Housing Costs'!K66+'Temp Relocation Living Costs'!K66</f>
        <v>91293.97178181904</v>
      </c>
      <c r="L66" s="52">
        <f>'Temp Relocation Housing Costs'!L66+'Temp Relocation Living Costs'!L66</f>
        <v>75196.50603969449</v>
      </c>
      <c r="M66" s="52">
        <f>'Temp Relocation Housing Costs'!M66+'Temp Relocation Living Costs'!M66</f>
        <v>31936.949629844843</v>
      </c>
      <c r="N66" s="53">
        <f>'Temp Relocation Housing Costs'!N66+'Temp Relocation Living Costs'!N66</f>
        <v>14876817.895911945</v>
      </c>
      <c r="O66" s="53">
        <f>'Temp Relocation Housing Costs'!O66+'Temp Relocation Living Costs'!O66</f>
        <v>28630157.239497945</v>
      </c>
      <c r="P66" s="53">
        <f>'Temp Relocation Housing Costs'!P66+'Temp Relocation Living Costs'!P66</f>
        <v>22870881.029044747</v>
      </c>
      <c r="Q66" s="53">
        <f>'Temp Relocation Housing Costs'!Q66+'Temp Relocation Living Costs'!Q66</f>
        <v>9346950.4695515502</v>
      </c>
      <c r="R66" s="53">
        <f>'Temp Relocation Housing Costs'!R66+'Temp Relocation Living Costs'!R66</f>
        <v>6005098.068364881</v>
      </c>
      <c r="S66" s="53">
        <f>'Temp Relocation Housing Costs'!S66+'Temp Relocation Living Costs'!S66</f>
        <v>3400592.6539620375</v>
      </c>
      <c r="U66" s="68">
        <v>2085</v>
      </c>
      <c r="V66" s="55">
        <f t="shared" si="0"/>
        <v>0</v>
      </c>
      <c r="W66" s="56">
        <f t="shared" si="1"/>
        <v>574493.39082129684</v>
      </c>
      <c r="X66" s="57">
        <f t="shared" si="2"/>
        <v>85130497.356333092</v>
      </c>
      <c r="Y66" s="58">
        <f t="shared" si="3"/>
        <v>85704990.747154385</v>
      </c>
      <c r="Z66" s="96">
        <f t="shared" si="4"/>
        <v>2834947.8536447231</v>
      </c>
      <c r="AC66">
        <v>2085</v>
      </c>
      <c r="AD66" s="51">
        <f>'Temp Relocation Housing Costs'!V66+'Temp Relocation Living Costs'!V66</f>
        <v>0</v>
      </c>
      <c r="AE66" s="51">
        <f>'Temp Relocation Housing Costs'!W66+'Temp Relocation Living Costs'!W66</f>
        <v>0</v>
      </c>
      <c r="AF66" s="51">
        <f>'Temp Relocation Housing Costs'!X66+'Temp Relocation Living Costs'!X66</f>
        <v>0</v>
      </c>
      <c r="AG66" s="51">
        <f>'Temp Relocation Housing Costs'!Y66+'Temp Relocation Living Costs'!Y66</f>
        <v>0</v>
      </c>
      <c r="AH66" s="51">
        <f>'Temp Relocation Housing Costs'!Z66+'Temp Relocation Living Costs'!Z66</f>
        <v>0</v>
      </c>
      <c r="AI66" s="51">
        <f>'Temp Relocation Housing Costs'!AA66+'Temp Relocation Living Costs'!AA66</f>
        <v>0</v>
      </c>
      <c r="AJ66" s="52">
        <f>'Temp Relocation Housing Costs'!AB66+'Temp Relocation Living Costs'!AB66</f>
        <v>119139.33933293035</v>
      </c>
      <c r="AK66" s="52">
        <f>'Temp Relocation Housing Costs'!AC66+'Temp Relocation Living Costs'!AC66</f>
        <v>134149.42089026512</v>
      </c>
      <c r="AL66" s="52">
        <f>'Temp Relocation Housing Costs'!AD66+'Temp Relocation Living Costs'!AD66</f>
        <v>91437.032181876217</v>
      </c>
      <c r="AM66" s="52">
        <f>'Temp Relocation Housing Costs'!AE66+'Temp Relocation Living Costs'!AE66</f>
        <v>91059.055718743097</v>
      </c>
      <c r="AN66" s="52">
        <f>'Temp Relocation Housing Costs'!AF66+'Temp Relocation Living Costs'!AF66</f>
        <v>73660.468376257602</v>
      </c>
      <c r="AO66" s="52">
        <f>'Temp Relocation Housing Costs'!AG66+'Temp Relocation Living Costs'!AG66</f>
        <v>29210.620264148354</v>
      </c>
      <c r="AP66" s="53">
        <f>'Temp Relocation Housing Costs'!AH66+'Temp Relocation Living Costs'!AH66</f>
        <v>13849955.528086208</v>
      </c>
      <c r="AQ66" s="53">
        <f>'Temp Relocation Housing Costs'!AI66+'Temp Relocation Living Costs'!AI66</f>
        <v>26144829.836180296</v>
      </c>
      <c r="AR66" s="53">
        <f>'Temp Relocation Housing Costs'!AJ66+'Temp Relocation Living Costs'!AJ66</f>
        <v>20666167.894090146</v>
      </c>
      <c r="AS66" s="53">
        <f>'Temp Relocation Housing Costs'!AK66+'Temp Relocation Living Costs'!AK66</f>
        <v>9322899.0588919241</v>
      </c>
      <c r="AT66" s="53">
        <f>'Temp Relocation Housing Costs'!AL66+'Temp Relocation Living Costs'!AL66</f>
        <v>5882432.039164383</v>
      </c>
      <c r="AU66" s="53">
        <f>'Temp Relocation Housing Costs'!AM66+'Temp Relocation Living Costs'!AM66</f>
        <v>3110297.6908950373</v>
      </c>
      <c r="AW66" s="68">
        <v>2085</v>
      </c>
      <c r="AX66" s="55">
        <f t="shared" si="5"/>
        <v>0</v>
      </c>
      <c r="AY66" s="56">
        <f t="shared" si="6"/>
        <v>538655.93676422071</v>
      </c>
      <c r="AZ66" s="57">
        <f t="shared" si="7"/>
        <v>78976582.047307983</v>
      </c>
      <c r="BA66" s="58">
        <f t="shared" si="8"/>
        <v>79515237.984072208</v>
      </c>
    </row>
    <row r="67" spans="1:53" x14ac:dyDescent="0.35">
      <c r="A67">
        <v>2086</v>
      </c>
      <c r="B67" s="51">
        <f>'Temp Relocation Housing Costs'!B67+'Temp Relocation Living Costs'!B67</f>
        <v>0</v>
      </c>
      <c r="C67" s="51">
        <f>'Temp Relocation Housing Costs'!C67+'Temp Relocation Living Costs'!C67</f>
        <v>0</v>
      </c>
      <c r="D67" s="51">
        <f>'Temp Relocation Housing Costs'!D67+'Temp Relocation Living Costs'!D67</f>
        <v>0</v>
      </c>
      <c r="E67" s="51">
        <f>'Temp Relocation Housing Costs'!E67+'Temp Relocation Living Costs'!E67</f>
        <v>0</v>
      </c>
      <c r="F67" s="51">
        <f>'Temp Relocation Housing Costs'!F67+'Temp Relocation Living Costs'!F67</f>
        <v>0</v>
      </c>
      <c r="G67" s="51">
        <f>'Temp Relocation Housing Costs'!G67+'Temp Relocation Living Costs'!G67</f>
        <v>0</v>
      </c>
      <c r="H67" s="52">
        <f>'Temp Relocation Housing Costs'!H67+'Temp Relocation Living Costs'!H67</f>
        <v>129810.65373490841</v>
      </c>
      <c r="I67" s="52">
        <f>'Temp Relocation Housing Costs'!I67+'Temp Relocation Living Costs'!I67</f>
        <v>149011.64099069856</v>
      </c>
      <c r="J67" s="52">
        <f>'Temp Relocation Housing Costs'!J67+'Temp Relocation Living Costs'!J67</f>
        <v>102645.17618535663</v>
      </c>
      <c r="K67" s="52">
        <f>'Temp Relocation Housing Costs'!K67+'Temp Relocation Living Costs'!K67</f>
        <v>92605.244603774874</v>
      </c>
      <c r="L67" s="52">
        <f>'Temp Relocation Housing Costs'!L67+'Temp Relocation Living Costs'!L67</f>
        <v>76276.56787457157</v>
      </c>
      <c r="M67" s="52">
        <f>'Temp Relocation Housing Costs'!M67+'Temp Relocation Living Costs'!M67</f>
        <v>32395.666161160527</v>
      </c>
      <c r="N67" s="53">
        <f>'Temp Relocation Housing Costs'!N67+'Temp Relocation Living Costs'!N67</f>
        <v>15083484.450576948</v>
      </c>
      <c r="O67" s="53">
        <f>'Temp Relocation Housing Costs'!O67+'Temp Relocation Living Costs'!O67</f>
        <v>29027883.150885914</v>
      </c>
      <c r="P67" s="53">
        <f>'Temp Relocation Housing Costs'!P67+'Temp Relocation Living Costs'!P67</f>
        <v>23188599.926828977</v>
      </c>
      <c r="Q67" s="53">
        <f>'Temp Relocation Housing Costs'!Q67+'Temp Relocation Living Costs'!Q67</f>
        <v>9476796.9235232361</v>
      </c>
      <c r="R67" s="53">
        <f>'Temp Relocation Housing Costs'!R67+'Temp Relocation Living Costs'!R67</f>
        <v>6088520.002873837</v>
      </c>
      <c r="S67" s="53">
        <f>'Temp Relocation Housing Costs'!S67+'Temp Relocation Living Costs'!S67</f>
        <v>3447833.1843315442</v>
      </c>
      <c r="U67" s="68">
        <v>2086</v>
      </c>
      <c r="V67" s="55">
        <f t="shared" si="0"/>
        <v>0</v>
      </c>
      <c r="W67" s="56">
        <f t="shared" si="1"/>
        <v>582744.94955047057</v>
      </c>
      <c r="X67" s="57">
        <f t="shared" si="2"/>
        <v>86313117.639020458</v>
      </c>
      <c r="Y67" s="58">
        <f t="shared" si="3"/>
        <v>86895862.588570923</v>
      </c>
      <c r="Z67" s="96">
        <f t="shared" si="4"/>
        <v>2722943.8110867781</v>
      </c>
      <c r="AC67">
        <v>2086</v>
      </c>
      <c r="AD67" s="51">
        <f>'Temp Relocation Housing Costs'!V67+'Temp Relocation Living Costs'!V67</f>
        <v>0</v>
      </c>
      <c r="AE67" s="51">
        <f>'Temp Relocation Housing Costs'!W67+'Temp Relocation Living Costs'!W67</f>
        <v>0</v>
      </c>
      <c r="AF67" s="51">
        <f>'Temp Relocation Housing Costs'!X67+'Temp Relocation Living Costs'!X67</f>
        <v>0</v>
      </c>
      <c r="AG67" s="51">
        <f>'Temp Relocation Housing Costs'!Y67+'Temp Relocation Living Costs'!Y67</f>
        <v>0</v>
      </c>
      <c r="AH67" s="51">
        <f>'Temp Relocation Housing Costs'!Z67+'Temp Relocation Living Costs'!Z67</f>
        <v>0</v>
      </c>
      <c r="AI67" s="51">
        <f>'Temp Relocation Housing Costs'!AA67+'Temp Relocation Living Costs'!AA67</f>
        <v>0</v>
      </c>
      <c r="AJ67" s="52">
        <f>'Temp Relocation Housing Costs'!AB67+'Temp Relocation Living Costs'!AB67</f>
        <v>120850.5605082605</v>
      </c>
      <c r="AK67" s="52">
        <f>'Temp Relocation Housing Costs'!AC67+'Temp Relocation Living Costs'!AC67</f>
        <v>136076.23474512636</v>
      </c>
      <c r="AL67" s="52">
        <f>'Temp Relocation Housing Costs'!AD67+'Temp Relocation Living Costs'!AD67</f>
        <v>92750.359807789326</v>
      </c>
      <c r="AM67" s="52">
        <f>'Temp Relocation Housing Costs'!AE67+'Temp Relocation Living Costs'!AE67</f>
        <v>92366.954396240748</v>
      </c>
      <c r="AN67" s="52">
        <f>'Temp Relocation Housing Costs'!AF67+'Temp Relocation Living Costs'!AF67</f>
        <v>74718.467807645662</v>
      </c>
      <c r="AO67" s="52">
        <f>'Temp Relocation Housing Costs'!AG67+'Temp Relocation Living Costs'!AG67</f>
        <v>29630.1780040218</v>
      </c>
      <c r="AP67" s="53">
        <f>'Temp Relocation Housing Costs'!AH67+'Temp Relocation Living Costs'!AH67</f>
        <v>14042357.062559493</v>
      </c>
      <c r="AQ67" s="53">
        <f>'Temp Relocation Housing Costs'!AI67+'Temp Relocation Living Costs'!AI67</f>
        <v>26508029.946738269</v>
      </c>
      <c r="AR67" s="53">
        <f>'Temp Relocation Housing Costs'!AJ67+'Temp Relocation Living Costs'!AJ67</f>
        <v>20953259.242971528</v>
      </c>
      <c r="AS67" s="53">
        <f>'Temp Relocation Housing Costs'!AK67+'Temp Relocation Living Costs'!AK67</f>
        <v>9452411.3942227382</v>
      </c>
      <c r="AT67" s="53">
        <f>'Temp Relocation Housing Costs'!AL67+'Temp Relocation Living Costs'!AL67</f>
        <v>5964149.9153319206</v>
      </c>
      <c r="AU67" s="53">
        <f>'Temp Relocation Housing Costs'!AM67+'Temp Relocation Living Costs'!AM67</f>
        <v>3153505.4865578734</v>
      </c>
      <c r="AW67" s="68">
        <v>2086</v>
      </c>
      <c r="AX67" s="55">
        <f t="shared" si="5"/>
        <v>0</v>
      </c>
      <c r="AY67" s="56">
        <f t="shared" si="6"/>
        <v>546392.75526908436</v>
      </c>
      <c r="AZ67" s="57">
        <f t="shared" si="7"/>
        <v>80073713.048381805</v>
      </c>
      <c r="BA67" s="58">
        <f t="shared" si="8"/>
        <v>80620105.803650886</v>
      </c>
    </row>
    <row r="68" spans="1:53" x14ac:dyDescent="0.35">
      <c r="A68">
        <v>2087</v>
      </c>
      <c r="B68" s="51">
        <f>'Temp Relocation Housing Costs'!B68+'Temp Relocation Living Costs'!B68</f>
        <v>0</v>
      </c>
      <c r="C68" s="51">
        <f>'Temp Relocation Housing Costs'!C68+'Temp Relocation Living Costs'!C68</f>
        <v>0</v>
      </c>
      <c r="D68" s="51">
        <f>'Temp Relocation Housing Costs'!D68+'Temp Relocation Living Costs'!D68</f>
        <v>0</v>
      </c>
      <c r="E68" s="51">
        <f>'Temp Relocation Housing Costs'!E68+'Temp Relocation Living Costs'!E68</f>
        <v>0</v>
      </c>
      <c r="F68" s="51">
        <f>'Temp Relocation Housing Costs'!F68+'Temp Relocation Living Costs'!F68</f>
        <v>0</v>
      </c>
      <c r="G68" s="51">
        <f>'Temp Relocation Housing Costs'!G68+'Temp Relocation Living Costs'!G68</f>
        <v>0</v>
      </c>
      <c r="H68" s="52">
        <f>'Temp Relocation Housing Costs'!H68+'Temp Relocation Living Costs'!H68</f>
        <v>131675.14904517608</v>
      </c>
      <c r="I68" s="52">
        <f>'Temp Relocation Housing Costs'!I68+'Temp Relocation Living Costs'!I68</f>
        <v>151151.92376263352</v>
      </c>
      <c r="J68" s="52">
        <f>'Temp Relocation Housing Costs'!J68+'Temp Relocation Living Costs'!J68</f>
        <v>104119.48853270845</v>
      </c>
      <c r="K68" s="52">
        <f>'Temp Relocation Housing Costs'!K68+'Temp Relocation Living Costs'!K68</f>
        <v>93935.351488703775</v>
      </c>
      <c r="L68" s="52">
        <f>'Temp Relocation Housing Costs'!L68+'Temp Relocation Living Costs'!L68</f>
        <v>77372.142844680537</v>
      </c>
      <c r="M68" s="52">
        <f>'Temp Relocation Housing Costs'!M68+'Temp Relocation Living Costs'!M68</f>
        <v>32860.971325972554</v>
      </c>
      <c r="N68" s="53">
        <f>'Temp Relocation Housing Costs'!N68+'Temp Relocation Living Costs'!N68</f>
        <v>15293021.986463604</v>
      </c>
      <c r="O68" s="53">
        <f>'Temp Relocation Housing Costs'!O68+'Temp Relocation Living Costs'!O68</f>
        <v>29431134.211830907</v>
      </c>
      <c r="P68" s="53">
        <f>'Temp Relocation Housing Costs'!P68+'Temp Relocation Living Costs'!P68</f>
        <v>23510732.528566323</v>
      </c>
      <c r="Q68" s="53">
        <f>'Temp Relocation Housing Costs'!Q68+'Temp Relocation Living Costs'!Q68</f>
        <v>9608447.1852356307</v>
      </c>
      <c r="R68" s="53">
        <f>'Temp Relocation Housing Costs'!R68+'Temp Relocation Living Costs'!R68</f>
        <v>6173100.8225630159</v>
      </c>
      <c r="S68" s="53">
        <f>'Temp Relocation Housing Costs'!S68+'Temp Relocation Living Costs'!S68</f>
        <v>3495729.973164408</v>
      </c>
      <c r="U68" s="68">
        <v>2087</v>
      </c>
      <c r="V68" s="55">
        <f t="shared" si="0"/>
        <v>0</v>
      </c>
      <c r="W68" s="56">
        <f t="shared" si="1"/>
        <v>591115.02699987497</v>
      </c>
      <c r="X68" s="57">
        <f t="shared" si="2"/>
        <v>87512166.707823902</v>
      </c>
      <c r="Y68" s="58">
        <f t="shared" si="3"/>
        <v>88103281.734823778</v>
      </c>
      <c r="Z68" s="96">
        <f t="shared" si="4"/>
        <v>2615364.8644620916</v>
      </c>
      <c r="AC68">
        <v>2087</v>
      </c>
      <c r="AD68" s="51">
        <f>'Temp Relocation Housing Costs'!V68+'Temp Relocation Living Costs'!V68</f>
        <v>0</v>
      </c>
      <c r="AE68" s="51">
        <f>'Temp Relocation Housing Costs'!W68+'Temp Relocation Living Costs'!W68</f>
        <v>0</v>
      </c>
      <c r="AF68" s="51">
        <f>'Temp Relocation Housing Costs'!X68+'Temp Relocation Living Costs'!X68</f>
        <v>0</v>
      </c>
      <c r="AG68" s="51">
        <f>'Temp Relocation Housing Costs'!Y68+'Temp Relocation Living Costs'!Y68</f>
        <v>0</v>
      </c>
      <c r="AH68" s="51">
        <f>'Temp Relocation Housing Costs'!Z68+'Temp Relocation Living Costs'!Z68</f>
        <v>0</v>
      </c>
      <c r="AI68" s="51">
        <f>'Temp Relocation Housing Costs'!AA68+'Temp Relocation Living Costs'!AA68</f>
        <v>0</v>
      </c>
      <c r="AJ68" s="52">
        <f>'Temp Relocation Housing Costs'!AB68+'Temp Relocation Living Costs'!AB68</f>
        <v>122586.36028145181</v>
      </c>
      <c r="AK68" s="52">
        <f>'Temp Relocation Housing Costs'!AC68+'Temp Relocation Living Costs'!AC68</f>
        <v>138030.72379684378</v>
      </c>
      <c r="AL68" s="52">
        <f>'Temp Relocation Housing Costs'!AD68+'Temp Relocation Living Costs'!AD68</f>
        <v>94082.551010218725</v>
      </c>
      <c r="AM68" s="52">
        <f>'Temp Relocation Housing Costs'!AE68+'Temp Relocation Living Costs'!AE68</f>
        <v>93693.63867322763</v>
      </c>
      <c r="AN68" s="52">
        <f>'Temp Relocation Housing Costs'!AF68+'Temp Relocation Living Costs'!AF68</f>
        <v>75791.663487733938</v>
      </c>
      <c r="AO68" s="52">
        <f>'Temp Relocation Housing Costs'!AG68+'Temp Relocation Living Costs'!AG68</f>
        <v>30055.761932161564</v>
      </c>
      <c r="AP68" s="53">
        <f>'Temp Relocation Housing Costs'!AH68+'Temp Relocation Living Costs'!AH68</f>
        <v>14237431.410703018</v>
      </c>
      <c r="AQ68" s="53">
        <f>'Temp Relocation Housing Costs'!AI68+'Temp Relocation Living Costs'!AI68</f>
        <v>26876275.579532806</v>
      </c>
      <c r="AR68" s="53">
        <f>'Temp Relocation Housing Costs'!AJ68+'Temp Relocation Living Costs'!AJ68</f>
        <v>21244338.822424971</v>
      </c>
      <c r="AS68" s="53">
        <f>'Temp Relocation Housing Costs'!AK68+'Temp Relocation Living Costs'!AK68</f>
        <v>9583722.8957675025</v>
      </c>
      <c r="AT68" s="53">
        <f>'Temp Relocation Housing Costs'!AL68+'Temp Relocation Living Costs'!AL68</f>
        <v>6047003.0041531473</v>
      </c>
      <c r="AU68" s="53">
        <f>'Temp Relocation Housing Costs'!AM68+'Temp Relocation Living Costs'!AM68</f>
        <v>3197313.5185297634</v>
      </c>
      <c r="AW68" s="68">
        <v>2087</v>
      </c>
      <c r="AX68" s="55">
        <f t="shared" si="5"/>
        <v>0</v>
      </c>
      <c r="AY68" s="56">
        <f t="shared" si="6"/>
        <v>554240.69918163738</v>
      </c>
      <c r="AZ68" s="57">
        <f t="shared" si="7"/>
        <v>81186085.231111199</v>
      </c>
      <c r="BA68" s="58">
        <f t="shared" si="8"/>
        <v>81740325.93029283</v>
      </c>
    </row>
    <row r="69" spans="1:53" x14ac:dyDescent="0.35">
      <c r="A69">
        <v>2088</v>
      </c>
      <c r="B69" s="51">
        <f>'Temp Relocation Housing Costs'!B69+'Temp Relocation Living Costs'!B69</f>
        <v>0</v>
      </c>
      <c r="C69" s="51">
        <f>'Temp Relocation Housing Costs'!C69+'Temp Relocation Living Costs'!C69</f>
        <v>0</v>
      </c>
      <c r="D69" s="51">
        <f>'Temp Relocation Housing Costs'!D69+'Temp Relocation Living Costs'!D69</f>
        <v>0</v>
      </c>
      <c r="E69" s="51">
        <f>'Temp Relocation Housing Costs'!E69+'Temp Relocation Living Costs'!E69</f>
        <v>0</v>
      </c>
      <c r="F69" s="51">
        <f>'Temp Relocation Housing Costs'!F69+'Temp Relocation Living Costs'!F69</f>
        <v>0</v>
      </c>
      <c r="G69" s="51">
        <f>'Temp Relocation Housing Costs'!G69+'Temp Relocation Living Costs'!G69</f>
        <v>0</v>
      </c>
      <c r="H69" s="52">
        <f>'Temp Relocation Housing Costs'!H69+'Temp Relocation Living Costs'!H69</f>
        <v>133566.42445909456</v>
      </c>
      <c r="I69" s="52">
        <f>'Temp Relocation Housing Costs'!I69+'Temp Relocation Living Costs'!I69</f>
        <v>153322.94782641242</v>
      </c>
      <c r="J69" s="52">
        <f>'Temp Relocation Housing Costs'!J69+'Temp Relocation Living Costs'!J69</f>
        <v>105614.97671099883</v>
      </c>
      <c r="K69" s="52">
        <f>'Temp Relocation Housing Costs'!K69+'Temp Relocation Living Costs'!K69</f>
        <v>95284.562953863599</v>
      </c>
      <c r="L69" s="52">
        <f>'Temp Relocation Housing Costs'!L69+'Temp Relocation Living Costs'!L69</f>
        <v>78483.453768157284</v>
      </c>
      <c r="M69" s="52">
        <f>'Temp Relocation Housing Costs'!M69+'Temp Relocation Living Costs'!M69</f>
        <v>33332.959758087185</v>
      </c>
      <c r="N69" s="53">
        <f>'Temp Relocation Housing Costs'!N69+'Temp Relocation Living Costs'!N69</f>
        <v>15505470.386818567</v>
      </c>
      <c r="O69" s="53">
        <f>'Temp Relocation Housing Costs'!O69+'Temp Relocation Living Costs'!O69</f>
        <v>29839987.176893666</v>
      </c>
      <c r="P69" s="53">
        <f>'Temp Relocation Housing Costs'!P69+'Temp Relocation Living Costs'!P69</f>
        <v>23837340.148779541</v>
      </c>
      <c r="Q69" s="53">
        <f>'Temp Relocation Housing Costs'!Q69+'Temp Relocation Living Costs'!Q69</f>
        <v>9741926.3129191753</v>
      </c>
      <c r="R69" s="53">
        <f>'Temp Relocation Housing Costs'!R69+'Temp Relocation Living Costs'!R69</f>
        <v>6258856.6264940007</v>
      </c>
      <c r="S69" s="53">
        <f>'Temp Relocation Housing Costs'!S69+'Temp Relocation Living Costs'!S69</f>
        <v>3544292.1371061737</v>
      </c>
      <c r="U69" s="68">
        <v>2088</v>
      </c>
      <c r="V69" s="55">
        <f t="shared" ref="V69:V131" si="9">SUM(B69:G69)</f>
        <v>0</v>
      </c>
      <c r="W69" s="56">
        <f t="shared" ref="W69:W131" si="10">SUM(H69:M69)</f>
        <v>599605.32547661394</v>
      </c>
      <c r="X69" s="57">
        <f t="shared" ref="X69:X131" si="11">SUM(N69:S69)</f>
        <v>88727872.789011136</v>
      </c>
      <c r="Y69" s="58">
        <f t="shared" ref="Y69:Y131" si="12">SUM(V69:X69)</f>
        <v>89327478.114487752</v>
      </c>
      <c r="Z69" s="96">
        <f t="shared" ref="Z69:Z131" si="13">Y69/1.0556^(U69-2022)</f>
        <v>2512036.1853444851</v>
      </c>
      <c r="AC69">
        <v>2088</v>
      </c>
      <c r="AD69" s="51">
        <f>'Temp Relocation Housing Costs'!V69+'Temp Relocation Living Costs'!V69</f>
        <v>0</v>
      </c>
      <c r="AE69" s="51">
        <f>'Temp Relocation Housing Costs'!W69+'Temp Relocation Living Costs'!W69</f>
        <v>0</v>
      </c>
      <c r="AF69" s="51">
        <f>'Temp Relocation Housing Costs'!X69+'Temp Relocation Living Costs'!X69</f>
        <v>0</v>
      </c>
      <c r="AG69" s="51">
        <f>'Temp Relocation Housing Costs'!Y69+'Temp Relocation Living Costs'!Y69</f>
        <v>0</v>
      </c>
      <c r="AH69" s="51">
        <f>'Temp Relocation Housing Costs'!Z69+'Temp Relocation Living Costs'!Z69</f>
        <v>0</v>
      </c>
      <c r="AI69" s="51">
        <f>'Temp Relocation Housing Costs'!AA69+'Temp Relocation Living Costs'!AA69</f>
        <v>0</v>
      </c>
      <c r="AJ69" s="52">
        <f>'Temp Relocation Housing Costs'!AB69+'Temp Relocation Living Costs'!AB69</f>
        <v>124347.09167961808</v>
      </c>
      <c r="AK69" s="52">
        <f>'Temp Relocation Housing Costs'!AC69+'Temp Relocation Living Costs'!AC69</f>
        <v>140013.28554957651</v>
      </c>
      <c r="AL69" s="52">
        <f>'Temp Relocation Housing Costs'!AD69+'Temp Relocation Living Costs'!AD69</f>
        <v>95433.876730330987</v>
      </c>
      <c r="AM69" s="52">
        <f>'Temp Relocation Housing Costs'!AE69+'Temp Relocation Living Costs'!AE69</f>
        <v>95039.378370871302</v>
      </c>
      <c r="AN69" s="52">
        <f>'Temp Relocation Housing Costs'!AF69+'Temp Relocation Living Costs'!AF69</f>
        <v>76880.273683156265</v>
      </c>
      <c r="AO69" s="52">
        <f>'Temp Relocation Housing Costs'!AG69+'Temp Relocation Living Costs'!AG69</f>
        <v>30487.458603865223</v>
      </c>
      <c r="AP69" s="53">
        <f>'Temp Relocation Housing Costs'!AH69+'Temp Relocation Living Costs'!AH69</f>
        <v>14435215.702849112</v>
      </c>
      <c r="AQ69" s="53">
        <f>'Temp Relocation Housing Costs'!AI69+'Temp Relocation Living Costs'!AI69</f>
        <v>27249636.826212812</v>
      </c>
      <c r="AR69" s="53">
        <f>'Temp Relocation Housing Costs'!AJ69+'Temp Relocation Living Costs'!AJ69</f>
        <v>21539462.036359917</v>
      </c>
      <c r="AS69" s="53">
        <f>'Temp Relocation Housing Costs'!AK69+'Temp Relocation Living Costs'!AK69</f>
        <v>9716858.5572772529</v>
      </c>
      <c r="AT69" s="53">
        <f>'Temp Relocation Housing Costs'!AL69+'Temp Relocation Living Costs'!AL69</f>
        <v>6131007.0758344084</v>
      </c>
      <c r="AU69" s="53">
        <f>'Temp Relocation Housing Costs'!AM69+'Temp Relocation Living Costs'!AM69</f>
        <v>3241730.1252047685</v>
      </c>
      <c r="AW69" s="68">
        <v>2088</v>
      </c>
      <c r="AX69" s="55">
        <f t="shared" ref="AX69:AX131" si="14">SUM(AD69:AI69)</f>
        <v>0</v>
      </c>
      <c r="AY69" s="56">
        <f t="shared" ref="AY69:AY131" si="15">SUM(AJ69:AO69)</f>
        <v>562201.36461741838</v>
      </c>
      <c r="AZ69" s="57">
        <f t="shared" ref="AZ69:AZ131" si="16">SUM(AP69:AU69)</f>
        <v>82313910.323738277</v>
      </c>
      <c r="BA69" s="58">
        <f t="shared" ref="BA69:BA131" si="17">SUM(AX69:AZ69)</f>
        <v>82876111.688355699</v>
      </c>
    </row>
    <row r="70" spans="1:53" x14ac:dyDescent="0.35">
      <c r="A70">
        <v>2089</v>
      </c>
      <c r="B70" s="51">
        <f>'Temp Relocation Housing Costs'!B70+'Temp Relocation Living Costs'!B70</f>
        <v>0</v>
      </c>
      <c r="C70" s="51">
        <f>'Temp Relocation Housing Costs'!C70+'Temp Relocation Living Costs'!C70</f>
        <v>0</v>
      </c>
      <c r="D70" s="51">
        <f>'Temp Relocation Housing Costs'!D70+'Temp Relocation Living Costs'!D70</f>
        <v>0</v>
      </c>
      <c r="E70" s="51">
        <f>'Temp Relocation Housing Costs'!E70+'Temp Relocation Living Costs'!E70</f>
        <v>0</v>
      </c>
      <c r="F70" s="51">
        <f>'Temp Relocation Housing Costs'!F70+'Temp Relocation Living Costs'!F70</f>
        <v>0</v>
      </c>
      <c r="G70" s="51">
        <f>'Temp Relocation Housing Costs'!G70+'Temp Relocation Living Costs'!G70</f>
        <v>0</v>
      </c>
      <c r="H70" s="52">
        <f>'Temp Relocation Housing Costs'!H70+'Temp Relocation Living Costs'!H70</f>
        <v>135484.86462442763</v>
      </c>
      <c r="I70" s="52">
        <f>'Temp Relocation Housing Costs'!I70+'Temp Relocation Living Costs'!I70</f>
        <v>155525.15472510454</v>
      </c>
      <c r="J70" s="52">
        <f>'Temp Relocation Housing Costs'!J70+'Temp Relocation Living Costs'!J70</f>
        <v>107131.9448727478</v>
      </c>
      <c r="K70" s="52">
        <f>'Temp Relocation Housing Costs'!K70+'Temp Relocation Living Costs'!K70</f>
        <v>96653.153402003387</v>
      </c>
      <c r="L70" s="52">
        <f>'Temp Relocation Housing Costs'!L70+'Temp Relocation Living Costs'!L70</f>
        <v>79610.726663517358</v>
      </c>
      <c r="M70" s="52">
        <f>'Temp Relocation Housing Costs'!M70+'Temp Relocation Living Costs'!M70</f>
        <v>33811.727450554165</v>
      </c>
      <c r="N70" s="53">
        <f>'Temp Relocation Housing Costs'!N70+'Temp Relocation Living Costs'!N70</f>
        <v>15720870.088940654</v>
      </c>
      <c r="O70" s="53">
        <f>'Temp Relocation Housing Costs'!O70+'Temp Relocation Living Costs'!O70</f>
        <v>30254519.866897963</v>
      </c>
      <c r="P70" s="53">
        <f>'Temp Relocation Housing Costs'!P70+'Temp Relocation Living Costs'!P70</f>
        <v>24168484.953763656</v>
      </c>
      <c r="Q70" s="53">
        <f>'Temp Relocation Housing Costs'!Q70+'Temp Relocation Living Costs'!Q70</f>
        <v>9877259.7129095439</v>
      </c>
      <c r="R70" s="53">
        <f>'Temp Relocation Housing Costs'!R70+'Temp Relocation Living Costs'!R70</f>
        <v>6345803.7373741558</v>
      </c>
      <c r="S70" s="53">
        <f>'Temp Relocation Housing Costs'!S70+'Temp Relocation Living Costs'!S70</f>
        <v>3593528.9194494784</v>
      </c>
      <c r="U70" s="68">
        <v>2089</v>
      </c>
      <c r="V70" s="55">
        <f t="shared" si="9"/>
        <v>0</v>
      </c>
      <c r="W70" s="56">
        <f t="shared" si="10"/>
        <v>608217.57173835498</v>
      </c>
      <c r="X70" s="57">
        <f t="shared" si="11"/>
        <v>89960467.279335469</v>
      </c>
      <c r="Y70" s="58">
        <f t="shared" si="12"/>
        <v>90568684.851073831</v>
      </c>
      <c r="Z70" s="96">
        <f t="shared" si="13"/>
        <v>2412789.8525035759</v>
      </c>
      <c r="AC70">
        <v>2089</v>
      </c>
      <c r="AD70" s="51">
        <f>'Temp Relocation Housing Costs'!V70+'Temp Relocation Living Costs'!V70</f>
        <v>0</v>
      </c>
      <c r="AE70" s="51">
        <f>'Temp Relocation Housing Costs'!W70+'Temp Relocation Living Costs'!W70</f>
        <v>0</v>
      </c>
      <c r="AF70" s="51">
        <f>'Temp Relocation Housing Costs'!X70+'Temp Relocation Living Costs'!X70</f>
        <v>0</v>
      </c>
      <c r="AG70" s="51">
        <f>'Temp Relocation Housing Costs'!Y70+'Temp Relocation Living Costs'!Y70</f>
        <v>0</v>
      </c>
      <c r="AH70" s="51">
        <f>'Temp Relocation Housing Costs'!Z70+'Temp Relocation Living Costs'!Z70</f>
        <v>0</v>
      </c>
      <c r="AI70" s="51">
        <f>'Temp Relocation Housing Costs'!AA70+'Temp Relocation Living Costs'!AA70</f>
        <v>0</v>
      </c>
      <c r="AJ70" s="52">
        <f>'Temp Relocation Housing Costs'!AB70+'Temp Relocation Living Costs'!AB70</f>
        <v>126133.1128004694</v>
      </c>
      <c r="AK70" s="52">
        <f>'Temp Relocation Housing Costs'!AC70+'Temp Relocation Living Costs'!AC70</f>
        <v>142024.32321691199</v>
      </c>
      <c r="AL70" s="52">
        <f>'Temp Relocation Housing Costs'!AD70+'Temp Relocation Living Costs'!AD70</f>
        <v>96804.611800872459</v>
      </c>
      <c r="AM70" s="52">
        <f>'Temp Relocation Housing Costs'!AE70+'Temp Relocation Living Costs'!AE70</f>
        <v>96404.447185832396</v>
      </c>
      <c r="AN70" s="52">
        <f>'Temp Relocation Housing Costs'!AF70+'Temp Relocation Living Costs'!AF70</f>
        <v>77984.5197955521</v>
      </c>
      <c r="AO70" s="52">
        <f>'Temp Relocation Housing Costs'!AG70+'Temp Relocation Living Costs'!AG70</f>
        <v>30925.355817640655</v>
      </c>
      <c r="AP70" s="53">
        <f>'Temp Relocation Housing Costs'!AH70+'Temp Relocation Living Costs'!AH70</f>
        <v>14635747.585139191</v>
      </c>
      <c r="AQ70" s="53">
        <f>'Temp Relocation Housing Costs'!AI70+'Temp Relocation Living Costs'!AI70</f>
        <v>27628184.752130054</v>
      </c>
      <c r="AR70" s="53">
        <f>'Temp Relocation Housing Costs'!AJ70+'Temp Relocation Living Costs'!AJ70</f>
        <v>21838685.058348738</v>
      </c>
      <c r="AS70" s="53">
        <f>'Temp Relocation Housing Costs'!AK70+'Temp Relocation Living Costs'!AK70</f>
        <v>9851843.7197125237</v>
      </c>
      <c r="AT70" s="53">
        <f>'Temp Relocation Housing Costs'!AL70+'Temp Relocation Living Costs'!AL70</f>
        <v>6216178.1196594192</v>
      </c>
      <c r="AU70" s="53">
        <f>'Temp Relocation Housing Costs'!AM70+'Temp Relocation Living Costs'!AM70</f>
        <v>3286763.7608126835</v>
      </c>
      <c r="AW70" s="68">
        <v>2089</v>
      </c>
      <c r="AX70" s="55">
        <f t="shared" si="14"/>
        <v>0</v>
      </c>
      <c r="AY70" s="56">
        <f t="shared" si="15"/>
        <v>570276.37061727908</v>
      </c>
      <c r="AZ70" s="57">
        <f t="shared" si="16"/>
        <v>83457402.995802611</v>
      </c>
      <c r="BA70" s="58">
        <f t="shared" si="17"/>
        <v>84027679.366419896</v>
      </c>
    </row>
    <row r="71" spans="1:53" x14ac:dyDescent="0.35">
      <c r="A71">
        <v>2090</v>
      </c>
      <c r="B71" s="51">
        <f>'Temp Relocation Housing Costs'!B71+'Temp Relocation Living Costs'!B71</f>
        <v>0</v>
      </c>
      <c r="C71" s="51">
        <f>'Temp Relocation Housing Costs'!C71+'Temp Relocation Living Costs'!C71</f>
        <v>0</v>
      </c>
      <c r="D71" s="51">
        <f>'Temp Relocation Housing Costs'!D71+'Temp Relocation Living Costs'!D71</f>
        <v>0</v>
      </c>
      <c r="E71" s="51">
        <f>'Temp Relocation Housing Costs'!E71+'Temp Relocation Living Costs'!E71</f>
        <v>0</v>
      </c>
      <c r="F71" s="51">
        <f>'Temp Relocation Housing Costs'!F71+'Temp Relocation Living Costs'!F71</f>
        <v>0</v>
      </c>
      <c r="G71" s="51">
        <f>'Temp Relocation Housing Costs'!G71+'Temp Relocation Living Costs'!G71</f>
        <v>0</v>
      </c>
      <c r="H71" s="52">
        <f>'Temp Relocation Housing Costs'!H71+'Temp Relocation Living Costs'!H71</f>
        <v>130985.83802473573</v>
      </c>
      <c r="I71" s="52">
        <f>'Temp Relocation Housing Costs'!I71+'Temp Relocation Living Costs'!I71</f>
        <v>150360.65306678953</v>
      </c>
      <c r="J71" s="52">
        <f>'Temp Relocation Housing Costs'!J71+'Temp Relocation Living Costs'!J71</f>
        <v>103574.42964036133</v>
      </c>
      <c r="K71" s="52">
        <f>'Temp Relocation Housing Costs'!K71+'Temp Relocation Living Costs'!K71</f>
        <v>93443.605905276461</v>
      </c>
      <c r="L71" s="52">
        <f>'Temp Relocation Housing Costs'!L71+'Temp Relocation Living Costs'!L71</f>
        <v>76967.104603792555</v>
      </c>
      <c r="M71" s="52">
        <f>'Temp Relocation Housing Costs'!M71+'Temp Relocation Living Costs'!M71</f>
        <v>32688.946233602277</v>
      </c>
      <c r="N71" s="53">
        <f>'Temp Relocation Housing Costs'!N71+'Temp Relocation Living Costs'!N71</f>
        <v>15191767.023431061</v>
      </c>
      <c r="O71" s="53">
        <f>'Temp Relocation Housing Costs'!O71+'Temp Relocation Living Costs'!O71</f>
        <v>29236270.933058236</v>
      </c>
      <c r="P71" s="53">
        <f>'Temp Relocation Housing Costs'!P71+'Temp Relocation Living Costs'!P71</f>
        <v>23355068.176866889</v>
      </c>
      <c r="Q71" s="53">
        <f>'Temp Relocation Housing Costs'!Q71+'Temp Relocation Living Costs'!Q71</f>
        <v>9544829.7415804546</v>
      </c>
      <c r="R71" s="53">
        <f>'Temp Relocation Housing Costs'!R71+'Temp Relocation Living Costs'!R71</f>
        <v>6132228.7767281206</v>
      </c>
      <c r="S71" s="53">
        <f>'Temp Relocation Housing Costs'!S71+'Temp Relocation Living Costs'!S71</f>
        <v>3472584.7759942329</v>
      </c>
      <c r="U71" s="68">
        <v>2090</v>
      </c>
      <c r="V71" s="55">
        <f t="shared" si="9"/>
        <v>0</v>
      </c>
      <c r="W71" s="56">
        <f t="shared" si="10"/>
        <v>588020.57747455779</v>
      </c>
      <c r="X71" s="57">
        <f t="shared" si="11"/>
        <v>86932749.42765899</v>
      </c>
      <c r="Y71" s="58">
        <f t="shared" si="12"/>
        <v>87520770.005133554</v>
      </c>
      <c r="Z71" s="96">
        <f t="shared" si="13"/>
        <v>2208783.6793490173</v>
      </c>
      <c r="AC71">
        <v>2090</v>
      </c>
      <c r="AD71" s="51">
        <f>'Temp Relocation Housing Costs'!V71+'Temp Relocation Living Costs'!V71</f>
        <v>0</v>
      </c>
      <c r="AE71" s="51">
        <f>'Temp Relocation Housing Costs'!W71+'Temp Relocation Living Costs'!W71</f>
        <v>0</v>
      </c>
      <c r="AF71" s="51">
        <f>'Temp Relocation Housing Costs'!X71+'Temp Relocation Living Costs'!X71</f>
        <v>0</v>
      </c>
      <c r="AG71" s="51">
        <f>'Temp Relocation Housing Costs'!Y71+'Temp Relocation Living Costs'!Y71</f>
        <v>0</v>
      </c>
      <c r="AH71" s="51">
        <f>'Temp Relocation Housing Costs'!Z71+'Temp Relocation Living Costs'!Z71</f>
        <v>0</v>
      </c>
      <c r="AI71" s="51">
        <f>'Temp Relocation Housing Costs'!AA71+'Temp Relocation Living Costs'!AA71</f>
        <v>0</v>
      </c>
      <c r="AJ71" s="52">
        <f>'Temp Relocation Housing Costs'!AB71+'Temp Relocation Living Costs'!AB71</f>
        <v>121944.6284914336</v>
      </c>
      <c r="AK71" s="52">
        <f>'Temp Relocation Housing Costs'!AC71+'Temp Relocation Living Costs'!AC71</f>
        <v>137308.14174728884</v>
      </c>
      <c r="AL71" s="52">
        <f>'Temp Relocation Housing Costs'!AD71+'Temp Relocation Living Costs'!AD71</f>
        <v>93590.034846669645</v>
      </c>
      <c r="AM71" s="52">
        <f>'Temp Relocation Housing Costs'!AE71+'Temp Relocation Living Costs'!AE71</f>
        <v>93203.158440997504</v>
      </c>
      <c r="AN71" s="52">
        <f>'Temp Relocation Housing Costs'!AF71+'Temp Relocation Living Costs'!AF71</f>
        <v>75394.898955637778</v>
      </c>
      <c r="AO71" s="52">
        <f>'Temp Relocation Housing Costs'!AG71+'Temp Relocation Living Costs'!AG71</f>
        <v>29898.421932337744</v>
      </c>
      <c r="AP71" s="53">
        <f>'Temp Relocation Housing Costs'!AH71+'Temp Relocation Living Costs'!AH71</f>
        <v>14143165.503517039</v>
      </c>
      <c r="AQ71" s="53">
        <f>'Temp Relocation Housing Costs'!AI71+'Temp Relocation Living Costs'!AI71</f>
        <v>26698327.997121233</v>
      </c>
      <c r="AR71" s="53">
        <f>'Temp Relocation Housing Costs'!AJ71+'Temp Relocation Living Costs'!AJ71</f>
        <v>21103680.243367184</v>
      </c>
      <c r="AS71" s="53">
        <f>'Temp Relocation Housing Costs'!AK71+'Temp Relocation Living Costs'!AK71</f>
        <v>9520269.1514137648</v>
      </c>
      <c r="AT71" s="53">
        <f>'Temp Relocation Housing Costs'!AL71+'Temp Relocation Living Costs'!AL71</f>
        <v>6006965.8508563573</v>
      </c>
      <c r="AU71" s="53">
        <f>'Temp Relocation Housing Costs'!AM71+'Temp Relocation Living Costs'!AM71</f>
        <v>3176144.1340609035</v>
      </c>
      <c r="AW71" s="68">
        <v>2090</v>
      </c>
      <c r="AX71" s="55">
        <f t="shared" si="14"/>
        <v>0</v>
      </c>
      <c r="AY71" s="56">
        <f t="shared" si="15"/>
        <v>551339.28441436507</v>
      </c>
      <c r="AZ71" s="57">
        <f t="shared" si="16"/>
        <v>80648552.880336493</v>
      </c>
      <c r="BA71" s="58">
        <f t="shared" si="17"/>
        <v>81199892.164750859</v>
      </c>
    </row>
    <row r="72" spans="1:53" x14ac:dyDescent="0.35">
      <c r="A72">
        <v>2091</v>
      </c>
      <c r="B72" s="51">
        <f>'Temp Relocation Housing Costs'!B72+'Temp Relocation Living Costs'!B72</f>
        <v>0</v>
      </c>
      <c r="C72" s="51">
        <f>'Temp Relocation Housing Costs'!C72+'Temp Relocation Living Costs'!C72</f>
        <v>0</v>
      </c>
      <c r="D72" s="51">
        <f>'Temp Relocation Housing Costs'!D72+'Temp Relocation Living Costs'!D72</f>
        <v>0</v>
      </c>
      <c r="E72" s="51">
        <f>'Temp Relocation Housing Costs'!E72+'Temp Relocation Living Costs'!E72</f>
        <v>0</v>
      </c>
      <c r="F72" s="51">
        <f>'Temp Relocation Housing Costs'!F72+'Temp Relocation Living Costs'!F72</f>
        <v>0</v>
      </c>
      <c r="G72" s="51">
        <f>'Temp Relocation Housing Costs'!G72+'Temp Relocation Living Costs'!G72</f>
        <v>0</v>
      </c>
      <c r="H72" s="52">
        <f>'Temp Relocation Housing Costs'!H72+'Temp Relocation Living Costs'!H72</f>
        <v>132867.21273229501</v>
      </c>
      <c r="I72" s="52">
        <f>'Temp Relocation Housing Costs'!I72+'Temp Relocation Living Costs'!I72</f>
        <v>152520.31195784104</v>
      </c>
      <c r="J72" s="52">
        <f>'Temp Relocation Housing Costs'!J72+'Temp Relocation Living Costs'!J72</f>
        <v>105062.08903326801</v>
      </c>
      <c r="K72" s="52">
        <f>'Temp Relocation Housing Costs'!K72+'Temp Relocation Living Costs'!K72</f>
        <v>94785.754334331243</v>
      </c>
      <c r="L72" s="52">
        <f>'Temp Relocation Housing Costs'!L72+'Temp Relocation Living Costs'!L72</f>
        <v>78072.597885351002</v>
      </c>
      <c r="M72" s="52">
        <f>'Temp Relocation Housing Costs'!M72+'Temp Relocation Living Costs'!M72</f>
        <v>33158.463836330062</v>
      </c>
      <c r="N72" s="53">
        <f>'Temp Relocation Housing Costs'!N72+'Temp Relocation Living Costs'!N72</f>
        <v>15402808.80481017</v>
      </c>
      <c r="O72" s="53">
        <f>'Temp Relocation Housing Costs'!O72+'Temp Relocation Living Costs'!O72</f>
        <v>29642416.886262916</v>
      </c>
      <c r="P72" s="53">
        <f>'Temp Relocation Housing Costs'!P72+'Temp Relocation Living Costs'!P72</f>
        <v>23679513.330921352</v>
      </c>
      <c r="Q72" s="53">
        <f>'Temp Relocation Housing Costs'!Q72+'Temp Relocation Living Costs'!Q72</f>
        <v>9677425.105142612</v>
      </c>
      <c r="R72" s="53">
        <f>'Temp Relocation Housing Costs'!R72+'Temp Relocation Living Costs'!R72</f>
        <v>6217416.7922413219</v>
      </c>
      <c r="S72" s="53">
        <f>'Temp Relocation Housing Costs'!S72+'Temp Relocation Living Costs'!S72</f>
        <v>3520825.4102789392</v>
      </c>
      <c r="U72" s="68">
        <v>2091</v>
      </c>
      <c r="V72" s="55">
        <f t="shared" si="9"/>
        <v>0</v>
      </c>
      <c r="W72" s="56">
        <f t="shared" si="10"/>
        <v>596466.42977941653</v>
      </c>
      <c r="X72" s="57">
        <f t="shared" si="11"/>
        <v>88140406.329657316</v>
      </c>
      <c r="Y72" s="58">
        <f t="shared" si="12"/>
        <v>88736872.759436727</v>
      </c>
      <c r="Z72" s="96">
        <f t="shared" si="13"/>
        <v>2121518.3500789013</v>
      </c>
      <c r="AC72">
        <v>2091</v>
      </c>
      <c r="AD72" s="51">
        <f>'Temp Relocation Housing Costs'!V72+'Temp Relocation Living Costs'!V72</f>
        <v>0</v>
      </c>
      <c r="AE72" s="51">
        <f>'Temp Relocation Housing Costs'!W72+'Temp Relocation Living Costs'!W72</f>
        <v>0</v>
      </c>
      <c r="AF72" s="51">
        <f>'Temp Relocation Housing Costs'!X72+'Temp Relocation Living Costs'!X72</f>
        <v>0</v>
      </c>
      <c r="AG72" s="51">
        <f>'Temp Relocation Housing Costs'!Y72+'Temp Relocation Living Costs'!Y72</f>
        <v>0</v>
      </c>
      <c r="AH72" s="51">
        <f>'Temp Relocation Housing Costs'!Z72+'Temp Relocation Living Costs'!Z72</f>
        <v>0</v>
      </c>
      <c r="AI72" s="51">
        <f>'Temp Relocation Housing Costs'!AA72+'Temp Relocation Living Costs'!AA72</f>
        <v>0</v>
      </c>
      <c r="AJ72" s="52">
        <f>'Temp Relocation Housing Costs'!AB72+'Temp Relocation Living Costs'!AB72</f>
        <v>123696.14257285032</v>
      </c>
      <c r="AK72" s="52">
        <f>'Temp Relocation Housing Costs'!AC72+'Temp Relocation Living Costs'!AC72</f>
        <v>139280.32491549154</v>
      </c>
      <c r="AL72" s="52">
        <f>'Temp Relocation Housing Costs'!AD72+'Temp Relocation Living Costs'!AD72</f>
        <v>94934.28646268681</v>
      </c>
      <c r="AM72" s="52">
        <f>'Temp Relocation Housing Costs'!AE72+'Temp Relocation Living Costs'!AE72</f>
        <v>94541.853277018032</v>
      </c>
      <c r="AN72" s="52">
        <f>'Temp Relocation Housing Costs'!AF72+'Temp Relocation Living Costs'!AF72</f>
        <v>76477.810346007609</v>
      </c>
      <c r="AO72" s="52">
        <f>'Temp Relocation Housing Costs'!AG72+'Temp Relocation Living Costs'!AG72</f>
        <v>30327.858699454609</v>
      </c>
      <c r="AP72" s="53">
        <f>'Temp Relocation Housing Costs'!AH72+'Temp Relocation Living Costs'!AH72</f>
        <v>14339640.267617764</v>
      </c>
      <c r="AQ72" s="53">
        <f>'Temp Relocation Housing Costs'!AI72+'Temp Relocation Living Costs'!AI72</f>
        <v>27069217.222296018</v>
      </c>
      <c r="AR72" s="53">
        <f>'Temp Relocation Housing Costs'!AJ72+'Temp Relocation Living Costs'!AJ72</f>
        <v>21396849.449118301</v>
      </c>
      <c r="AS72" s="53">
        <f>'Temp Relocation Housing Costs'!AK72+'Temp Relocation Living Costs'!AK72</f>
        <v>9652523.3228886221</v>
      </c>
      <c r="AT72" s="53">
        <f>'Temp Relocation Housing Costs'!AL72+'Temp Relocation Living Costs'!AL72</f>
        <v>6090413.7323235329</v>
      </c>
      <c r="AU72" s="53">
        <f>'Temp Relocation Housing Costs'!AM72+'Temp Relocation Living Costs'!AM72</f>
        <v>3220266.6587767703</v>
      </c>
      <c r="AW72" s="68">
        <v>2091</v>
      </c>
      <c r="AX72" s="55">
        <f t="shared" si="14"/>
        <v>0</v>
      </c>
      <c r="AY72" s="56">
        <f t="shared" si="15"/>
        <v>559258.27627350891</v>
      </c>
      <c r="AZ72" s="57">
        <f t="shared" si="16"/>
        <v>81768910.653021008</v>
      </c>
      <c r="BA72" s="58">
        <f t="shared" si="17"/>
        <v>82328168.929294512</v>
      </c>
    </row>
    <row r="73" spans="1:53" x14ac:dyDescent="0.35">
      <c r="A73">
        <v>2092</v>
      </c>
      <c r="B73" s="51">
        <f>'Temp Relocation Housing Costs'!B73+'Temp Relocation Living Costs'!B73</f>
        <v>0</v>
      </c>
      <c r="C73" s="51">
        <f>'Temp Relocation Housing Costs'!C73+'Temp Relocation Living Costs'!C73</f>
        <v>0</v>
      </c>
      <c r="D73" s="51">
        <f>'Temp Relocation Housing Costs'!D73+'Temp Relocation Living Costs'!D73</f>
        <v>0</v>
      </c>
      <c r="E73" s="51">
        <f>'Temp Relocation Housing Costs'!E73+'Temp Relocation Living Costs'!E73</f>
        <v>0</v>
      </c>
      <c r="F73" s="51">
        <f>'Temp Relocation Housing Costs'!F73+'Temp Relocation Living Costs'!F73</f>
        <v>0</v>
      </c>
      <c r="G73" s="51">
        <f>'Temp Relocation Housing Costs'!G73+'Temp Relocation Living Costs'!G73</f>
        <v>0</v>
      </c>
      <c r="H73" s="52">
        <f>'Temp Relocation Housing Costs'!H73+'Temp Relocation Living Costs'!H73</f>
        <v>134775.60998552502</v>
      </c>
      <c r="I73" s="52">
        <f>'Temp Relocation Housing Costs'!I73+'Temp Relocation Living Costs'!I73</f>
        <v>154710.99044365063</v>
      </c>
      <c r="J73" s="52">
        <f>'Temp Relocation Housing Costs'!J73+'Temp Relocation Living Costs'!J73</f>
        <v>106571.11596328777</v>
      </c>
      <c r="K73" s="52">
        <f>'Temp Relocation Housing Costs'!K73+'Temp Relocation Living Costs'!K73</f>
        <v>96147.180298624124</v>
      </c>
      <c r="L73" s="52">
        <f>'Temp Relocation Housing Costs'!L73+'Temp Relocation Living Costs'!L73</f>
        <v>79193.969578886332</v>
      </c>
      <c r="M73" s="52">
        <f>'Temp Relocation Housing Costs'!M73+'Temp Relocation Living Costs'!M73</f>
        <v>33634.725210413955</v>
      </c>
      <c r="N73" s="53">
        <f>'Temp Relocation Housing Costs'!N73+'Temp Relocation Living Costs'!N73</f>
        <v>15616782.347413564</v>
      </c>
      <c r="O73" s="53">
        <f>'Temp Relocation Housing Costs'!O73+'Temp Relocation Living Costs'!O73</f>
        <v>30054204.95900064</v>
      </c>
      <c r="P73" s="53">
        <f>'Temp Relocation Housing Costs'!P73+'Temp Relocation Living Costs'!P73</f>
        <v>24008465.629086554</v>
      </c>
      <c r="Q73" s="53">
        <f>'Temp Relocation Housing Costs'!Q73+'Temp Relocation Living Costs'!Q73</f>
        <v>9811862.4638910871</v>
      </c>
      <c r="R73" s="53">
        <f>'Temp Relocation Housing Costs'!R73+'Temp Relocation Living Costs'!R73</f>
        <v>6303788.2270709388</v>
      </c>
      <c r="S73" s="53">
        <f>'Temp Relocation Housing Costs'!S73+'Temp Relocation Living Costs'!S73</f>
        <v>3569736.196322727</v>
      </c>
      <c r="U73" s="68">
        <v>2092</v>
      </c>
      <c r="V73" s="55">
        <f t="shared" si="9"/>
        <v>0</v>
      </c>
      <c r="W73" s="56">
        <f t="shared" si="10"/>
        <v>605033.59148038772</v>
      </c>
      <c r="X73" s="57">
        <f t="shared" si="11"/>
        <v>89364839.822785512</v>
      </c>
      <c r="Y73" s="58">
        <f t="shared" si="12"/>
        <v>89969873.414265901</v>
      </c>
      <c r="Z73" s="96">
        <f t="shared" si="13"/>
        <v>2037700.7301771054</v>
      </c>
      <c r="AC73">
        <v>2092</v>
      </c>
      <c r="AD73" s="51">
        <f>'Temp Relocation Housing Costs'!V73+'Temp Relocation Living Costs'!V73</f>
        <v>0</v>
      </c>
      <c r="AE73" s="51">
        <f>'Temp Relocation Housing Costs'!W73+'Temp Relocation Living Costs'!W73</f>
        <v>0</v>
      </c>
      <c r="AF73" s="51">
        <f>'Temp Relocation Housing Costs'!X73+'Temp Relocation Living Costs'!X73</f>
        <v>0</v>
      </c>
      <c r="AG73" s="51">
        <f>'Temp Relocation Housing Costs'!Y73+'Temp Relocation Living Costs'!Y73</f>
        <v>0</v>
      </c>
      <c r="AH73" s="51">
        <f>'Temp Relocation Housing Costs'!Z73+'Temp Relocation Living Costs'!Z73</f>
        <v>0</v>
      </c>
      <c r="AI73" s="51">
        <f>'Temp Relocation Housing Costs'!AA73+'Temp Relocation Living Costs'!AA73</f>
        <v>0</v>
      </c>
      <c r="AJ73" s="52">
        <f>'Temp Relocation Housing Costs'!AB73+'Temp Relocation Living Costs'!AB73</f>
        <v>125472.81398686426</v>
      </c>
      <c r="AK73" s="52">
        <f>'Temp Relocation Housing Costs'!AC73+'Temp Relocation Living Costs'!AC73</f>
        <v>141280.83492869738</v>
      </c>
      <c r="AL73" s="52">
        <f>'Temp Relocation Housing Costs'!AD73+'Temp Relocation Living Costs'!AD73</f>
        <v>96297.845822419738</v>
      </c>
      <c r="AM73" s="52">
        <f>'Temp Relocation Housing Costs'!AE73+'Temp Relocation Living Costs'!AE73</f>
        <v>95899.776043657679</v>
      </c>
      <c r="AN73" s="52">
        <f>'Temp Relocation Housing Costs'!AF73+'Temp Relocation Living Costs'!AF73</f>
        <v>77576.275800321251</v>
      </c>
      <c r="AO73" s="52">
        <f>'Temp Relocation Housing Costs'!AG73+'Temp Relocation Living Costs'!AG73</f>
        <v>30763.463549200351</v>
      </c>
      <c r="AP73" s="53">
        <f>'Temp Relocation Housing Costs'!AH73+'Temp Relocation Living Costs'!AH73</f>
        <v>14538844.430092489</v>
      </c>
      <c r="AQ73" s="53">
        <f>'Temp Relocation Housing Costs'!AI73+'Temp Relocation Living Costs'!AI73</f>
        <v>27445258.785750784</v>
      </c>
      <c r="AR73" s="53">
        <f>'Temp Relocation Housing Costs'!AJ73+'Temp Relocation Living Costs'!AJ73</f>
        <v>21694091.318130501</v>
      </c>
      <c r="AS73" s="53">
        <f>'Temp Relocation Housing Costs'!AK73+'Temp Relocation Living Costs'!AK73</f>
        <v>9786614.7497597635</v>
      </c>
      <c r="AT73" s="53">
        <f>'Temp Relocation Housing Costs'!AL73+'Temp Relocation Living Costs'!AL73</f>
        <v>6175020.8594222376</v>
      </c>
      <c r="AU73" s="53">
        <f>'Temp Relocation Housing Costs'!AM73+'Temp Relocation Living Costs'!AM73</f>
        <v>3265002.1270824517</v>
      </c>
      <c r="AW73" s="68">
        <v>2092</v>
      </c>
      <c r="AX73" s="55">
        <f t="shared" si="14"/>
        <v>0</v>
      </c>
      <c r="AY73" s="56">
        <f t="shared" si="15"/>
        <v>567291.01013116061</v>
      </c>
      <c r="AZ73" s="57">
        <f t="shared" si="16"/>
        <v>82904832.270238236</v>
      </c>
      <c r="BA73" s="58">
        <f t="shared" si="17"/>
        <v>83472123.280369401</v>
      </c>
    </row>
    <row r="74" spans="1:53" x14ac:dyDescent="0.35">
      <c r="A74">
        <v>2093</v>
      </c>
      <c r="B74" s="51">
        <f>'Temp Relocation Housing Costs'!B74+'Temp Relocation Living Costs'!B74</f>
        <v>0</v>
      </c>
      <c r="C74" s="51">
        <f>'Temp Relocation Housing Costs'!C74+'Temp Relocation Living Costs'!C74</f>
        <v>0</v>
      </c>
      <c r="D74" s="51">
        <f>'Temp Relocation Housing Costs'!D74+'Temp Relocation Living Costs'!D74</f>
        <v>0</v>
      </c>
      <c r="E74" s="51">
        <f>'Temp Relocation Housing Costs'!E74+'Temp Relocation Living Costs'!E74</f>
        <v>0</v>
      </c>
      <c r="F74" s="51">
        <f>'Temp Relocation Housing Costs'!F74+'Temp Relocation Living Costs'!F74</f>
        <v>0</v>
      </c>
      <c r="G74" s="51">
        <f>'Temp Relocation Housing Costs'!G74+'Temp Relocation Living Costs'!G74</f>
        <v>0</v>
      </c>
      <c r="H74" s="52">
        <f>'Temp Relocation Housing Costs'!H74+'Temp Relocation Living Costs'!H74</f>
        <v>136711.4179144307</v>
      </c>
      <c r="I74" s="52">
        <f>'Temp Relocation Housing Costs'!I74+'Temp Relocation Living Costs'!I74</f>
        <v>156933.13406460575</v>
      </c>
      <c r="J74" s="52">
        <f>'Temp Relocation Housing Costs'!J74+'Temp Relocation Living Costs'!J74</f>
        <v>108101.81733645327</v>
      </c>
      <c r="K74" s="52">
        <f>'Temp Relocation Housing Costs'!K74+'Temp Relocation Living Costs'!K74</f>
        <v>97528.160685090144</v>
      </c>
      <c r="L74" s="52">
        <f>'Temp Relocation Housing Costs'!L74+'Temp Relocation Living Costs'!L74</f>
        <v>80331.447749074447</v>
      </c>
      <c r="M74" s="52">
        <f>'Temp Relocation Housing Costs'!M74+'Temp Relocation Living Costs'!M74</f>
        <v>34117.827217935017</v>
      </c>
      <c r="N74" s="53">
        <f>'Temp Relocation Housing Costs'!N74+'Temp Relocation Living Costs'!N74</f>
        <v>15833728.378834713</v>
      </c>
      <c r="O74" s="53">
        <f>'Temp Relocation Housing Costs'!O74+'Temp Relocation Living Costs'!O74</f>
        <v>30471713.530761771</v>
      </c>
      <c r="P74" s="53">
        <f>'Temp Relocation Housing Costs'!P74+'Temp Relocation Living Costs'!P74</f>
        <v>24341987.683942117</v>
      </c>
      <c r="Q74" s="53">
        <f>'Temp Relocation Housing Costs'!Q74+'Temp Relocation Living Costs'!Q74</f>
        <v>9948167.4065506645</v>
      </c>
      <c r="R74" s="53">
        <f>'Temp Relocation Housing Costs'!R74+'Temp Relocation Living Costs'!R74</f>
        <v>6391359.5211031493</v>
      </c>
      <c r="S74" s="53">
        <f>'Temp Relocation Housing Costs'!S74+'Temp Relocation Living Costs'!S74</f>
        <v>3619326.4437747523</v>
      </c>
      <c r="U74" s="68">
        <v>2093</v>
      </c>
      <c r="V74" s="55">
        <f t="shared" si="9"/>
        <v>0</v>
      </c>
      <c r="W74" s="56">
        <f t="shared" si="10"/>
        <v>613723.80496758921</v>
      </c>
      <c r="X74" s="57">
        <f t="shared" si="11"/>
        <v>90606282.964967161</v>
      </c>
      <c r="Y74" s="58">
        <f t="shared" si="12"/>
        <v>91220006.769934744</v>
      </c>
      <c r="Z74" s="96">
        <f t="shared" si="13"/>
        <v>1957194.6062126248</v>
      </c>
      <c r="AC74">
        <v>2093</v>
      </c>
      <c r="AD74" s="51">
        <f>'Temp Relocation Housing Costs'!V74+'Temp Relocation Living Costs'!V74</f>
        <v>0</v>
      </c>
      <c r="AE74" s="51">
        <f>'Temp Relocation Housing Costs'!W74+'Temp Relocation Living Costs'!W74</f>
        <v>0</v>
      </c>
      <c r="AF74" s="51">
        <f>'Temp Relocation Housing Costs'!X74+'Temp Relocation Living Costs'!X74</f>
        <v>0</v>
      </c>
      <c r="AG74" s="51">
        <f>'Temp Relocation Housing Costs'!Y74+'Temp Relocation Living Costs'!Y74</f>
        <v>0</v>
      </c>
      <c r="AH74" s="51">
        <f>'Temp Relocation Housing Costs'!Z74+'Temp Relocation Living Costs'!Z74</f>
        <v>0</v>
      </c>
      <c r="AI74" s="51">
        <f>'Temp Relocation Housing Costs'!AA74+'Temp Relocation Living Costs'!AA74</f>
        <v>0</v>
      </c>
      <c r="AJ74" s="52">
        <f>'Temp Relocation Housing Costs'!AB74+'Temp Relocation Living Costs'!AB74</f>
        <v>127275.00407306728</v>
      </c>
      <c r="AK74" s="52">
        <f>'Temp Relocation Housing Costs'!AC74+'Temp Relocation Living Costs'!AC74</f>
        <v>143310.07865081271</v>
      </c>
      <c r="AL74" s="52">
        <f>'Temp Relocation Housing Costs'!AD74+'Temp Relocation Living Costs'!AD74</f>
        <v>97680.990246693531</v>
      </c>
      <c r="AM74" s="52">
        <f>'Temp Relocation Housing Costs'!AE74+'Temp Relocation Living Costs'!AE74</f>
        <v>97277.202915370814</v>
      </c>
      <c r="AN74" s="52">
        <f>'Temp Relocation Housing Costs'!AF74+'Temp Relocation Living Costs'!AF74</f>
        <v>78690.518724581547</v>
      </c>
      <c r="AO74" s="52">
        <f>'Temp Relocation Housing Costs'!AG74+'Temp Relocation Living Costs'!AG74</f>
        <v>31205.325074928471</v>
      </c>
      <c r="AP74" s="53">
        <f>'Temp Relocation Housing Costs'!AH74+'Temp Relocation Living Costs'!AH74</f>
        <v>14740815.907339871</v>
      </c>
      <c r="AQ74" s="53">
        <f>'Temp Relocation Housing Costs'!AI74+'Temp Relocation Living Costs'!AI74</f>
        <v>27826524.263007123</v>
      </c>
      <c r="AR74" s="53">
        <f>'Temp Relocation Housing Costs'!AJ74+'Temp Relocation Living Costs'!AJ74</f>
        <v>21995462.427239664</v>
      </c>
      <c r="AS74" s="53">
        <f>'Temp Relocation Housing Costs'!AK74+'Temp Relocation Living Costs'!AK74</f>
        <v>9922568.9549075179</v>
      </c>
      <c r="AT74" s="53">
        <f>'Temp Relocation Housing Costs'!AL74+'Temp Relocation Living Costs'!AL74</f>
        <v>6260803.3362213932</v>
      </c>
      <c r="AU74" s="53">
        <f>'Temp Relocation Housing Costs'!AM74+'Temp Relocation Living Costs'!AM74</f>
        <v>3310359.0538996756</v>
      </c>
      <c r="AW74" s="68">
        <v>2093</v>
      </c>
      <c r="AX74" s="55">
        <f t="shared" si="14"/>
        <v>0</v>
      </c>
      <c r="AY74" s="56">
        <f t="shared" si="15"/>
        <v>575439.11968545429</v>
      </c>
      <c r="AZ74" s="57">
        <f t="shared" si="16"/>
        <v>84056533.942615241</v>
      </c>
      <c r="BA74" s="58">
        <f t="shared" si="17"/>
        <v>84631973.062300697</v>
      </c>
    </row>
    <row r="75" spans="1:53" x14ac:dyDescent="0.35">
      <c r="A75">
        <v>2094</v>
      </c>
      <c r="B75" s="51">
        <f>'Temp Relocation Housing Costs'!B75+'Temp Relocation Living Costs'!B75</f>
        <v>0</v>
      </c>
      <c r="C75" s="51">
        <f>'Temp Relocation Housing Costs'!C75+'Temp Relocation Living Costs'!C75</f>
        <v>0</v>
      </c>
      <c r="D75" s="51">
        <f>'Temp Relocation Housing Costs'!D75+'Temp Relocation Living Costs'!D75</f>
        <v>0</v>
      </c>
      <c r="E75" s="51">
        <f>'Temp Relocation Housing Costs'!E75+'Temp Relocation Living Costs'!E75</f>
        <v>0</v>
      </c>
      <c r="F75" s="51">
        <f>'Temp Relocation Housing Costs'!F75+'Temp Relocation Living Costs'!F75</f>
        <v>0</v>
      </c>
      <c r="G75" s="51">
        <f>'Temp Relocation Housing Costs'!G75+'Temp Relocation Living Costs'!G75</f>
        <v>0</v>
      </c>
      <c r="H75" s="52">
        <f>'Temp Relocation Housing Costs'!H75+'Temp Relocation Living Costs'!H75</f>
        <v>138675.03022380272</v>
      </c>
      <c r="I75" s="52">
        <f>'Temp Relocation Housing Costs'!I75+'Temp Relocation Living Costs'!I75</f>
        <v>159187.19476047583</v>
      </c>
      <c r="J75" s="52">
        <f>'Temp Relocation Housing Costs'!J75+'Temp Relocation Living Costs'!J75</f>
        <v>109654.5044669474</v>
      </c>
      <c r="K75" s="52">
        <f>'Temp Relocation Housing Costs'!K75+'Temp Relocation Living Costs'!K75</f>
        <v>98928.976357644424</v>
      </c>
      <c r="L75" s="52">
        <f>'Temp Relocation Housing Costs'!L75+'Temp Relocation Living Costs'!L75</f>
        <v>81485.263736327892</v>
      </c>
      <c r="M75" s="52">
        <f>'Temp Relocation Housing Costs'!M75+'Temp Relocation Living Costs'!M75</f>
        <v>34607.86811222299</v>
      </c>
      <c r="N75" s="53">
        <f>'Temp Relocation Housing Costs'!N75+'Temp Relocation Living Costs'!N75</f>
        <v>16053688.192448782</v>
      </c>
      <c r="O75" s="53">
        <f>'Temp Relocation Housing Costs'!O75+'Temp Relocation Living Costs'!O75</f>
        <v>30895022.069872938</v>
      </c>
      <c r="P75" s="53">
        <f>'Temp Relocation Housing Costs'!P75+'Temp Relocation Living Costs'!P75</f>
        <v>24680142.97787232</v>
      </c>
      <c r="Q75" s="53">
        <f>'Temp Relocation Housing Costs'!Q75+'Temp Relocation Living Costs'!Q75</f>
        <v>10086365.877320912</v>
      </c>
      <c r="R75" s="53">
        <f>'Temp Relocation Housing Costs'!R75+'Temp Relocation Living Costs'!R75</f>
        <v>6480147.3426045962</v>
      </c>
      <c r="S75" s="53">
        <f>'Temp Relocation Housing Costs'!S75+'Temp Relocation Living Costs'!S75</f>
        <v>3669605.5916124354</v>
      </c>
      <c r="U75" s="68">
        <v>2094</v>
      </c>
      <c r="V75" s="55">
        <f t="shared" si="9"/>
        <v>0</v>
      </c>
      <c r="W75" s="56">
        <f t="shared" si="10"/>
        <v>622538.83765742125</v>
      </c>
      <c r="X75" s="57">
        <f t="shared" si="11"/>
        <v>91864972.051731974</v>
      </c>
      <c r="Y75" s="58">
        <f t="shared" si="12"/>
        <v>92487510.889389396</v>
      </c>
      <c r="Z75" s="96">
        <f t="shared" si="13"/>
        <v>1879869.1463316886</v>
      </c>
      <c r="AC75">
        <v>2094</v>
      </c>
      <c r="AD75" s="51">
        <f>'Temp Relocation Housing Costs'!V75+'Temp Relocation Living Costs'!V75</f>
        <v>0</v>
      </c>
      <c r="AE75" s="51">
        <f>'Temp Relocation Housing Costs'!W75+'Temp Relocation Living Costs'!W75</f>
        <v>0</v>
      </c>
      <c r="AF75" s="51">
        <f>'Temp Relocation Housing Costs'!X75+'Temp Relocation Living Costs'!X75</f>
        <v>0</v>
      </c>
      <c r="AG75" s="51">
        <f>'Temp Relocation Housing Costs'!Y75+'Temp Relocation Living Costs'!Y75</f>
        <v>0</v>
      </c>
      <c r="AH75" s="51">
        <f>'Temp Relocation Housing Costs'!Z75+'Temp Relocation Living Costs'!Z75</f>
        <v>0</v>
      </c>
      <c r="AI75" s="51">
        <f>'Temp Relocation Housing Costs'!AA75+'Temp Relocation Living Costs'!AA75</f>
        <v>0</v>
      </c>
      <c r="AJ75" s="52">
        <f>'Temp Relocation Housing Costs'!AB75+'Temp Relocation Living Costs'!AB75</f>
        <v>129103.07936104121</v>
      </c>
      <c r="AK75" s="52">
        <f>'Temp Relocation Housing Costs'!AC75+'Temp Relocation Living Costs'!AC75</f>
        <v>145368.46878960813</v>
      </c>
      <c r="AL75" s="52">
        <f>'Temp Relocation Housing Costs'!AD75+'Temp Relocation Living Costs'!AD75</f>
        <v>99084.001039545576</v>
      </c>
      <c r="AM75" s="52">
        <f>'Temp Relocation Housing Costs'!AE75+'Temp Relocation Living Costs'!AE75</f>
        <v>98674.414033358466</v>
      </c>
      <c r="AN75" s="52">
        <f>'Temp Relocation Housing Costs'!AF75+'Temp Relocation Living Costs'!AF75</f>
        <v>79820.765733614622</v>
      </c>
      <c r="AO75" s="52">
        <f>'Temp Relocation Housing Costs'!AG75+'Temp Relocation Living Costs'!AG75</f>
        <v>31653.533142475819</v>
      </c>
      <c r="AP75" s="53">
        <f>'Temp Relocation Housing Costs'!AH75+'Temp Relocation Living Costs'!AH75</f>
        <v>14945593.142487593</v>
      </c>
      <c r="AQ75" s="53">
        <f>'Temp Relocation Housing Costs'!AI75+'Temp Relocation Living Costs'!AI75</f>
        <v>28213086.223903213</v>
      </c>
      <c r="AR75" s="53">
        <f>'Temp Relocation Housing Costs'!AJ75+'Temp Relocation Living Costs'!AJ75</f>
        <v>22301020.139238704</v>
      </c>
      <c r="AS75" s="53">
        <f>'Temp Relocation Housing Costs'!AK75+'Temp Relocation Living Costs'!AK75</f>
        <v>10060411.81577228</v>
      </c>
      <c r="AT75" s="53">
        <f>'Temp Relocation Housing Costs'!AL75+'Temp Relocation Living Costs'!AL75</f>
        <v>6347777.4905052613</v>
      </c>
      <c r="AU75" s="53">
        <f>'Temp Relocation Housing Costs'!AM75+'Temp Relocation Living Costs'!AM75</f>
        <v>3356346.0724381986</v>
      </c>
      <c r="AW75" s="68">
        <v>2094</v>
      </c>
      <c r="AX75" s="55">
        <f t="shared" si="14"/>
        <v>0</v>
      </c>
      <c r="AY75" s="56">
        <f t="shared" si="15"/>
        <v>583704.26209964394</v>
      </c>
      <c r="AZ75" s="57">
        <f t="shared" si="16"/>
        <v>85224234.884345248</v>
      </c>
      <c r="BA75" s="58">
        <f t="shared" si="17"/>
        <v>85807939.146444887</v>
      </c>
    </row>
    <row r="76" spans="1:53" x14ac:dyDescent="0.35">
      <c r="A76">
        <v>2095</v>
      </c>
      <c r="B76" s="51">
        <f>'Temp Relocation Housing Costs'!B76+'Temp Relocation Living Costs'!B76</f>
        <v>0</v>
      </c>
      <c r="C76" s="51">
        <f>'Temp Relocation Housing Costs'!C76+'Temp Relocation Living Costs'!C76</f>
        <v>0</v>
      </c>
      <c r="D76" s="51">
        <f>'Temp Relocation Housing Costs'!D76+'Temp Relocation Living Costs'!D76</f>
        <v>0</v>
      </c>
      <c r="E76" s="51">
        <f>'Temp Relocation Housing Costs'!E76+'Temp Relocation Living Costs'!E76</f>
        <v>0</v>
      </c>
      <c r="F76" s="51">
        <f>'Temp Relocation Housing Costs'!F76+'Temp Relocation Living Costs'!F76</f>
        <v>0</v>
      </c>
      <c r="G76" s="51">
        <f>'Temp Relocation Housing Costs'!G76+'Temp Relocation Living Costs'!G76</f>
        <v>0</v>
      </c>
      <c r="H76" s="52">
        <f>'Temp Relocation Housing Costs'!H76+'Temp Relocation Living Costs'!H76</f>
        <v>140666.84627328895</v>
      </c>
      <c r="I76" s="52">
        <f>'Temp Relocation Housing Costs'!I76+'Temp Relocation Living Costs'!I76</f>
        <v>161473.63096232779</v>
      </c>
      <c r="J76" s="52">
        <f>'Temp Relocation Housing Costs'!J76+'Temp Relocation Living Costs'!J76</f>
        <v>111229.49314041836</v>
      </c>
      <c r="K76" s="52">
        <f>'Temp Relocation Housing Costs'!K76+'Temp Relocation Living Costs'!K76</f>
        <v>100349.91221430438</v>
      </c>
      <c r="L76" s="52">
        <f>'Temp Relocation Housing Costs'!L76+'Temp Relocation Living Costs'!L76</f>
        <v>82655.65220384585</v>
      </c>
      <c r="M76" s="52">
        <f>'Temp Relocation Housing Costs'!M76+'Temp Relocation Living Costs'!M76</f>
        <v>35104.94755783899</v>
      </c>
      <c r="N76" s="53">
        <f>'Temp Relocation Housing Costs'!N76+'Temp Relocation Living Costs'!N76</f>
        <v>16276703.655272406</v>
      </c>
      <c r="O76" s="53">
        <f>'Temp Relocation Housing Costs'!O76+'Temp Relocation Living Costs'!O76</f>
        <v>31324211.14862306</v>
      </c>
      <c r="P76" s="53">
        <f>'Temp Relocation Housing Costs'!P76+'Temp Relocation Living Costs'!P76</f>
        <v>25022995.875149366</v>
      </c>
      <c r="Q76" s="53">
        <f>'Temp Relocation Housing Costs'!Q76+'Temp Relocation Living Costs'!Q76</f>
        <v>10226484.180814389</v>
      </c>
      <c r="R76" s="53">
        <f>'Temp Relocation Housing Costs'!R76+'Temp Relocation Living Costs'!R76</f>
        <v>6570168.5913950168</v>
      </c>
      <c r="S76" s="53">
        <f>'Temp Relocation Housing Costs'!S76+'Temp Relocation Living Costs'!S76</f>
        <v>3720583.2099380838</v>
      </c>
      <c r="U76" s="68">
        <v>2095</v>
      </c>
      <c r="V76" s="55">
        <f t="shared" si="9"/>
        <v>0</v>
      </c>
      <c r="W76" s="56">
        <f t="shared" si="10"/>
        <v>631480.48235202429</v>
      </c>
      <c r="X76" s="57">
        <f t="shared" si="11"/>
        <v>93141146.661192313</v>
      </c>
      <c r="Y76" s="58">
        <f t="shared" si="12"/>
        <v>93772627.143544331</v>
      </c>
      <c r="Z76" s="96">
        <f t="shared" si="13"/>
        <v>1805598.6876399822</v>
      </c>
      <c r="AC76">
        <v>2095</v>
      </c>
      <c r="AD76" s="51">
        <f>'Temp Relocation Housing Costs'!V76+'Temp Relocation Living Costs'!V76</f>
        <v>0</v>
      </c>
      <c r="AE76" s="51">
        <f>'Temp Relocation Housing Costs'!W76+'Temp Relocation Living Costs'!W76</f>
        <v>0</v>
      </c>
      <c r="AF76" s="51">
        <f>'Temp Relocation Housing Costs'!X76+'Temp Relocation Living Costs'!X76</f>
        <v>0</v>
      </c>
      <c r="AG76" s="51">
        <f>'Temp Relocation Housing Costs'!Y76+'Temp Relocation Living Costs'!Y76</f>
        <v>0</v>
      </c>
      <c r="AH76" s="51">
        <f>'Temp Relocation Housing Costs'!Z76+'Temp Relocation Living Costs'!Z76</f>
        <v>0</v>
      </c>
      <c r="AI76" s="51">
        <f>'Temp Relocation Housing Costs'!AA76+'Temp Relocation Living Costs'!AA76</f>
        <v>0</v>
      </c>
      <c r="AJ76" s="52">
        <f>'Temp Relocation Housing Costs'!AB76+'Temp Relocation Living Costs'!AB76</f>
        <v>130957.41164490239</v>
      </c>
      <c r="AK76" s="52">
        <f>'Temp Relocation Housing Costs'!AC76+'Temp Relocation Living Costs'!AC76</f>
        <v>147456.42398065509</v>
      </c>
      <c r="AL76" s="52">
        <f>'Temp Relocation Housing Costs'!AD76+'Temp Relocation Living Costs'!AD76</f>
        <v>100507.16354543703</v>
      </c>
      <c r="AM76" s="52">
        <f>'Temp Relocation Housing Costs'!AE76+'Temp Relocation Living Costs'!AE76</f>
        <v>100091.69356254341</v>
      </c>
      <c r="AN76" s="52">
        <f>'Temp Relocation Housing Costs'!AF76+'Temp Relocation Living Costs'!AF76</f>
        <v>80967.246697158771</v>
      </c>
      <c r="AO76" s="52">
        <f>'Temp Relocation Housing Costs'!AG76+'Temp Relocation Living Costs'!AG76</f>
        <v>32108.178908439448</v>
      </c>
      <c r="AP76" s="53">
        <f>'Temp Relocation Housing Costs'!AH76+'Temp Relocation Living Costs'!AH76</f>
        <v>15153215.112709567</v>
      </c>
      <c r="AQ76" s="53">
        <f>'Temp Relocation Housing Costs'!AI76+'Temp Relocation Living Costs'!AI76</f>
        <v>28605018.246406686</v>
      </c>
      <c r="AR76" s="53">
        <f>'Temp Relocation Housing Costs'!AJ76+'Temp Relocation Living Costs'!AJ76</f>
        <v>22610822.613795958</v>
      </c>
      <c r="AS76" s="53">
        <f>'Temp Relocation Housing Costs'!AK76+'Temp Relocation Living Costs'!AK76</f>
        <v>10200169.569280047</v>
      </c>
      <c r="AT76" s="53">
        <f>'Temp Relocation Housing Costs'!AL76+'Temp Relocation Living Costs'!AL76</f>
        <v>6435959.876881266</v>
      </c>
      <c r="AU76" s="53">
        <f>'Temp Relocation Housing Costs'!AM76+'Temp Relocation Living Costs'!AM76</f>
        <v>3402971.9358390556</v>
      </c>
      <c r="AW76" s="68">
        <v>2095</v>
      </c>
      <c r="AX76" s="55">
        <f t="shared" si="14"/>
        <v>0</v>
      </c>
      <c r="AY76" s="56">
        <f t="shared" si="15"/>
        <v>592088.11833913613</v>
      </c>
      <c r="AZ76" s="57">
        <f t="shared" si="16"/>
        <v>86408157.354912594</v>
      </c>
      <c r="BA76" s="58">
        <f t="shared" si="17"/>
        <v>87000245.47325173</v>
      </c>
    </row>
    <row r="77" spans="1:53" x14ac:dyDescent="0.35">
      <c r="A77">
        <v>2096</v>
      </c>
      <c r="B77" s="51">
        <f>'Temp Relocation Housing Costs'!B77+'Temp Relocation Living Costs'!B77</f>
        <v>0</v>
      </c>
      <c r="C77" s="51">
        <f>'Temp Relocation Housing Costs'!C77+'Temp Relocation Living Costs'!C77</f>
        <v>0</v>
      </c>
      <c r="D77" s="51">
        <f>'Temp Relocation Housing Costs'!D77+'Temp Relocation Living Costs'!D77</f>
        <v>0</v>
      </c>
      <c r="E77" s="51">
        <f>'Temp Relocation Housing Costs'!E77+'Temp Relocation Living Costs'!E77</f>
        <v>0</v>
      </c>
      <c r="F77" s="51">
        <f>'Temp Relocation Housing Costs'!F77+'Temp Relocation Living Costs'!F77</f>
        <v>0</v>
      </c>
      <c r="G77" s="51">
        <f>'Temp Relocation Housing Costs'!G77+'Temp Relocation Living Costs'!G77</f>
        <v>0</v>
      </c>
      <c r="H77" s="52">
        <f>'Temp Relocation Housing Costs'!H77+'Temp Relocation Living Costs'!H77</f>
        <v>142687.27115861676</v>
      </c>
      <c r="I77" s="52">
        <f>'Temp Relocation Housing Costs'!I77+'Temp Relocation Living Costs'!I77</f>
        <v>163792.90768576198</v>
      </c>
      <c r="J77" s="52">
        <f>'Temp Relocation Housing Costs'!J77+'Temp Relocation Living Costs'!J77</f>
        <v>112827.10367820415</v>
      </c>
      <c r="K77" s="52">
        <f>'Temp Relocation Housing Costs'!K77+'Temp Relocation Living Costs'!K77</f>
        <v>101791.25724513231</v>
      </c>
      <c r="L77" s="52">
        <f>'Temp Relocation Housing Costs'!L77+'Temp Relocation Living Costs'!L77</f>
        <v>83842.851185340027</v>
      </c>
      <c r="M77" s="52">
        <f>'Temp Relocation Housing Costs'!M77+'Temp Relocation Living Costs'!M77</f>
        <v>35609.166650845371</v>
      </c>
      <c r="N77" s="53">
        <f>'Temp Relocation Housing Costs'!N77+'Temp Relocation Living Costs'!N77</f>
        <v>16502817.215932632</v>
      </c>
      <c r="O77" s="53">
        <f>'Temp Relocation Housing Costs'!O77+'Temp Relocation Living Costs'!O77</f>
        <v>31759362.45859937</v>
      </c>
      <c r="P77" s="53">
        <f>'Temp Relocation Housing Costs'!P77+'Temp Relocation Living Costs'!P77</f>
        <v>25370611.63418442</v>
      </c>
      <c r="Q77" s="53">
        <f>'Temp Relocation Housing Costs'!Q77+'Temp Relocation Living Costs'!Q77</f>
        <v>10368548.987063434</v>
      </c>
      <c r="R77" s="53">
        <f>'Temp Relocation Housing Costs'!R77+'Temp Relocation Living Costs'!R77</f>
        <v>6661440.4020639462</v>
      </c>
      <c r="S77" s="53">
        <f>'Temp Relocation Housing Costs'!S77+'Temp Relocation Living Costs'!S77</f>
        <v>3772269.0018004449</v>
      </c>
      <c r="U77" s="68">
        <v>2096</v>
      </c>
      <c r="V77" s="55">
        <f t="shared" si="9"/>
        <v>0</v>
      </c>
      <c r="W77" s="56">
        <f t="shared" si="10"/>
        <v>640550.55760390055</v>
      </c>
      <c r="X77" s="57">
        <f t="shared" si="11"/>
        <v>94435049.699644253</v>
      </c>
      <c r="Y77" s="58">
        <f t="shared" si="12"/>
        <v>95075600.257248148</v>
      </c>
      <c r="Z77" s="96">
        <f t="shared" si="13"/>
        <v>1734262.531985072</v>
      </c>
      <c r="AC77">
        <v>2096</v>
      </c>
      <c r="AD77" s="51">
        <f>'Temp Relocation Housing Costs'!V77+'Temp Relocation Living Costs'!V77</f>
        <v>0</v>
      </c>
      <c r="AE77" s="51">
        <f>'Temp Relocation Housing Costs'!W77+'Temp Relocation Living Costs'!W77</f>
        <v>0</v>
      </c>
      <c r="AF77" s="51">
        <f>'Temp Relocation Housing Costs'!X77+'Temp Relocation Living Costs'!X77</f>
        <v>0</v>
      </c>
      <c r="AG77" s="51">
        <f>'Temp Relocation Housing Costs'!Y77+'Temp Relocation Living Costs'!Y77</f>
        <v>0</v>
      </c>
      <c r="AH77" s="51">
        <f>'Temp Relocation Housing Costs'!Z77+'Temp Relocation Living Costs'!Z77</f>
        <v>0</v>
      </c>
      <c r="AI77" s="51">
        <f>'Temp Relocation Housing Costs'!AA77+'Temp Relocation Living Costs'!AA77</f>
        <v>0</v>
      </c>
      <c r="AJ77" s="52">
        <f>'Temp Relocation Housing Costs'!AB77+'Temp Relocation Living Costs'!AB77</f>
        <v>132838.37805891747</v>
      </c>
      <c r="AK77" s="52">
        <f>'Temp Relocation Housing Costs'!AC77+'Temp Relocation Living Costs'!AC77</f>
        <v>149574.36887246816</v>
      </c>
      <c r="AL77" s="52">
        <f>'Temp Relocation Housing Costs'!AD77+'Temp Relocation Living Costs'!AD77</f>
        <v>101950.76720728635</v>
      </c>
      <c r="AM77" s="52">
        <f>'Temp Relocation Housing Costs'!AE77+'Temp Relocation Living Costs'!AE77</f>
        <v>101529.32974936368</v>
      </c>
      <c r="AN77" s="52">
        <f>'Temp Relocation Housing Costs'!AF77+'Temp Relocation Living Costs'!AF77</f>
        <v>82130.194786615422</v>
      </c>
      <c r="AO77" s="52">
        <f>'Temp Relocation Housing Costs'!AG77+'Temp Relocation Living Costs'!AG77</f>
        <v>32569.35483871611</v>
      </c>
      <c r="AP77" s="53">
        <f>'Temp Relocation Housing Costs'!AH77+'Temp Relocation Living Costs'!AH77</f>
        <v>15363721.336644858</v>
      </c>
      <c r="AQ77" s="53">
        <f>'Temp Relocation Housing Costs'!AI77+'Temp Relocation Living Costs'!AI77</f>
        <v>29002394.930619445</v>
      </c>
      <c r="AR77" s="53">
        <f>'Temp Relocation Housing Costs'!AJ77+'Temp Relocation Living Costs'!AJ77</f>
        <v>22924928.818525329</v>
      </c>
      <c r="AS77" s="53">
        <f>'Temp Relocation Housing Costs'!AK77+'Temp Relocation Living Costs'!AK77</f>
        <v>10341868.816836283</v>
      </c>
      <c r="AT77" s="53">
        <f>'Temp Relocation Housing Costs'!AL77+'Temp Relocation Living Costs'!AL77</f>
        <v>6525367.2799309976</v>
      </c>
      <c r="AU77" s="53">
        <f>'Temp Relocation Housing Costs'!AM77+'Temp Relocation Living Costs'!AM77</f>
        <v>3450245.5188406198</v>
      </c>
      <c r="AW77" s="68">
        <v>2096</v>
      </c>
      <c r="AX77" s="55">
        <f t="shared" si="14"/>
        <v>0</v>
      </c>
      <c r="AY77" s="56">
        <f t="shared" si="15"/>
        <v>600592.39351336716</v>
      </c>
      <c r="AZ77" s="57">
        <f t="shared" si="16"/>
        <v>87608526.701397538</v>
      </c>
      <c r="BA77" s="58">
        <f t="shared" si="17"/>
        <v>88209119.094910905</v>
      </c>
    </row>
    <row r="78" spans="1:53" x14ac:dyDescent="0.35">
      <c r="A78">
        <v>2097</v>
      </c>
      <c r="B78" s="51">
        <f>'Temp Relocation Housing Costs'!B78+'Temp Relocation Living Costs'!B78</f>
        <v>0</v>
      </c>
      <c r="C78" s="51">
        <f>'Temp Relocation Housing Costs'!C78+'Temp Relocation Living Costs'!C78</f>
        <v>0</v>
      </c>
      <c r="D78" s="51">
        <f>'Temp Relocation Housing Costs'!D78+'Temp Relocation Living Costs'!D78</f>
        <v>0</v>
      </c>
      <c r="E78" s="51">
        <f>'Temp Relocation Housing Costs'!E78+'Temp Relocation Living Costs'!E78</f>
        <v>0</v>
      </c>
      <c r="F78" s="51">
        <f>'Temp Relocation Housing Costs'!F78+'Temp Relocation Living Costs'!F78</f>
        <v>0</v>
      </c>
      <c r="G78" s="51">
        <f>'Temp Relocation Housing Costs'!G78+'Temp Relocation Living Costs'!G78</f>
        <v>0</v>
      </c>
      <c r="H78" s="52">
        <f>'Temp Relocation Housing Costs'!H78+'Temp Relocation Living Costs'!H78</f>
        <v>144736.71579398093</v>
      </c>
      <c r="I78" s="52">
        <f>'Temp Relocation Housing Costs'!I78+'Temp Relocation Living Costs'!I78</f>
        <v>166145.49662548673</v>
      </c>
      <c r="J78" s="52">
        <f>'Temp Relocation Housing Costs'!J78+'Temp Relocation Living Costs'!J78</f>
        <v>114447.66100247958</v>
      </c>
      <c r="K78" s="52">
        <f>'Temp Relocation Housing Costs'!K78+'Temp Relocation Living Costs'!K78</f>
        <v>103253.30459101015</v>
      </c>
      <c r="L78" s="52">
        <f>'Temp Relocation Housing Costs'!L78+'Temp Relocation Living Costs'!L78</f>
        <v>85047.102133446111</v>
      </c>
      <c r="M78" s="52">
        <f>'Temp Relocation Housing Costs'!M78+'Temp Relocation Living Costs'!M78</f>
        <v>36120.627939366597</v>
      </c>
      <c r="N78" s="53">
        <f>'Temp Relocation Housing Costs'!N78+'Temp Relocation Living Costs'!N78</f>
        <v>16732071.912746547</v>
      </c>
      <c r="O78" s="53">
        <f>'Temp Relocation Housing Costs'!O78+'Temp Relocation Living Costs'!O78</f>
        <v>32200558.826236524</v>
      </c>
      <c r="P78" s="53">
        <f>'Temp Relocation Housing Costs'!P78+'Temp Relocation Living Costs'!P78</f>
        <v>25723056.419948831</v>
      </c>
      <c r="Q78" s="53">
        <f>'Temp Relocation Housing Costs'!Q78+'Temp Relocation Living Costs'!Q78</f>
        <v>10512587.336596536</v>
      </c>
      <c r="R78" s="53">
        <f>'Temp Relocation Housing Costs'!R78+'Temp Relocation Living Costs'!R78</f>
        <v>6753980.147232106</v>
      </c>
      <c r="S78" s="53">
        <f>'Temp Relocation Housing Costs'!S78+'Temp Relocation Living Costs'!S78</f>
        <v>3824672.8050415888</v>
      </c>
      <c r="U78" s="68">
        <v>2097</v>
      </c>
      <c r="V78" s="55">
        <f t="shared" si="9"/>
        <v>0</v>
      </c>
      <c r="W78" s="56">
        <f t="shared" si="10"/>
        <v>649750.90808577009</v>
      </c>
      <c r="X78" s="57">
        <f t="shared" si="11"/>
        <v>95746927.447802126</v>
      </c>
      <c r="Y78" s="58">
        <f t="shared" si="12"/>
        <v>96396678.35588789</v>
      </c>
      <c r="Z78" s="96">
        <f t="shared" si="13"/>
        <v>1665744.749807152</v>
      </c>
      <c r="AC78">
        <v>2097</v>
      </c>
      <c r="AD78" s="51">
        <f>'Temp Relocation Housing Costs'!V78+'Temp Relocation Living Costs'!V78</f>
        <v>0</v>
      </c>
      <c r="AE78" s="51">
        <f>'Temp Relocation Housing Costs'!W78+'Temp Relocation Living Costs'!W78</f>
        <v>0</v>
      </c>
      <c r="AF78" s="51">
        <f>'Temp Relocation Housing Costs'!X78+'Temp Relocation Living Costs'!X78</f>
        <v>0</v>
      </c>
      <c r="AG78" s="51">
        <f>'Temp Relocation Housing Costs'!Y78+'Temp Relocation Living Costs'!Y78</f>
        <v>0</v>
      </c>
      <c r="AH78" s="51">
        <f>'Temp Relocation Housing Costs'!Z78+'Temp Relocation Living Costs'!Z78</f>
        <v>0</v>
      </c>
      <c r="AI78" s="51">
        <f>'Temp Relocation Housing Costs'!AA78+'Temp Relocation Living Costs'!AA78</f>
        <v>0</v>
      </c>
      <c r="AJ78" s="52">
        <f>'Temp Relocation Housing Costs'!AB78+'Temp Relocation Living Costs'!AB78</f>
        <v>134746.36115420485</v>
      </c>
      <c r="AK78" s="52">
        <f>'Temp Relocation Housing Costs'!AC78+'Temp Relocation Living Costs'!AC78</f>
        <v>151722.73421286972</v>
      </c>
      <c r="AL78" s="52">
        <f>'Temp Relocation Housing Costs'!AD78+'Temp Relocation Living Costs'!AD78</f>
        <v>103415.10562533603</v>
      </c>
      <c r="AM78" s="52">
        <f>'Temp Relocation Housing Costs'!AE78+'Temp Relocation Living Costs'!AE78</f>
        <v>102987.61498039628</v>
      </c>
      <c r="AN78" s="52">
        <f>'Temp Relocation Housing Costs'!AF78+'Temp Relocation Living Costs'!AF78</f>
        <v>83309.846522471606</v>
      </c>
      <c r="AO78" s="52">
        <f>'Temp Relocation Housing Costs'!AG78+'Temp Relocation Living Costs'!AG78</f>
        <v>33037.154727307978</v>
      </c>
      <c r="AP78" s="53">
        <f>'Temp Relocation Housing Costs'!AH78+'Temp Relocation Living Costs'!AH78</f>
        <v>15577151.881919604</v>
      </c>
      <c r="AQ78" s="53">
        <f>'Temp Relocation Housing Costs'!AI78+'Temp Relocation Living Costs'!AI78</f>
        <v>29405291.912976932</v>
      </c>
      <c r="AR78" s="53">
        <f>'Temp Relocation Housing Costs'!AJ78+'Temp Relocation Living Costs'!AJ78</f>
        <v>23243398.540210027</v>
      </c>
      <c r="AS78" s="53">
        <f>'Temp Relocation Housing Costs'!AK78+'Temp Relocation Living Costs'!AK78</f>
        <v>10485536.529389268</v>
      </c>
      <c r="AT78" s="53">
        <f>'Temp Relocation Housing Costs'!AL78+'Temp Relocation Living Costs'!AL78</f>
        <v>6616016.7174049644</v>
      </c>
      <c r="AU78" s="53">
        <f>'Temp Relocation Housing Costs'!AM78+'Temp Relocation Living Costs'!AM78</f>
        <v>3498175.8194678198</v>
      </c>
      <c r="AW78" s="68">
        <v>2097</v>
      </c>
      <c r="AX78" s="55">
        <f t="shared" si="14"/>
        <v>0</v>
      </c>
      <c r="AY78" s="56">
        <f t="shared" si="15"/>
        <v>609218.81722258648</v>
      </c>
      <c r="AZ78" s="57">
        <f t="shared" si="16"/>
        <v>88825571.401368603</v>
      </c>
      <c r="BA78" s="58">
        <f t="shared" si="17"/>
        <v>89434790.218591183</v>
      </c>
    </row>
    <row r="79" spans="1:53" x14ac:dyDescent="0.35">
      <c r="A79">
        <v>2098</v>
      </c>
      <c r="B79" s="51">
        <f>'Temp Relocation Housing Costs'!B79+'Temp Relocation Living Costs'!B79</f>
        <v>0</v>
      </c>
      <c r="C79" s="51">
        <f>'Temp Relocation Housing Costs'!C79+'Temp Relocation Living Costs'!C79</f>
        <v>0</v>
      </c>
      <c r="D79" s="51">
        <f>'Temp Relocation Housing Costs'!D79+'Temp Relocation Living Costs'!D79</f>
        <v>0</v>
      </c>
      <c r="E79" s="51">
        <f>'Temp Relocation Housing Costs'!E79+'Temp Relocation Living Costs'!E79</f>
        <v>0</v>
      </c>
      <c r="F79" s="51">
        <f>'Temp Relocation Housing Costs'!F79+'Temp Relocation Living Costs'!F79</f>
        <v>0</v>
      </c>
      <c r="G79" s="51">
        <f>'Temp Relocation Housing Costs'!G79+'Temp Relocation Living Costs'!G79</f>
        <v>0</v>
      </c>
      <c r="H79" s="52">
        <f>'Temp Relocation Housing Costs'!H79+'Temp Relocation Living Costs'!H79</f>
        <v>146815.59699561563</v>
      </c>
      <c r="I79" s="52">
        <f>'Temp Relocation Housing Costs'!I79+'Temp Relocation Living Costs'!I79</f>
        <v>168531.87625125237</v>
      </c>
      <c r="J79" s="52">
        <f>'Temp Relocation Housing Costs'!J79+'Temp Relocation Living Costs'!J79</f>
        <v>116091.49470233897</v>
      </c>
      <c r="K79" s="52">
        <f>'Temp Relocation Housing Costs'!K79+'Temp Relocation Living Costs'!K79</f>
        <v>104736.3516032586</v>
      </c>
      <c r="L79" s="52">
        <f>'Temp Relocation Housing Costs'!L79+'Temp Relocation Living Costs'!L79</f>
        <v>86268.649968830097</v>
      </c>
      <c r="M79" s="52">
        <f>'Temp Relocation Housing Costs'!M79+'Temp Relocation Living Costs'!M79</f>
        <v>36639.435444445509</v>
      </c>
      <c r="N79" s="53">
        <f>'Temp Relocation Housing Costs'!N79+'Temp Relocation Living Costs'!N79</f>
        <v>16964511.381913178</v>
      </c>
      <c r="O79" s="53">
        <f>'Temp Relocation Housing Costs'!O79+'Temp Relocation Living Costs'!O79</f>
        <v>32647884.228581794</v>
      </c>
      <c r="P79" s="53">
        <f>'Temp Relocation Housing Costs'!P79+'Temp Relocation Living Costs'!P79</f>
        <v>26080397.316567935</v>
      </c>
      <c r="Q79" s="53">
        <f>'Temp Relocation Housing Costs'!Q79+'Temp Relocation Living Costs'!Q79</f>
        <v>10658626.645585215</v>
      </c>
      <c r="R79" s="53">
        <f>'Temp Relocation Housing Costs'!R79+'Temp Relocation Living Costs'!R79</f>
        <v>6847805.4408580931</v>
      </c>
      <c r="S79" s="53">
        <f>'Temp Relocation Housing Costs'!S79+'Temp Relocation Living Costs'!S79</f>
        <v>3877804.5941694295</v>
      </c>
      <c r="U79" s="68">
        <v>2098</v>
      </c>
      <c r="V79" s="55">
        <f t="shared" si="9"/>
        <v>0</v>
      </c>
      <c r="W79" s="56">
        <f t="shared" si="10"/>
        <v>659083.40496574109</v>
      </c>
      <c r="X79" s="57">
        <f t="shared" si="11"/>
        <v>97077029.607675627</v>
      </c>
      <c r="Y79" s="58">
        <f t="shared" si="12"/>
        <v>97736113.01264137</v>
      </c>
      <c r="Z79" s="96">
        <f t="shared" si="13"/>
        <v>1599933.9917393622</v>
      </c>
      <c r="AC79">
        <v>2098</v>
      </c>
      <c r="AD79" s="51">
        <f>'Temp Relocation Housing Costs'!V79+'Temp Relocation Living Costs'!V79</f>
        <v>0</v>
      </c>
      <c r="AE79" s="51">
        <f>'Temp Relocation Housing Costs'!W79+'Temp Relocation Living Costs'!W79</f>
        <v>0</v>
      </c>
      <c r="AF79" s="51">
        <f>'Temp Relocation Housing Costs'!X79+'Temp Relocation Living Costs'!X79</f>
        <v>0</v>
      </c>
      <c r="AG79" s="51">
        <f>'Temp Relocation Housing Costs'!Y79+'Temp Relocation Living Costs'!Y79</f>
        <v>0</v>
      </c>
      <c r="AH79" s="51">
        <f>'Temp Relocation Housing Costs'!Z79+'Temp Relocation Living Costs'!Z79</f>
        <v>0</v>
      </c>
      <c r="AI79" s="51">
        <f>'Temp Relocation Housing Costs'!AA79+'Temp Relocation Living Costs'!AA79</f>
        <v>0</v>
      </c>
      <c r="AJ79" s="52">
        <f>'Temp Relocation Housing Costs'!AB79+'Temp Relocation Living Costs'!AB79</f>
        <v>136681.74897653796</v>
      </c>
      <c r="AK79" s="52">
        <f>'Temp Relocation Housing Costs'!AC79+'Temp Relocation Living Costs'!AC79</f>
        <v>153901.95693659599</v>
      </c>
      <c r="AL79" s="52">
        <f>'Temp Relocation Housing Costs'!AD79+'Temp Relocation Living Costs'!AD79</f>
        <v>104900.47661686517</v>
      </c>
      <c r="AM79" s="52">
        <f>'Temp Relocation Housing Costs'!AE79+'Temp Relocation Living Costs'!AE79</f>
        <v>104466.84584182253</v>
      </c>
      <c r="AN79" s="52">
        <f>'Temp Relocation Housing Costs'!AF79+'Temp Relocation Living Costs'!AF79</f>
        <v>84506.441822403372</v>
      </c>
      <c r="AO79" s="52">
        <f>'Temp Relocation Housing Costs'!AG79+'Temp Relocation Living Costs'!AG79</f>
        <v>33511.673715398443</v>
      </c>
      <c r="AP79" s="53">
        <f>'Temp Relocation Housing Costs'!AH79+'Temp Relocation Living Costs'!AH79</f>
        <v>15793547.372773495</v>
      </c>
      <c r="AQ79" s="53">
        <f>'Temp Relocation Housing Costs'!AI79+'Temp Relocation Living Costs'!AI79</f>
        <v>29813785.880644809</v>
      </c>
      <c r="AR79" s="53">
        <f>'Temp Relocation Housing Costs'!AJ79+'Temp Relocation Living Costs'!AJ79</f>
        <v>23566292.396182466</v>
      </c>
      <c r="AS79" s="53">
        <f>'Temp Relocation Housing Costs'!AK79+'Temp Relocation Living Costs'!AK79</f>
        <v>10631200.052563697</v>
      </c>
      <c r="AT79" s="53">
        <f>'Temp Relocation Housing Costs'!AL79+'Temp Relocation Living Costs'!AL79</f>
        <v>6707925.4434617562</v>
      </c>
      <c r="AU79" s="53">
        <f>'Temp Relocation Housing Costs'!AM79+'Temp Relocation Living Costs'!AM79</f>
        <v>3546771.9607448122</v>
      </c>
      <c r="AW79" s="68">
        <v>2098</v>
      </c>
      <c r="AX79" s="55">
        <f t="shared" si="14"/>
        <v>0</v>
      </c>
      <c r="AY79" s="56">
        <f t="shared" si="15"/>
        <v>617969.14390962338</v>
      </c>
      <c r="AZ79" s="57">
        <f t="shared" si="16"/>
        <v>90059523.106371045</v>
      </c>
      <c r="BA79" s="58">
        <f t="shared" si="17"/>
        <v>90677492.250280663</v>
      </c>
    </row>
    <row r="80" spans="1:53" x14ac:dyDescent="0.35">
      <c r="A80">
        <v>2099</v>
      </c>
      <c r="B80" s="51">
        <f>'Temp Relocation Housing Costs'!B80+'Temp Relocation Living Costs'!B80</f>
        <v>0</v>
      </c>
      <c r="C80" s="51">
        <f>'Temp Relocation Housing Costs'!C80+'Temp Relocation Living Costs'!C80</f>
        <v>0</v>
      </c>
      <c r="D80" s="51">
        <f>'Temp Relocation Housing Costs'!D80+'Temp Relocation Living Costs'!D80</f>
        <v>0</v>
      </c>
      <c r="E80" s="51">
        <f>'Temp Relocation Housing Costs'!E80+'Temp Relocation Living Costs'!E80</f>
        <v>0</v>
      </c>
      <c r="F80" s="51">
        <f>'Temp Relocation Housing Costs'!F80+'Temp Relocation Living Costs'!F80</f>
        <v>0</v>
      </c>
      <c r="G80" s="51">
        <f>'Temp Relocation Housing Costs'!G80+'Temp Relocation Living Costs'!G80</f>
        <v>0</v>
      </c>
      <c r="H80" s="52">
        <f>'Temp Relocation Housing Costs'!H80+'Temp Relocation Living Costs'!H80</f>
        <v>148924.33756656657</v>
      </c>
      <c r="I80" s="52">
        <f>'Temp Relocation Housing Costs'!I80+'Temp Relocation Living Costs'!I80</f>
        <v>170952.53190516162</v>
      </c>
      <c r="J80" s="52">
        <f>'Temp Relocation Housing Costs'!J80+'Temp Relocation Living Costs'!J80</f>
        <v>117758.93910082798</v>
      </c>
      <c r="K80" s="52">
        <f>'Temp Relocation Housing Costs'!K80+'Temp Relocation Living Costs'!K80</f>
        <v>106240.69990411228</v>
      </c>
      <c r="L80" s="52">
        <f>'Temp Relocation Housing Costs'!L80+'Temp Relocation Living Costs'!L80</f>
        <v>87507.743130000628</v>
      </c>
      <c r="M80" s="52">
        <f>'Temp Relocation Housing Costs'!M80+'Temp Relocation Living Costs'!M80</f>
        <v>37165.694681199122</v>
      </c>
      <c r="N80" s="53">
        <f>'Temp Relocation Housing Costs'!N80+'Temp Relocation Living Costs'!N80</f>
        <v>17200179.865819179</v>
      </c>
      <c r="O80" s="53">
        <f>'Temp Relocation Housing Costs'!O80+'Temp Relocation Living Costs'!O80</f>
        <v>33101423.809279144</v>
      </c>
      <c r="P80" s="53">
        <f>'Temp Relocation Housing Costs'!P80+'Temp Relocation Living Costs'!P80</f>
        <v>26442702.340089839</v>
      </c>
      <c r="Q80" s="53">
        <f>'Temp Relocation Housing Costs'!Q80+'Temp Relocation Living Costs'!Q80</f>
        <v>10806694.711062375</v>
      </c>
      <c r="R80" s="53">
        <f>'Temp Relocation Housing Costs'!R80+'Temp Relocation Living Costs'!R80</f>
        <v>6942934.1415910143</v>
      </c>
      <c r="S80" s="53">
        <f>'Temp Relocation Housing Costs'!S80+'Temp Relocation Living Costs'!S80</f>
        <v>3931674.4822562719</v>
      </c>
      <c r="U80" s="68">
        <v>2099</v>
      </c>
      <c r="V80" s="55">
        <f t="shared" si="9"/>
        <v>0</v>
      </c>
      <c r="W80" s="56">
        <f t="shared" si="10"/>
        <v>668549.94628786831</v>
      </c>
      <c r="X80" s="57">
        <f t="shared" si="11"/>
        <v>98425609.35009782</v>
      </c>
      <c r="Y80" s="58">
        <f t="shared" si="12"/>
        <v>99094159.296385691</v>
      </c>
      <c r="Z80" s="96">
        <f t="shared" si="13"/>
        <v>1536723.3076514781</v>
      </c>
      <c r="AC80">
        <v>2099</v>
      </c>
      <c r="AD80" s="51">
        <f>'Temp Relocation Housing Costs'!V80+'Temp Relocation Living Costs'!V80</f>
        <v>0</v>
      </c>
      <c r="AE80" s="51">
        <f>'Temp Relocation Housing Costs'!W80+'Temp Relocation Living Costs'!W80</f>
        <v>0</v>
      </c>
      <c r="AF80" s="51">
        <f>'Temp Relocation Housing Costs'!X80+'Temp Relocation Living Costs'!X80</f>
        <v>0</v>
      </c>
      <c r="AG80" s="51">
        <f>'Temp Relocation Housing Costs'!Y80+'Temp Relocation Living Costs'!Y80</f>
        <v>0</v>
      </c>
      <c r="AH80" s="51">
        <f>'Temp Relocation Housing Costs'!Z80+'Temp Relocation Living Costs'!Z80</f>
        <v>0</v>
      </c>
      <c r="AI80" s="51">
        <f>'Temp Relocation Housing Costs'!AA80+'Temp Relocation Living Costs'!AA80</f>
        <v>0</v>
      </c>
      <c r="AJ80" s="52">
        <f>'Temp Relocation Housing Costs'!AB80+'Temp Relocation Living Costs'!AB80</f>
        <v>138644.93514526606</v>
      </c>
      <c r="AK80" s="52">
        <f>'Temp Relocation Housing Costs'!AC80+'Temp Relocation Living Costs'!AC80</f>
        <v>156112.48025416039</v>
      </c>
      <c r="AL80" s="52">
        <f>'Temp Relocation Housing Costs'!AD80+'Temp Relocation Living Costs'!AD80</f>
        <v>106407.18227675962</v>
      </c>
      <c r="AM80" s="52">
        <f>'Temp Relocation Housing Costs'!AE80+'Temp Relocation Living Costs'!AE80</f>
        <v>105967.32317974805</v>
      </c>
      <c r="AN80" s="52">
        <f>'Temp Relocation Housing Costs'!AF80+'Temp Relocation Living Costs'!AF80</f>
        <v>85720.224050070407</v>
      </c>
      <c r="AO80" s="52">
        <f>'Temp Relocation Housing Costs'!AG80+'Temp Relocation Living Costs'!AG80</f>
        <v>33993.00831070196</v>
      </c>
      <c r="AP80" s="53">
        <f>'Temp Relocation Housing Costs'!AH80+'Temp Relocation Living Costs'!AH80</f>
        <v>16012948.99779214</v>
      </c>
      <c r="AQ80" s="53">
        <f>'Temp Relocation Housing Costs'!AI80+'Temp Relocation Living Costs'!AI80</f>
        <v>30227954.586115487</v>
      </c>
      <c r="AR80" s="53">
        <f>'Temp Relocation Housing Costs'!AJ80+'Temp Relocation Living Costs'!AJ80</f>
        <v>23893671.84586205</v>
      </c>
      <c r="AS80" s="53">
        <f>'Temp Relocation Housing Costs'!AK80+'Temp Relocation Living Costs'!AK80</f>
        <v>10778887.111865638</v>
      </c>
      <c r="AT80" s="53">
        <f>'Temp Relocation Housing Costs'!AL80+'Temp Relocation Living Costs'!AL80</f>
        <v>6801110.9519521743</v>
      </c>
      <c r="AU80" s="53">
        <f>'Temp Relocation Housing Costs'!AM80+'Temp Relocation Living Costs'!AM80</f>
        <v>3596043.1924314611</v>
      </c>
      <c r="AW80" s="68">
        <v>2099</v>
      </c>
      <c r="AX80" s="55">
        <f t="shared" si="14"/>
        <v>0</v>
      </c>
      <c r="AY80" s="56">
        <f t="shared" si="15"/>
        <v>626845.15321670647</v>
      </c>
      <c r="AZ80" s="57">
        <f t="shared" si="16"/>
        <v>91310616.686018959</v>
      </c>
      <c r="BA80" s="58">
        <f t="shared" si="17"/>
        <v>91937461.839235663</v>
      </c>
    </row>
    <row r="81" spans="1:53" x14ac:dyDescent="0.35">
      <c r="A81">
        <v>2100</v>
      </c>
      <c r="B81" s="51">
        <f>'Temp Relocation Housing Costs'!B81+'Temp Relocation Living Costs'!B81</f>
        <v>0</v>
      </c>
      <c r="C81" s="51">
        <f>'Temp Relocation Housing Costs'!C81+'Temp Relocation Living Costs'!C81</f>
        <v>0</v>
      </c>
      <c r="D81" s="51">
        <f>'Temp Relocation Housing Costs'!D81+'Temp Relocation Living Costs'!D81</f>
        <v>0</v>
      </c>
      <c r="E81" s="51">
        <f>'Temp Relocation Housing Costs'!E81+'Temp Relocation Living Costs'!E81</f>
        <v>0</v>
      </c>
      <c r="F81" s="51">
        <f>'Temp Relocation Housing Costs'!F81+'Temp Relocation Living Costs'!F81</f>
        <v>0</v>
      </c>
      <c r="G81" s="51">
        <f>'Temp Relocation Housing Costs'!G81+'Temp Relocation Living Costs'!G81</f>
        <v>0</v>
      </c>
      <c r="H81" s="52">
        <f>'Temp Relocation Housing Costs'!H81+'Temp Relocation Living Costs'!H81</f>
        <v>143709.17409617492</v>
      </c>
      <c r="I81" s="52">
        <f>'Temp Relocation Housing Costs'!I81+'Temp Relocation Living Costs'!I81</f>
        <v>164965.96574592486</v>
      </c>
      <c r="J81" s="52">
        <f>'Temp Relocation Housing Costs'!J81+'Temp Relocation Living Costs'!J81</f>
        <v>113635.15297194081</v>
      </c>
      <c r="K81" s="52">
        <f>'Temp Relocation Housing Costs'!K81+'Temp Relocation Living Costs'!K81</f>
        <v>102520.26960868719</v>
      </c>
      <c r="L81" s="52">
        <f>'Temp Relocation Housing Costs'!L81+'Temp Relocation Living Costs'!L81</f>
        <v>84443.319995373575</v>
      </c>
      <c r="M81" s="52">
        <f>'Temp Relocation Housing Costs'!M81+'Temp Relocation Living Costs'!M81</f>
        <v>35864.193688008658</v>
      </c>
      <c r="N81" s="53">
        <f>'Temp Relocation Housing Costs'!N81+'Temp Relocation Living Costs'!N81</f>
        <v>16590136.387266312</v>
      </c>
      <c r="O81" s="53">
        <f>'Temp Relocation Housing Costs'!O81+'Temp Relocation Living Costs'!O81</f>
        <v>31927406.567413315</v>
      </c>
      <c r="P81" s="53">
        <f>'Temp Relocation Housing Costs'!P81+'Temp Relocation Living Costs'!P81</f>
        <v>25504851.791797437</v>
      </c>
      <c r="Q81" s="53">
        <f>'Temp Relocation Housing Costs'!Q81+'Temp Relocation Living Costs'!Q81</f>
        <v>10423410.717253895</v>
      </c>
      <c r="R81" s="53">
        <f>'Temp Relocation Housing Costs'!R81+'Temp Relocation Living Costs'!R81</f>
        <v>6696687.1995159173</v>
      </c>
      <c r="S81" s="53">
        <f>'Temp Relocation Housing Costs'!S81+'Temp Relocation Living Costs'!S81</f>
        <v>3792228.709223425</v>
      </c>
      <c r="U81" s="68">
        <v>2100</v>
      </c>
      <c r="V81" s="55">
        <f t="shared" si="9"/>
        <v>0</v>
      </c>
      <c r="W81" s="56">
        <f t="shared" si="10"/>
        <v>645138.07610611001</v>
      </c>
      <c r="X81" s="57">
        <f t="shared" si="11"/>
        <v>94934721.372470304</v>
      </c>
      <c r="Y81" s="58">
        <f t="shared" si="12"/>
        <v>95579859.448576421</v>
      </c>
      <c r="Z81" s="96">
        <f t="shared" si="13"/>
        <v>1404153.6292633046</v>
      </c>
      <c r="AC81">
        <v>2100</v>
      </c>
      <c r="AD81" s="51">
        <f>'Temp Relocation Housing Costs'!V81+'Temp Relocation Living Costs'!V81</f>
        <v>0</v>
      </c>
      <c r="AE81" s="51">
        <f>'Temp Relocation Housing Costs'!W81+'Temp Relocation Living Costs'!W81</f>
        <v>0</v>
      </c>
      <c r="AF81" s="51">
        <f>'Temp Relocation Housing Costs'!X81+'Temp Relocation Living Costs'!X81</f>
        <v>0</v>
      </c>
      <c r="AG81" s="51">
        <f>'Temp Relocation Housing Costs'!Y81+'Temp Relocation Living Costs'!Y81</f>
        <v>0</v>
      </c>
      <c r="AH81" s="51">
        <f>'Temp Relocation Housing Costs'!Z81+'Temp Relocation Living Costs'!Z81</f>
        <v>0</v>
      </c>
      <c r="AI81" s="51">
        <f>'Temp Relocation Housing Costs'!AA81+'Temp Relocation Living Costs'!AA81</f>
        <v>0</v>
      </c>
      <c r="AJ81" s="52">
        <f>'Temp Relocation Housing Costs'!AB81+'Temp Relocation Living Costs'!AB81</f>
        <v>133789.74483225751</v>
      </c>
      <c r="AK81" s="52">
        <f>'Temp Relocation Housing Costs'!AC81+'Temp Relocation Living Costs'!AC81</f>
        <v>150645.59607930333</v>
      </c>
      <c r="AL81" s="52">
        <f>'Temp Relocation Housing Costs'!AD81+'Temp Relocation Living Costs'!AD81</f>
        <v>102680.92195514482</v>
      </c>
      <c r="AM81" s="52">
        <f>'Temp Relocation Housing Costs'!AE81+'Temp Relocation Living Costs'!AE81</f>
        <v>102256.46623096231</v>
      </c>
      <c r="AN81" s="52">
        <f>'Temp Relocation Housing Costs'!AF81+'Temp Relocation Living Costs'!AF81</f>
        <v>82718.397831169859</v>
      </c>
      <c r="AO81" s="52">
        <f>'Temp Relocation Housing Costs'!AG81+'Temp Relocation Living Costs'!AG81</f>
        <v>32802.611240032093</v>
      </c>
      <c r="AP81" s="53">
        <f>'Temp Relocation Housing Costs'!AH81+'Temp Relocation Living Costs'!AH81</f>
        <v>15445013.360798297</v>
      </c>
      <c r="AQ81" s="53">
        <f>'Temp Relocation Housing Costs'!AI81+'Temp Relocation Living Costs'!AI81</f>
        <v>29155851.462246582</v>
      </c>
      <c r="AR81" s="53">
        <f>'Temp Relocation Housing Costs'!AJ81+'Temp Relocation Living Costs'!AJ81</f>
        <v>23046228.458527677</v>
      </c>
      <c r="AS81" s="53">
        <f>'Temp Relocation Housing Costs'!AK81+'Temp Relocation Living Costs'!AK81</f>
        <v>10396589.377775168</v>
      </c>
      <c r="AT81" s="53">
        <f>'Temp Relocation Housing Costs'!AL81+'Temp Relocation Living Costs'!AL81</f>
        <v>6559894.0916914353</v>
      </c>
      <c r="AU81" s="53">
        <f>'Temp Relocation Housing Costs'!AM81+'Temp Relocation Living Costs'!AM81</f>
        <v>3468501.3460524757</v>
      </c>
      <c r="AW81" s="68">
        <v>2100</v>
      </c>
      <c r="AX81" s="55">
        <f t="shared" si="14"/>
        <v>0</v>
      </c>
      <c r="AY81" s="56">
        <f t="shared" si="15"/>
        <v>604893.73816886998</v>
      </c>
      <c r="AZ81" s="57">
        <f t="shared" si="16"/>
        <v>88072078.09709163</v>
      </c>
      <c r="BA81" s="58">
        <f t="shared" si="17"/>
        <v>88676971.835260496</v>
      </c>
    </row>
    <row r="82" spans="1:53" x14ac:dyDescent="0.35">
      <c r="A82">
        <v>2101</v>
      </c>
      <c r="B82" s="51">
        <f>'Temp Relocation Housing Costs'!B82+'Temp Relocation Living Costs'!B82</f>
        <v>0</v>
      </c>
      <c r="C82" s="51">
        <f>'Temp Relocation Housing Costs'!C82+'Temp Relocation Living Costs'!C82</f>
        <v>0</v>
      </c>
      <c r="D82" s="51">
        <f>'Temp Relocation Housing Costs'!D82+'Temp Relocation Living Costs'!D82</f>
        <v>0</v>
      </c>
      <c r="E82" s="51">
        <f>'Temp Relocation Housing Costs'!E82+'Temp Relocation Living Costs'!E82</f>
        <v>0</v>
      </c>
      <c r="F82" s="51">
        <f>'Temp Relocation Housing Costs'!F82+'Temp Relocation Living Costs'!F82</f>
        <v>0</v>
      </c>
      <c r="G82" s="51">
        <f>'Temp Relocation Housing Costs'!G82+'Temp Relocation Living Costs'!G82</f>
        <v>0</v>
      </c>
      <c r="H82" s="52">
        <f>'Temp Relocation Housing Costs'!H82+'Temp Relocation Living Costs'!H82</f>
        <v>145773.29651937701</v>
      </c>
      <c r="I82" s="52">
        <f>'Temp Relocation Housing Costs'!I82+'Temp Relocation Living Costs'!I82</f>
        <v>167335.403543497</v>
      </c>
      <c r="J82" s="52">
        <f>'Temp Relocation Housing Costs'!J82+'Temp Relocation Living Costs'!J82</f>
        <v>115267.31646316241</v>
      </c>
      <c r="K82" s="52">
        <f>'Temp Relocation Housing Costs'!K82+'Temp Relocation Living Costs'!K82</f>
        <v>103992.78789892797</v>
      </c>
      <c r="L82" s="52">
        <f>'Temp Relocation Housing Costs'!L82+'Temp Relocation Living Costs'!L82</f>
        <v>85656.195592135657</v>
      </c>
      <c r="M82" s="52">
        <f>'Temp Relocation Housing Costs'!M82+'Temp Relocation Living Costs'!M82</f>
        <v>36379.317978765059</v>
      </c>
      <c r="N82" s="53">
        <f>'Temp Relocation Housing Costs'!N82+'Temp Relocation Living Costs'!N82</f>
        <v>16820604.109098215</v>
      </c>
      <c r="O82" s="53">
        <f>'Temp Relocation Housing Costs'!O82+'Temp Relocation Living Costs'!O82</f>
        <v>32370937.3789647</v>
      </c>
      <c r="P82" s="53">
        <f>'Temp Relocation Housing Costs'!P82+'Temp Relocation Living Costs'!P82</f>
        <v>25859161.421983927</v>
      </c>
      <c r="Q82" s="53">
        <f>'Temp Relocation Housing Costs'!Q82+'Temp Relocation Living Costs'!Q82</f>
        <v>10568211.197831472</v>
      </c>
      <c r="R82" s="53">
        <f>'Temp Relocation Housing Costs'!R82+'Temp Relocation Living Costs'!R82</f>
        <v>6789716.5879830206</v>
      </c>
      <c r="S82" s="53">
        <f>'Temp Relocation Housing Costs'!S82+'Temp Relocation Living Costs'!S82</f>
        <v>3844909.7897690358</v>
      </c>
      <c r="U82" s="68">
        <v>2101</v>
      </c>
      <c r="V82" s="55">
        <f t="shared" si="9"/>
        <v>0</v>
      </c>
      <c r="W82" s="56">
        <f t="shared" si="10"/>
        <v>654404.31799586513</v>
      </c>
      <c r="X82" s="57">
        <f t="shared" si="11"/>
        <v>96253540.485630378</v>
      </c>
      <c r="Y82" s="58">
        <f t="shared" si="12"/>
        <v>96907944.803626239</v>
      </c>
      <c r="Z82" s="96">
        <f t="shared" si="13"/>
        <v>1348677.8998394103</v>
      </c>
      <c r="AC82">
        <v>2101</v>
      </c>
      <c r="AD82" s="51">
        <f>'Temp Relocation Housing Costs'!V82+'Temp Relocation Living Costs'!V82</f>
        <v>0</v>
      </c>
      <c r="AE82" s="51">
        <f>'Temp Relocation Housing Costs'!W82+'Temp Relocation Living Costs'!W82</f>
        <v>0</v>
      </c>
      <c r="AF82" s="51">
        <f>'Temp Relocation Housing Costs'!X82+'Temp Relocation Living Costs'!X82</f>
        <v>0</v>
      </c>
      <c r="AG82" s="51">
        <f>'Temp Relocation Housing Costs'!Y82+'Temp Relocation Living Costs'!Y82</f>
        <v>0</v>
      </c>
      <c r="AH82" s="51">
        <f>'Temp Relocation Housing Costs'!Z82+'Temp Relocation Living Costs'!Z82</f>
        <v>0</v>
      </c>
      <c r="AI82" s="51">
        <f>'Temp Relocation Housing Costs'!AA82+'Temp Relocation Living Costs'!AA82</f>
        <v>0</v>
      </c>
      <c r="AJ82" s="52">
        <f>'Temp Relocation Housing Costs'!AB82+'Temp Relocation Living Costs'!AB82</f>
        <v>135711.39259093109</v>
      </c>
      <c r="AK82" s="52">
        <f>'Temp Relocation Housing Costs'!AC82+'Temp Relocation Living Costs'!AC82</f>
        <v>152809.34766148022</v>
      </c>
      <c r="AL82" s="52">
        <f>'Temp Relocation Housing Costs'!AD82+'Temp Relocation Living Costs'!AD82</f>
        <v>104155.74772584226</v>
      </c>
      <c r="AM82" s="52">
        <f>'Temp Relocation Housing Costs'!AE82+'Temp Relocation Living Costs'!AE82</f>
        <v>103725.19546270558</v>
      </c>
      <c r="AN82" s="52">
        <f>'Temp Relocation Housing Costs'!AF82+'Temp Relocation Living Costs'!AF82</f>
        <v>83906.498040140563</v>
      </c>
      <c r="AO82" s="52">
        <f>'Temp Relocation Housing Costs'!AG82+'Temp Relocation Living Costs'!AG82</f>
        <v>33273.761435042048</v>
      </c>
      <c r="AP82" s="53">
        <f>'Temp Relocation Housing Costs'!AH82+'Temp Relocation Living Costs'!AH82</f>
        <v>15659573.202853518</v>
      </c>
      <c r="AQ82" s="53">
        <f>'Temp Relocation Housing Costs'!AI82+'Temp Relocation Living Costs'!AI82</f>
        <v>29560880.240052808</v>
      </c>
      <c r="AR82" s="53">
        <f>'Temp Relocation Housing Costs'!AJ82+'Temp Relocation Living Costs'!AJ82</f>
        <v>23366383.256877083</v>
      </c>
      <c r="AS82" s="53">
        <f>'Temp Relocation Housing Costs'!AK82+'Temp Relocation Living Costs'!AK82</f>
        <v>10541017.260270255</v>
      </c>
      <c r="AT82" s="53">
        <f>'Temp Relocation Housing Costs'!AL82+'Temp Relocation Living Costs'!AL82</f>
        <v>6651023.1705295714</v>
      </c>
      <c r="AU82" s="53">
        <f>'Temp Relocation Housing Costs'!AM82+'Temp Relocation Living Costs'!AM82</f>
        <v>3516685.2539321682</v>
      </c>
      <c r="AW82" s="68">
        <v>2101</v>
      </c>
      <c r="AX82" s="55">
        <f t="shared" si="14"/>
        <v>0</v>
      </c>
      <c r="AY82" s="56">
        <f t="shared" si="15"/>
        <v>613581.94291614182</v>
      </c>
      <c r="AZ82" s="57">
        <f t="shared" si="16"/>
        <v>89295562.384515405</v>
      </c>
      <c r="BA82" s="58">
        <f t="shared" si="17"/>
        <v>89909144.327431545</v>
      </c>
    </row>
    <row r="83" spans="1:53" x14ac:dyDescent="0.35">
      <c r="A83">
        <v>2102</v>
      </c>
      <c r="B83" s="51">
        <f>'Temp Relocation Housing Costs'!B83+'Temp Relocation Living Costs'!B83</f>
        <v>0</v>
      </c>
      <c r="C83" s="51">
        <f>'Temp Relocation Housing Costs'!C83+'Temp Relocation Living Costs'!C83</f>
        <v>0</v>
      </c>
      <c r="D83" s="51">
        <f>'Temp Relocation Housing Costs'!D83+'Temp Relocation Living Costs'!D83</f>
        <v>0</v>
      </c>
      <c r="E83" s="51">
        <f>'Temp Relocation Housing Costs'!E83+'Temp Relocation Living Costs'!E83</f>
        <v>0</v>
      </c>
      <c r="F83" s="51">
        <f>'Temp Relocation Housing Costs'!F83+'Temp Relocation Living Costs'!F83</f>
        <v>0</v>
      </c>
      <c r="G83" s="51">
        <f>'Temp Relocation Housing Costs'!G83+'Temp Relocation Living Costs'!G83</f>
        <v>0</v>
      </c>
      <c r="H83" s="52">
        <f>'Temp Relocation Housing Costs'!H83+'Temp Relocation Living Costs'!H83</f>
        <v>147867.06632873078</v>
      </c>
      <c r="I83" s="52">
        <f>'Temp Relocation Housing Costs'!I83+'Temp Relocation Living Costs'!I83</f>
        <v>169738.87403048589</v>
      </c>
      <c r="J83" s="52">
        <f>'Temp Relocation Housing Costs'!J83+'Temp Relocation Living Costs'!J83</f>
        <v>116922.92303156924</v>
      </c>
      <c r="K83" s="52">
        <f>'Temp Relocation Housing Costs'!K83+'Temp Relocation Living Costs'!K83</f>
        <v>105486.45625172099</v>
      </c>
      <c r="L83" s="52">
        <f>'Temp Relocation Housing Costs'!L83+'Temp Relocation Living Costs'!L83</f>
        <v>86886.491953658027</v>
      </c>
      <c r="M83" s="52">
        <f>'Temp Relocation Housing Costs'!M83+'Temp Relocation Living Costs'!M83</f>
        <v>36901.841098482641</v>
      </c>
      <c r="N83" s="53">
        <f>'Temp Relocation Housing Costs'!N83+'Temp Relocation Living Costs'!N83</f>
        <v>17054273.454447027</v>
      </c>
      <c r="O83" s="53">
        <f>'Temp Relocation Housing Costs'!O83+'Temp Relocation Living Costs'!O83</f>
        <v>32820629.654973909</v>
      </c>
      <c r="P83" s="53">
        <f>'Temp Relocation Housing Costs'!P83+'Temp Relocation Living Costs'!P83</f>
        <v>26218393.069168109</v>
      </c>
      <c r="Q83" s="53">
        <f>'Temp Relocation Housing Costs'!Q83+'Temp Relocation Living Costs'!Q83</f>
        <v>10715023.225276405</v>
      </c>
      <c r="R83" s="53">
        <f>'Temp Relocation Housing Costs'!R83+'Temp Relocation Living Costs'!R83</f>
        <v>6884038.3269602675</v>
      </c>
      <c r="S83" s="53">
        <f>'Temp Relocation Housing Costs'!S83+'Temp Relocation Living Costs'!S83</f>
        <v>3898322.7080966602</v>
      </c>
      <c r="U83" s="68">
        <v>2102</v>
      </c>
      <c r="V83" s="55">
        <f t="shared" si="9"/>
        <v>0</v>
      </c>
      <c r="W83" s="56">
        <f t="shared" si="10"/>
        <v>663803.65269464755</v>
      </c>
      <c r="X83" s="57">
        <f t="shared" si="11"/>
        <v>97590680.438922375</v>
      </c>
      <c r="Y83" s="58">
        <f t="shared" si="12"/>
        <v>98254484.091617018</v>
      </c>
      <c r="Z83" s="96">
        <f t="shared" si="13"/>
        <v>1295393.9243136332</v>
      </c>
      <c r="AC83">
        <v>2102</v>
      </c>
      <c r="AD83" s="51">
        <f>'Temp Relocation Housing Costs'!V83+'Temp Relocation Living Costs'!V83</f>
        <v>0</v>
      </c>
      <c r="AE83" s="51">
        <f>'Temp Relocation Housing Costs'!W83+'Temp Relocation Living Costs'!W83</f>
        <v>0</v>
      </c>
      <c r="AF83" s="51">
        <f>'Temp Relocation Housing Costs'!X83+'Temp Relocation Living Costs'!X83</f>
        <v>0</v>
      </c>
      <c r="AG83" s="51">
        <f>'Temp Relocation Housing Costs'!Y83+'Temp Relocation Living Costs'!Y83</f>
        <v>0</v>
      </c>
      <c r="AH83" s="51">
        <f>'Temp Relocation Housing Costs'!Z83+'Temp Relocation Living Costs'!Z83</f>
        <v>0</v>
      </c>
      <c r="AI83" s="51">
        <f>'Temp Relocation Housing Costs'!AA83+'Temp Relocation Living Costs'!AA83</f>
        <v>0</v>
      </c>
      <c r="AJ83" s="52">
        <f>'Temp Relocation Housing Costs'!AB83+'Temp Relocation Living Costs'!AB83</f>
        <v>137660.6413448308</v>
      </c>
      <c r="AK83" s="52">
        <f>'Temp Relocation Housing Costs'!AC83+'Temp Relocation Living Costs'!AC83</f>
        <v>155004.17762252263</v>
      </c>
      <c r="AL83" s="52">
        <f>'Temp Relocation Housing Costs'!AD83+'Temp Relocation Living Costs'!AD83</f>
        <v>105651.75670187613</v>
      </c>
      <c r="AM83" s="52">
        <f>'Temp Relocation Housing Costs'!AE83+'Temp Relocation Living Costs'!AE83</f>
        <v>105215.02033402736</v>
      </c>
      <c r="AN83" s="52">
        <f>'Temp Relocation Housing Costs'!AF83+'Temp Relocation Living Costs'!AF83</f>
        <v>85111.663160226148</v>
      </c>
      <c r="AO83" s="52">
        <f>'Temp Relocation Housing Costs'!AG83+'Temp Relocation Living Costs'!AG83</f>
        <v>33751.678850644086</v>
      </c>
      <c r="AP83" s="53">
        <f>'Temp Relocation Housing Costs'!AH83+'Temp Relocation Living Costs'!AH83</f>
        <v>15877113.678511787</v>
      </c>
      <c r="AQ83" s="53">
        <f>'Temp Relocation Housing Costs'!AI83+'Temp Relocation Living Costs'!AI83</f>
        <v>29971535.617756613</v>
      </c>
      <c r="AR83" s="53">
        <f>'Temp Relocation Housing Costs'!AJ83+'Temp Relocation Living Costs'!AJ83</f>
        <v>23690985.5983501</v>
      </c>
      <c r="AS83" s="53">
        <f>'Temp Relocation Housing Costs'!AK83+'Temp Relocation Living Costs'!AK83</f>
        <v>10687451.513555221</v>
      </c>
      <c r="AT83" s="53">
        <f>'Temp Relocation Housing Costs'!AL83+'Temp Relocation Living Costs'!AL83</f>
        <v>6743418.2010574508</v>
      </c>
      <c r="AU83" s="53">
        <f>'Temp Relocation Housing Costs'!AM83+'Temp Relocation Living Costs'!AM83</f>
        <v>3565538.5255361116</v>
      </c>
      <c r="AW83" s="68">
        <v>2102</v>
      </c>
      <c r="AX83" s="55">
        <f t="shared" si="14"/>
        <v>0</v>
      </c>
      <c r="AY83" s="56">
        <f t="shared" si="15"/>
        <v>622394.93801412708</v>
      </c>
      <c r="AZ83" s="57">
        <f t="shared" si="16"/>
        <v>90536043.134767294</v>
      </c>
      <c r="BA83" s="58">
        <f t="shared" si="17"/>
        <v>91158438.072781414</v>
      </c>
    </row>
    <row r="84" spans="1:53" x14ac:dyDescent="0.35">
      <c r="A84">
        <v>2103</v>
      </c>
      <c r="B84" s="51">
        <f>'Temp Relocation Housing Costs'!B84+'Temp Relocation Living Costs'!B84</f>
        <v>0</v>
      </c>
      <c r="C84" s="51">
        <f>'Temp Relocation Housing Costs'!C84+'Temp Relocation Living Costs'!C84</f>
        <v>0</v>
      </c>
      <c r="D84" s="51">
        <f>'Temp Relocation Housing Costs'!D84+'Temp Relocation Living Costs'!D84</f>
        <v>0</v>
      </c>
      <c r="E84" s="51">
        <f>'Temp Relocation Housing Costs'!E84+'Temp Relocation Living Costs'!E84</f>
        <v>0</v>
      </c>
      <c r="F84" s="51">
        <f>'Temp Relocation Housing Costs'!F84+'Temp Relocation Living Costs'!F84</f>
        <v>0</v>
      </c>
      <c r="G84" s="51">
        <f>'Temp Relocation Housing Costs'!G84+'Temp Relocation Living Costs'!G84</f>
        <v>0</v>
      </c>
      <c r="H84" s="52">
        <f>'Temp Relocation Housing Costs'!H84+'Temp Relocation Living Costs'!H84</f>
        <v>149990.90935532824</v>
      </c>
      <c r="I84" s="52">
        <f>'Temp Relocation Housing Costs'!I84+'Temp Relocation Living Costs'!I84</f>
        <v>172176.86602493524</v>
      </c>
      <c r="J84" s="52">
        <f>'Temp Relocation Housing Costs'!J84+'Temp Relocation Living Costs'!J84</f>
        <v>118602.309394574</v>
      </c>
      <c r="K84" s="52">
        <f>'Temp Relocation Housing Costs'!K84+'Temp Relocation Living Costs'!K84</f>
        <v>107001.57844947006</v>
      </c>
      <c r="L84" s="52">
        <f>'Temp Relocation Housing Costs'!L84+'Temp Relocation Living Costs'!L84</f>
        <v>88134.459297725363</v>
      </c>
      <c r="M84" s="52">
        <f>'Temp Relocation Housing Costs'!M84+'Temp Relocation Living Costs'!M84</f>
        <v>37431.869317960416</v>
      </c>
      <c r="N84" s="53">
        <f>'Temp Relocation Housing Costs'!N84+'Temp Relocation Living Costs'!N84</f>
        <v>17291188.899793297</v>
      </c>
      <c r="O84" s="53">
        <f>'Temp Relocation Housing Costs'!O84+'Temp Relocation Living Costs'!O84</f>
        <v>33276568.989594214</v>
      </c>
      <c r="P84" s="53">
        <f>'Temp Relocation Housing Costs'!P84+'Temp Relocation Living Costs'!P84</f>
        <v>26582615.109282389</v>
      </c>
      <c r="Q84" s="53">
        <f>'Temp Relocation Housing Costs'!Q84+'Temp Relocation Living Costs'!Q84</f>
        <v>10863874.743700372</v>
      </c>
      <c r="R84" s="53">
        <f>'Temp Relocation Housing Costs'!R84+'Temp Relocation Living Costs'!R84</f>
        <v>6979670.3695898727</v>
      </c>
      <c r="S84" s="53">
        <f>'Temp Relocation Housing Costs'!S84+'Temp Relocation Living Costs'!S84</f>
        <v>3952477.6307885661</v>
      </c>
      <c r="U84" s="68">
        <v>2103</v>
      </c>
      <c r="V84" s="55">
        <f t="shared" si="9"/>
        <v>0</v>
      </c>
      <c r="W84" s="56">
        <f t="shared" si="10"/>
        <v>673337.9918399934</v>
      </c>
      <c r="X84" s="57">
        <f t="shared" si="11"/>
        <v>98946395.742748708</v>
      </c>
      <c r="Y84" s="58">
        <f t="shared" si="12"/>
        <v>99619733.734588698</v>
      </c>
      <c r="Z84" s="96">
        <f t="shared" si="13"/>
        <v>1244215.110057675</v>
      </c>
      <c r="AC84">
        <v>2103</v>
      </c>
      <c r="AD84" s="51">
        <f>'Temp Relocation Housing Costs'!V84+'Temp Relocation Living Costs'!V84</f>
        <v>0</v>
      </c>
      <c r="AE84" s="51">
        <f>'Temp Relocation Housing Costs'!W84+'Temp Relocation Living Costs'!W84</f>
        <v>0</v>
      </c>
      <c r="AF84" s="51">
        <f>'Temp Relocation Housing Costs'!X84+'Temp Relocation Living Costs'!X84</f>
        <v>0</v>
      </c>
      <c r="AG84" s="51">
        <f>'Temp Relocation Housing Costs'!Y84+'Temp Relocation Living Costs'!Y84</f>
        <v>0</v>
      </c>
      <c r="AH84" s="51">
        <f>'Temp Relocation Housing Costs'!Z84+'Temp Relocation Living Costs'!Z84</f>
        <v>0</v>
      </c>
      <c r="AI84" s="51">
        <f>'Temp Relocation Housing Costs'!AA84+'Temp Relocation Living Costs'!AA84</f>
        <v>0</v>
      </c>
      <c r="AJ84" s="52">
        <f>'Temp Relocation Housing Costs'!AB84+'Temp Relocation Living Costs'!AB84</f>
        <v>139637.88753234342</v>
      </c>
      <c r="AK84" s="52">
        <f>'Temp Relocation Housing Costs'!AC84+'Temp Relocation Living Costs'!AC84</f>
        <v>157230.5323471454</v>
      </c>
      <c r="AL84" s="52">
        <f>'Temp Relocation Housing Costs'!AD84+'Temp Relocation Living Costs'!AD84</f>
        <v>107169.25314168649</v>
      </c>
      <c r="AM84" s="52">
        <f>'Temp Relocation Housing Costs'!AE84+'Temp Relocation Living Costs'!AE84</f>
        <v>106726.24384564385</v>
      </c>
      <c r="AN84" s="52">
        <f>'Temp Relocation Housing Costs'!AF84+'Temp Relocation Living Costs'!AF84</f>
        <v>86334.138298017118</v>
      </c>
      <c r="AO84" s="52">
        <f>'Temp Relocation Housing Costs'!AG84+'Temp Relocation Living Costs'!AG84</f>
        <v>34236.460685725164</v>
      </c>
      <c r="AP84" s="53">
        <f>'Temp Relocation Housing Costs'!AH84+'Temp Relocation Living Costs'!AH84</f>
        <v>16097676.194294432</v>
      </c>
      <c r="AQ84" s="53">
        <f>'Temp Relocation Housing Costs'!AI84+'Temp Relocation Living Costs'!AI84</f>
        <v>30387895.759251878</v>
      </c>
      <c r="AR84" s="53">
        <f>'Temp Relocation Housing Costs'!AJ84+'Temp Relocation Living Costs'!AJ84</f>
        <v>24020097.267558243</v>
      </c>
      <c r="AS84" s="53">
        <f>'Temp Relocation Housing Costs'!AK84+'Temp Relocation Living Costs'!AK84</f>
        <v>10835920.00983645</v>
      </c>
      <c r="AT84" s="53">
        <f>'Temp Relocation Housing Costs'!AL84+'Temp Relocation Living Costs'!AL84</f>
        <v>6837096.7696887674</v>
      </c>
      <c r="AU84" s="53">
        <f>'Temp Relocation Housing Costs'!AM84+'Temp Relocation Living Costs'!AM84</f>
        <v>3615070.459566195</v>
      </c>
      <c r="AW84" s="68">
        <v>2103</v>
      </c>
      <c r="AX84" s="55">
        <f t="shared" si="14"/>
        <v>0</v>
      </c>
      <c r="AY84" s="56">
        <f t="shared" si="15"/>
        <v>631334.51585056144</v>
      </c>
      <c r="AZ84" s="57">
        <f t="shared" si="16"/>
        <v>91793756.460195959</v>
      </c>
      <c r="BA84" s="58">
        <f t="shared" si="17"/>
        <v>92425090.976046517</v>
      </c>
    </row>
    <row r="85" spans="1:53" x14ac:dyDescent="0.35">
      <c r="A85">
        <v>2104</v>
      </c>
      <c r="B85" s="51">
        <f>'Temp Relocation Housing Costs'!B85+'Temp Relocation Living Costs'!B85</f>
        <v>0</v>
      </c>
      <c r="C85" s="51">
        <f>'Temp Relocation Housing Costs'!C85+'Temp Relocation Living Costs'!C85</f>
        <v>0</v>
      </c>
      <c r="D85" s="51">
        <f>'Temp Relocation Housing Costs'!D85+'Temp Relocation Living Costs'!D85</f>
        <v>0</v>
      </c>
      <c r="E85" s="51">
        <f>'Temp Relocation Housing Costs'!E85+'Temp Relocation Living Costs'!E85</f>
        <v>0</v>
      </c>
      <c r="F85" s="51">
        <f>'Temp Relocation Housing Costs'!F85+'Temp Relocation Living Costs'!F85</f>
        <v>0</v>
      </c>
      <c r="G85" s="51">
        <f>'Temp Relocation Housing Costs'!G85+'Temp Relocation Living Costs'!G85</f>
        <v>0</v>
      </c>
      <c r="H85" s="52">
        <f>'Temp Relocation Housing Costs'!H85+'Temp Relocation Living Costs'!H85</f>
        <v>152145.25754655519</v>
      </c>
      <c r="I85" s="52">
        <f>'Temp Relocation Housing Costs'!I85+'Temp Relocation Living Costs'!I85</f>
        <v>174649.87536587604</v>
      </c>
      <c r="J85" s="52">
        <f>'Temp Relocation Housing Costs'!J85+'Temp Relocation Living Costs'!J85</f>
        <v>120305.81710592624</v>
      </c>
      <c r="K85" s="52">
        <f>'Temp Relocation Housing Costs'!K85+'Temp Relocation Living Costs'!K85</f>
        <v>108538.46263786404</v>
      </c>
      <c r="L85" s="52">
        <f>'Temp Relocation Housing Costs'!L85+'Temp Relocation Living Costs'!L85</f>
        <v>89400.35143604828</v>
      </c>
      <c r="M85" s="52">
        <f>'Temp Relocation Housing Costs'!M85+'Temp Relocation Living Costs'!M85</f>
        <v>37969.510434385345</v>
      </c>
      <c r="N85" s="53">
        <f>'Temp Relocation Housing Costs'!N85+'Temp Relocation Living Costs'!N85</f>
        <v>17531395.53947825</v>
      </c>
      <c r="O85" s="53">
        <f>'Temp Relocation Housing Costs'!O85+'Temp Relocation Living Costs'!O85</f>
        <v>33738842.16604019</v>
      </c>
      <c r="P85" s="53">
        <f>'Temp Relocation Housing Costs'!P85+'Temp Relocation Living Costs'!P85</f>
        <v>26951896.868127532</v>
      </c>
      <c r="Q85" s="53">
        <f>'Temp Relocation Housing Costs'!Q85+'Temp Relocation Living Costs'!Q85</f>
        <v>11014794.085410513</v>
      </c>
      <c r="R85" s="53">
        <f>'Temp Relocation Housing Costs'!R85+'Temp Relocation Living Costs'!R85</f>
        <v>7076630.9184164405</v>
      </c>
      <c r="S85" s="53">
        <f>'Temp Relocation Housing Costs'!S85+'Temp Relocation Living Costs'!S85</f>
        <v>4007384.8656596746</v>
      </c>
      <c r="U85" s="68">
        <v>2104</v>
      </c>
      <c r="V85" s="55">
        <f t="shared" si="9"/>
        <v>0</v>
      </c>
      <c r="W85" s="56">
        <f t="shared" si="10"/>
        <v>683009.27452665521</v>
      </c>
      <c r="X85" s="57">
        <f t="shared" si="11"/>
        <v>100320944.44313259</v>
      </c>
      <c r="Y85" s="58">
        <f t="shared" si="12"/>
        <v>101003953.71765925</v>
      </c>
      <c r="Z85" s="96">
        <f t="shared" si="13"/>
        <v>1195058.28557987</v>
      </c>
      <c r="AC85">
        <v>2104</v>
      </c>
      <c r="AD85" s="51">
        <f>'Temp Relocation Housing Costs'!V85+'Temp Relocation Living Costs'!V85</f>
        <v>0</v>
      </c>
      <c r="AE85" s="51">
        <f>'Temp Relocation Housing Costs'!W85+'Temp Relocation Living Costs'!W85</f>
        <v>0</v>
      </c>
      <c r="AF85" s="51">
        <f>'Temp Relocation Housing Costs'!X85+'Temp Relocation Living Costs'!X85</f>
        <v>0</v>
      </c>
      <c r="AG85" s="51">
        <f>'Temp Relocation Housing Costs'!Y85+'Temp Relocation Living Costs'!Y85</f>
        <v>0</v>
      </c>
      <c r="AH85" s="51">
        <f>'Temp Relocation Housing Costs'!Z85+'Temp Relocation Living Costs'!Z85</f>
        <v>0</v>
      </c>
      <c r="AI85" s="51">
        <f>'Temp Relocation Housing Costs'!AA85+'Temp Relocation Living Costs'!AA85</f>
        <v>0</v>
      </c>
      <c r="AJ85" s="52">
        <f>'Temp Relocation Housing Costs'!AB85+'Temp Relocation Living Costs'!AB85</f>
        <v>141643.5332859763</v>
      </c>
      <c r="AK85" s="52">
        <f>'Temp Relocation Housing Costs'!AC85+'Temp Relocation Living Costs'!AC85</f>
        <v>159488.86463157251</v>
      </c>
      <c r="AL85" s="52">
        <f>'Temp Relocation Housing Costs'!AD85+'Temp Relocation Living Costs'!AD85</f>
        <v>108708.54567383573</v>
      </c>
      <c r="AM85" s="52">
        <f>'Temp Relocation Housing Costs'!AE85+'Temp Relocation Living Costs'!AE85</f>
        <v>108259.17335032877</v>
      </c>
      <c r="AN85" s="52">
        <f>'Temp Relocation Housing Costs'!AF85+'Temp Relocation Living Costs'!AF85</f>
        <v>87574.172080616874</v>
      </c>
      <c r="AO85" s="52">
        <f>'Temp Relocation Housing Costs'!AG85+'Temp Relocation Living Costs'!AG85</f>
        <v>34728.205535258494</v>
      </c>
      <c r="AP85" s="53">
        <f>'Temp Relocation Housing Costs'!AH85+'Temp Relocation Living Costs'!AH85</f>
        <v>16321302.731936049</v>
      </c>
      <c r="AQ85" s="53">
        <f>'Temp Relocation Housing Costs'!AI85+'Temp Relocation Living Costs'!AI85</f>
        <v>30810039.914273724</v>
      </c>
      <c r="AR85" s="53">
        <f>'Temp Relocation Housing Costs'!AJ85+'Temp Relocation Living Costs'!AJ85</f>
        <v>24353780.907415703</v>
      </c>
      <c r="AS85" s="53">
        <f>'Temp Relocation Housing Costs'!AK85+'Temp Relocation Living Costs'!AK85</f>
        <v>10986451.008516874</v>
      </c>
      <c r="AT85" s="53">
        <f>'Temp Relocation Housing Costs'!AL85+'Temp Relocation Living Costs'!AL85</f>
        <v>6932076.7071450856</v>
      </c>
      <c r="AU85" s="53">
        <f>'Temp Relocation Housing Costs'!AM85+'Temp Relocation Living Costs'!AM85</f>
        <v>3665290.4839005028</v>
      </c>
      <c r="AW85" s="68">
        <v>2104</v>
      </c>
      <c r="AX85" s="55">
        <f t="shared" si="14"/>
        <v>0</v>
      </c>
      <c r="AY85" s="56">
        <f t="shared" si="15"/>
        <v>640402.49455758871</v>
      </c>
      <c r="AZ85" s="57">
        <f t="shared" si="16"/>
        <v>93068941.75318794</v>
      </c>
      <c r="BA85" s="58">
        <f t="shared" si="17"/>
        <v>93709344.247745529</v>
      </c>
    </row>
    <row r="86" spans="1:53" x14ac:dyDescent="0.35">
      <c r="A86">
        <v>2105</v>
      </c>
      <c r="B86" s="51">
        <f>'Temp Relocation Housing Costs'!B86+'Temp Relocation Living Costs'!B86</f>
        <v>0</v>
      </c>
      <c r="C86" s="51">
        <f>'Temp Relocation Housing Costs'!C86+'Temp Relocation Living Costs'!C86</f>
        <v>0</v>
      </c>
      <c r="D86" s="51">
        <f>'Temp Relocation Housing Costs'!D86+'Temp Relocation Living Costs'!D86</f>
        <v>0</v>
      </c>
      <c r="E86" s="51">
        <f>'Temp Relocation Housing Costs'!E86+'Temp Relocation Living Costs'!E86</f>
        <v>0</v>
      </c>
      <c r="F86" s="51">
        <f>'Temp Relocation Housing Costs'!F86+'Temp Relocation Living Costs'!F86</f>
        <v>0</v>
      </c>
      <c r="G86" s="51">
        <f>'Temp Relocation Housing Costs'!G86+'Temp Relocation Living Costs'!G86</f>
        <v>0</v>
      </c>
      <c r="H86" s="52">
        <f>'Temp Relocation Housing Costs'!H86+'Temp Relocation Living Costs'!H86</f>
        <v>154330.54905394034</v>
      </c>
      <c r="I86" s="52">
        <f>'Temp Relocation Housing Costs'!I86+'Temp Relocation Living Costs'!I86</f>
        <v>177158.40501417045</v>
      </c>
      <c r="J86" s="52">
        <f>'Temp Relocation Housing Costs'!J86+'Temp Relocation Living Costs'!J86</f>
        <v>122033.79262517742</v>
      </c>
      <c r="K86" s="52">
        <f>'Temp Relocation Housing Costs'!K86+'Temp Relocation Living Costs'!K86</f>
        <v>110097.42138854733</v>
      </c>
      <c r="L86" s="52">
        <f>'Temp Relocation Housing Costs'!L86+'Temp Relocation Living Costs'!L86</f>
        <v>90684.425825883722</v>
      </c>
      <c r="M86" s="52">
        <f>'Temp Relocation Housing Costs'!M86+'Temp Relocation Living Costs'!M86</f>
        <v>38514.873793256025</v>
      </c>
      <c r="N86" s="53">
        <f>'Temp Relocation Housing Costs'!N86+'Temp Relocation Living Costs'!N86</f>
        <v>17774939.094287038</v>
      </c>
      <c r="O86" s="53">
        <f>'Temp Relocation Housing Costs'!O86+'Temp Relocation Living Costs'!O86</f>
        <v>34207537.173106045</v>
      </c>
      <c r="P86" s="53">
        <f>'Temp Relocation Housing Costs'!P86+'Temp Relocation Living Costs'!P86</f>
        <v>27326308.634568062</v>
      </c>
      <c r="Q86" s="53">
        <f>'Temp Relocation Housing Costs'!Q86+'Temp Relocation Living Costs'!Q86</f>
        <v>11167809.976302192</v>
      </c>
      <c r="R86" s="53">
        <f>'Temp Relocation Housing Costs'!R86+'Temp Relocation Living Costs'!R86</f>
        <v>7174938.4288516454</v>
      </c>
      <c r="S86" s="53">
        <f>'Temp Relocation Housing Costs'!S86+'Temp Relocation Living Costs'!S86</f>
        <v>4063054.8637195528</v>
      </c>
      <c r="U86" s="68">
        <v>2105</v>
      </c>
      <c r="V86" s="55">
        <f t="shared" si="9"/>
        <v>0</v>
      </c>
      <c r="W86" s="56">
        <f t="shared" si="10"/>
        <v>692819.46770097525</v>
      </c>
      <c r="X86" s="57">
        <f t="shared" si="11"/>
        <v>101714588.17083454</v>
      </c>
      <c r="Y86" s="58">
        <f t="shared" si="12"/>
        <v>102407407.63853551</v>
      </c>
      <c r="Z86" s="96">
        <f t="shared" si="13"/>
        <v>1147843.5653614243</v>
      </c>
      <c r="AC86">
        <v>2105</v>
      </c>
      <c r="AD86" s="51">
        <f>'Temp Relocation Housing Costs'!V86+'Temp Relocation Living Costs'!V86</f>
        <v>0</v>
      </c>
      <c r="AE86" s="51">
        <f>'Temp Relocation Housing Costs'!W86+'Temp Relocation Living Costs'!W86</f>
        <v>0</v>
      </c>
      <c r="AF86" s="51">
        <f>'Temp Relocation Housing Costs'!X86+'Temp Relocation Living Costs'!X86</f>
        <v>0</v>
      </c>
      <c r="AG86" s="51">
        <f>'Temp Relocation Housing Costs'!Y86+'Temp Relocation Living Costs'!Y86</f>
        <v>0</v>
      </c>
      <c r="AH86" s="51">
        <f>'Temp Relocation Housing Costs'!Z86+'Temp Relocation Living Costs'!Z86</f>
        <v>0</v>
      </c>
      <c r="AI86" s="51">
        <f>'Temp Relocation Housing Costs'!AA86+'Temp Relocation Living Costs'!AA86</f>
        <v>0</v>
      </c>
      <c r="AJ86" s="52">
        <f>'Temp Relocation Housing Costs'!AB86+'Temp Relocation Living Costs'!AB86</f>
        <v>143677.98651414318</v>
      </c>
      <c r="AK86" s="52">
        <f>'Temp Relocation Housing Costs'!AC86+'Temp Relocation Living Costs'!AC86</f>
        <v>161779.63377562695</v>
      </c>
      <c r="AL86" s="52">
        <f>'Temp Relocation Housing Costs'!AD86+'Temp Relocation Living Costs'!AD86</f>
        <v>110269.94735977742</v>
      </c>
      <c r="AM86" s="52">
        <f>'Temp Relocation Housing Costs'!AE86+'Temp Relocation Living Costs'!AE86</f>
        <v>109814.12061542255</v>
      </c>
      <c r="AN86" s="52">
        <f>'Temp Relocation Housing Costs'!AF86+'Temp Relocation Living Costs'!AF86</f>
        <v>88832.016706207651</v>
      </c>
      <c r="AO86" s="52">
        <f>'Temp Relocation Housing Costs'!AG86+'Temp Relocation Living Costs'!AG86</f>
        <v>35227.013410355779</v>
      </c>
      <c r="AP86" s="53">
        <f>'Temp Relocation Housing Costs'!AH86+'Temp Relocation Living Costs'!AH86</f>
        <v>16548035.856375286</v>
      </c>
      <c r="AQ86" s="53">
        <f>'Temp Relocation Housing Costs'!AI86+'Temp Relocation Living Costs'!AI86</f>
        <v>31238048.433482919</v>
      </c>
      <c r="AR86" s="53">
        <f>'Temp Relocation Housing Costs'!AJ86+'Temp Relocation Living Costs'!AJ86</f>
        <v>24692100.031062774</v>
      </c>
      <c r="AS86" s="53">
        <f>'Temp Relocation Housing Costs'!AK86+'Temp Relocation Living Costs'!AK86</f>
        <v>11139073.161574883</v>
      </c>
      <c r="AT86" s="53">
        <f>'Temp Relocation Housing Costs'!AL86+'Temp Relocation Living Costs'!AL86</f>
        <v>7028376.091849721</v>
      </c>
      <c r="AU86" s="53">
        <f>'Temp Relocation Housing Costs'!AM86+'Temp Relocation Living Costs'!AM86</f>
        <v>3716208.1573878084</v>
      </c>
      <c r="AW86" s="68">
        <v>2105</v>
      </c>
      <c r="AX86" s="55">
        <f t="shared" si="14"/>
        <v>0</v>
      </c>
      <c r="AY86" s="56">
        <f t="shared" si="15"/>
        <v>649600.71838153352</v>
      </c>
      <c r="AZ86" s="57">
        <f t="shared" si="16"/>
        <v>94361841.731733382</v>
      </c>
      <c r="BA86" s="58">
        <f t="shared" si="17"/>
        <v>95011442.450114921</v>
      </c>
    </row>
    <row r="87" spans="1:53" x14ac:dyDescent="0.35">
      <c r="A87">
        <v>2106</v>
      </c>
      <c r="B87" s="51">
        <f>'Temp Relocation Housing Costs'!B87+'Temp Relocation Living Costs'!B87</f>
        <v>0</v>
      </c>
      <c r="C87" s="51">
        <f>'Temp Relocation Housing Costs'!C87+'Temp Relocation Living Costs'!C87</f>
        <v>0</v>
      </c>
      <c r="D87" s="51">
        <f>'Temp Relocation Housing Costs'!D87+'Temp Relocation Living Costs'!D87</f>
        <v>0</v>
      </c>
      <c r="E87" s="51">
        <f>'Temp Relocation Housing Costs'!E87+'Temp Relocation Living Costs'!E87</f>
        <v>0</v>
      </c>
      <c r="F87" s="51">
        <f>'Temp Relocation Housing Costs'!F87+'Temp Relocation Living Costs'!F87</f>
        <v>0</v>
      </c>
      <c r="G87" s="51">
        <f>'Temp Relocation Housing Costs'!G87+'Temp Relocation Living Costs'!G87</f>
        <v>0</v>
      </c>
      <c r="H87" s="52">
        <f>'Temp Relocation Housing Costs'!H87+'Temp Relocation Living Costs'!H87</f>
        <v>156547.22832226695</v>
      </c>
      <c r="I87" s="52">
        <f>'Temp Relocation Housing Costs'!I87+'Temp Relocation Living Costs'!I87</f>
        <v>179702.96515480388</v>
      </c>
      <c r="J87" s="52">
        <f>'Temp Relocation Housing Costs'!J87+'Temp Relocation Living Costs'!J87</f>
        <v>123786.58738814399</v>
      </c>
      <c r="K87" s="52">
        <f>'Temp Relocation Housing Costs'!K87+'Temp Relocation Living Costs'!K87</f>
        <v>111678.77176269078</v>
      </c>
      <c r="L87" s="52">
        <f>'Temp Relocation Housing Costs'!L87+'Temp Relocation Living Costs'!L87</f>
        <v>91986.943622396429</v>
      </c>
      <c r="M87" s="52">
        <f>'Temp Relocation Housing Costs'!M87+'Temp Relocation Living Costs'!M87</f>
        <v>39068.070310621406</v>
      </c>
      <c r="N87" s="53">
        <f>'Temp Relocation Housing Costs'!N87+'Temp Relocation Living Costs'!N87</f>
        <v>18021865.920151193</v>
      </c>
      <c r="O87" s="53">
        <f>'Temp Relocation Housing Costs'!O87+'Temp Relocation Living Costs'!O87</f>
        <v>34682743.221913263</v>
      </c>
      <c r="P87" s="53">
        <f>'Temp Relocation Housing Costs'!P87+'Temp Relocation Living Costs'!P87</f>
        <v>27705921.673911009</v>
      </c>
      <c r="Q87" s="53">
        <f>'Temp Relocation Housing Costs'!Q87+'Temp Relocation Living Costs'!Q87</f>
        <v>11322951.541326659</v>
      </c>
      <c r="R87" s="53">
        <f>'Temp Relocation Housing Costs'!R87+'Temp Relocation Living Costs'!R87</f>
        <v>7274611.6126869954</v>
      </c>
      <c r="S87" s="53">
        <f>'Temp Relocation Housing Costs'!S87+'Temp Relocation Living Costs'!S87</f>
        <v>4119498.2211616393</v>
      </c>
      <c r="U87" s="68">
        <v>2106</v>
      </c>
      <c r="V87" s="55">
        <f t="shared" si="9"/>
        <v>0</v>
      </c>
      <c r="W87" s="56">
        <f t="shared" si="10"/>
        <v>702770.56656092347</v>
      </c>
      <c r="X87" s="57">
        <f t="shared" si="11"/>
        <v>103127592.19115074</v>
      </c>
      <c r="Y87" s="58">
        <f t="shared" si="12"/>
        <v>103830362.75771166</v>
      </c>
      <c r="Z87" s="96">
        <f t="shared" si="13"/>
        <v>1102494.220032763</v>
      </c>
      <c r="AC87">
        <v>2106</v>
      </c>
      <c r="AD87" s="51">
        <f>'Temp Relocation Housing Costs'!V87+'Temp Relocation Living Costs'!V87</f>
        <v>0</v>
      </c>
      <c r="AE87" s="51">
        <f>'Temp Relocation Housing Costs'!W87+'Temp Relocation Living Costs'!W87</f>
        <v>0</v>
      </c>
      <c r="AF87" s="51">
        <f>'Temp Relocation Housing Costs'!X87+'Temp Relocation Living Costs'!X87</f>
        <v>0</v>
      </c>
      <c r="AG87" s="51">
        <f>'Temp Relocation Housing Costs'!Y87+'Temp Relocation Living Costs'!Y87</f>
        <v>0</v>
      </c>
      <c r="AH87" s="51">
        <f>'Temp Relocation Housing Costs'!Z87+'Temp Relocation Living Costs'!Z87</f>
        <v>0</v>
      </c>
      <c r="AI87" s="51">
        <f>'Temp Relocation Housing Costs'!AA87+'Temp Relocation Living Costs'!AA87</f>
        <v>0</v>
      </c>
      <c r="AJ87" s="52">
        <f>'Temp Relocation Housing Costs'!AB87+'Temp Relocation Living Costs'!AB87</f>
        <v>145741.66098412446</v>
      </c>
      <c r="AK87" s="52">
        <f>'Temp Relocation Housing Costs'!AC87+'Temp Relocation Living Costs'!AC87</f>
        <v>164103.30567614338</v>
      </c>
      <c r="AL87" s="52">
        <f>'Temp Relocation Housing Costs'!AD87+'Temp Relocation Living Costs'!AD87</f>
        <v>111853.77575752683</v>
      </c>
      <c r="AM87" s="52">
        <f>'Temp Relocation Housing Costs'!AE87+'Temp Relocation Living Costs'!AE87</f>
        <v>111391.40188623985</v>
      </c>
      <c r="AN87" s="52">
        <f>'Temp Relocation Housing Costs'!AF87+'Temp Relocation Living Costs'!AF87</f>
        <v>90107.927995342441</v>
      </c>
      <c r="AO87" s="52">
        <f>'Temp Relocation Housing Costs'!AG87+'Temp Relocation Living Costs'!AG87</f>
        <v>35732.985758607494</v>
      </c>
      <c r="AP87" s="53">
        <f>'Temp Relocation Housing Costs'!AH87+'Temp Relocation Living Costs'!AH87</f>
        <v>16777918.723856628</v>
      </c>
      <c r="AQ87" s="53">
        <f>'Temp Relocation Housing Costs'!AI87+'Temp Relocation Living Costs'!AI87</f>
        <v>31672002.783759698</v>
      </c>
      <c r="AR87" s="53">
        <f>'Temp Relocation Housing Costs'!AJ87+'Temp Relocation Living Costs'!AJ87</f>
        <v>25035119.033954892</v>
      </c>
      <c r="AS87" s="53">
        <f>'Temp Relocation Housing Costs'!AK87+'Temp Relocation Living Costs'!AK87</f>
        <v>11293815.519017914</v>
      </c>
      <c r="AT87" s="53">
        <f>'Temp Relocation Housing Costs'!AL87+'Temp Relocation Living Costs'!AL87</f>
        <v>7126013.2533687567</v>
      </c>
      <c r="AU87" s="53">
        <f>'Temp Relocation Housing Costs'!AM87+'Temp Relocation Living Costs'!AM87</f>
        <v>3767833.1716669938</v>
      </c>
      <c r="AW87" s="68">
        <v>2106</v>
      </c>
      <c r="AX87" s="55">
        <f t="shared" si="14"/>
        <v>0</v>
      </c>
      <c r="AY87" s="56">
        <f t="shared" si="15"/>
        <v>658931.05805798445</v>
      </c>
      <c r="AZ87" s="57">
        <f t="shared" si="16"/>
        <v>95672702.48562488</v>
      </c>
      <c r="BA87" s="58">
        <f t="shared" si="17"/>
        <v>96331633.543682858</v>
      </c>
    </row>
    <row r="88" spans="1:53" x14ac:dyDescent="0.35">
      <c r="A88">
        <v>2107</v>
      </c>
      <c r="B88" s="51">
        <f>'Temp Relocation Housing Costs'!B88+'Temp Relocation Living Costs'!B88</f>
        <v>0</v>
      </c>
      <c r="C88" s="51">
        <f>'Temp Relocation Housing Costs'!C88+'Temp Relocation Living Costs'!C88</f>
        <v>0</v>
      </c>
      <c r="D88" s="51">
        <f>'Temp Relocation Housing Costs'!D88+'Temp Relocation Living Costs'!D88</f>
        <v>0</v>
      </c>
      <c r="E88" s="51">
        <f>'Temp Relocation Housing Costs'!E88+'Temp Relocation Living Costs'!E88</f>
        <v>0</v>
      </c>
      <c r="F88" s="51">
        <f>'Temp Relocation Housing Costs'!F88+'Temp Relocation Living Costs'!F88</f>
        <v>0</v>
      </c>
      <c r="G88" s="51">
        <f>'Temp Relocation Housing Costs'!G88+'Temp Relocation Living Costs'!G88</f>
        <v>0</v>
      </c>
      <c r="H88" s="52">
        <f>'Temp Relocation Housing Costs'!H88+'Temp Relocation Living Costs'!H88</f>
        <v>158795.74617996396</v>
      </c>
      <c r="I88" s="52">
        <f>'Temp Relocation Housing Costs'!I88+'Temp Relocation Living Costs'!I88</f>
        <v>182284.07330064641</v>
      </c>
      <c r="J88" s="52">
        <f>'Temp Relocation Housing Costs'!J88+'Temp Relocation Living Costs'!J88</f>
        <v>125564.5578783824</v>
      </c>
      <c r="K88" s="52">
        <f>'Temp Relocation Housing Costs'!K88+'Temp Relocation Living Costs'!K88</f>
        <v>113282.83537547567</v>
      </c>
      <c r="L88" s="52">
        <f>'Temp Relocation Housing Costs'!L88+'Temp Relocation Living Costs'!L88</f>
        <v>93308.169731773043</v>
      </c>
      <c r="M88" s="52">
        <f>'Temp Relocation Housing Costs'!M88+'Temp Relocation Living Costs'!M88</f>
        <v>39629.212495638923</v>
      </c>
      <c r="N88" s="53">
        <f>'Temp Relocation Housing Costs'!N88+'Temp Relocation Living Costs'!N88</f>
        <v>18272223.01697199</v>
      </c>
      <c r="O88" s="53">
        <f>'Temp Relocation Housing Costs'!O88+'Temp Relocation Living Costs'!O88</f>
        <v>35164550.762891047</v>
      </c>
      <c r="P88" s="53">
        <f>'Temp Relocation Housing Costs'!P88+'Temp Relocation Living Costs'!P88</f>
        <v>28090808.241470527</v>
      </c>
      <c r="Q88" s="53">
        <f>'Temp Relocation Housing Costs'!Q88+'Temp Relocation Living Costs'!Q88</f>
        <v>11480248.31003469</v>
      </c>
      <c r="R88" s="53">
        <f>'Temp Relocation Housing Costs'!R88+'Temp Relocation Living Costs'!R88</f>
        <v>7375669.441655457</v>
      </c>
      <c r="S88" s="53">
        <f>'Temp Relocation Housing Costs'!S88+'Temp Relocation Living Costs'!S88</f>
        <v>4176725.6813801322</v>
      </c>
      <c r="U88" s="68">
        <v>2107</v>
      </c>
      <c r="V88" s="55">
        <f t="shared" si="9"/>
        <v>0</v>
      </c>
      <c r="W88" s="56">
        <f t="shared" si="10"/>
        <v>712864.59496188036</v>
      </c>
      <c r="X88" s="57">
        <f t="shared" si="11"/>
        <v>104560225.45440385</v>
      </c>
      <c r="Y88" s="58">
        <f t="shared" si="12"/>
        <v>105273090.04936573</v>
      </c>
      <c r="Z88" s="96">
        <f t="shared" si="13"/>
        <v>1058936.5516790163</v>
      </c>
      <c r="AC88">
        <v>2107</v>
      </c>
      <c r="AD88" s="51">
        <f>'Temp Relocation Housing Costs'!V88+'Temp Relocation Living Costs'!V88</f>
        <v>0</v>
      </c>
      <c r="AE88" s="51">
        <f>'Temp Relocation Housing Costs'!W88+'Temp Relocation Living Costs'!W88</f>
        <v>0</v>
      </c>
      <c r="AF88" s="51">
        <f>'Temp Relocation Housing Costs'!X88+'Temp Relocation Living Costs'!X88</f>
        <v>0</v>
      </c>
      <c r="AG88" s="51">
        <f>'Temp Relocation Housing Costs'!Y88+'Temp Relocation Living Costs'!Y88</f>
        <v>0</v>
      </c>
      <c r="AH88" s="51">
        <f>'Temp Relocation Housing Costs'!Z88+'Temp Relocation Living Costs'!Z88</f>
        <v>0</v>
      </c>
      <c r="AI88" s="51">
        <f>'Temp Relocation Housing Costs'!AA88+'Temp Relocation Living Costs'!AA88</f>
        <v>0</v>
      </c>
      <c r="AJ88" s="52">
        <f>'Temp Relocation Housing Costs'!AB88+'Temp Relocation Living Costs'!AB88</f>
        <v>147834.97640621942</v>
      </c>
      <c r="AK88" s="52">
        <f>'Temp Relocation Housing Costs'!AC88+'Temp Relocation Living Costs'!AC88</f>
        <v>166460.35292172167</v>
      </c>
      <c r="AL88" s="52">
        <f>'Temp Relocation Housing Costs'!AD88+'Temp Relocation Living Costs'!AD88</f>
        <v>113460.35298624582</v>
      </c>
      <c r="AM88" s="52">
        <f>'Temp Relocation Housing Costs'!AE88+'Temp Relocation Living Costs'!AE88</f>
        <v>112991.33795038724</v>
      </c>
      <c r="AN88" s="52">
        <f>'Temp Relocation Housing Costs'!AF88+'Temp Relocation Living Costs'!AF88</f>
        <v>91402.165442973972</v>
      </c>
      <c r="AO88" s="52">
        <f>'Temp Relocation Housing Costs'!AG88+'Temp Relocation Living Costs'!AG88</f>
        <v>36246.225484715338</v>
      </c>
      <c r="AP88" s="53">
        <f>'Temp Relocation Housing Costs'!AH88+'Temp Relocation Living Costs'!AH88</f>
        <v>17010995.090144724</v>
      </c>
      <c r="AQ88" s="53">
        <f>'Temp Relocation Housing Costs'!AI88+'Temp Relocation Living Costs'!AI88</f>
        <v>32111985.563710149</v>
      </c>
      <c r="AR88" s="53">
        <f>'Temp Relocation Housing Costs'!AJ88+'Temp Relocation Living Costs'!AJ88</f>
        <v>25382903.206119653</v>
      </c>
      <c r="AS88" s="53">
        <f>'Temp Relocation Housing Costs'!AK88+'Temp Relocation Living Costs'!AK88</f>
        <v>11450707.534411807</v>
      </c>
      <c r="AT88" s="53">
        <f>'Temp Relocation Housing Costs'!AL88+'Temp Relocation Living Costs'!AL88</f>
        <v>7225006.7758999132</v>
      </c>
      <c r="AU88" s="53">
        <f>'Temp Relocation Housing Costs'!AM88+'Temp Relocation Living Costs'!AM88</f>
        <v>3820175.3530117632</v>
      </c>
      <c r="AW88" s="68">
        <v>2107</v>
      </c>
      <c r="AX88" s="55">
        <f t="shared" si="14"/>
        <v>0</v>
      </c>
      <c r="AY88" s="56">
        <f t="shared" si="15"/>
        <v>668395.41119226336</v>
      </c>
      <c r="AZ88" s="57">
        <f t="shared" si="16"/>
        <v>97001773.52329801</v>
      </c>
      <c r="BA88" s="58">
        <f t="shared" si="17"/>
        <v>97670168.934490278</v>
      </c>
    </row>
    <row r="89" spans="1:53" x14ac:dyDescent="0.35">
      <c r="A89">
        <v>2108</v>
      </c>
      <c r="B89" s="51">
        <f>'Temp Relocation Housing Costs'!B89+'Temp Relocation Living Costs'!B89</f>
        <v>0</v>
      </c>
      <c r="C89" s="51">
        <f>'Temp Relocation Housing Costs'!C89+'Temp Relocation Living Costs'!C89</f>
        <v>0</v>
      </c>
      <c r="D89" s="51">
        <f>'Temp Relocation Housing Costs'!D89+'Temp Relocation Living Costs'!D89</f>
        <v>0</v>
      </c>
      <c r="E89" s="51">
        <f>'Temp Relocation Housing Costs'!E89+'Temp Relocation Living Costs'!E89</f>
        <v>0</v>
      </c>
      <c r="F89" s="51">
        <f>'Temp Relocation Housing Costs'!F89+'Temp Relocation Living Costs'!F89</f>
        <v>0</v>
      </c>
      <c r="G89" s="51">
        <f>'Temp Relocation Housing Costs'!G89+'Temp Relocation Living Costs'!G89</f>
        <v>0</v>
      </c>
      <c r="H89" s="52">
        <f>'Temp Relocation Housing Costs'!H89+'Temp Relocation Living Costs'!H89</f>
        <v>161076.55993079528</v>
      </c>
      <c r="I89" s="52">
        <f>'Temp Relocation Housing Costs'!I89+'Temp Relocation Living Costs'!I89</f>
        <v>184902.25439770482</v>
      </c>
      <c r="J89" s="52">
        <f>'Temp Relocation Housing Costs'!J89+'Temp Relocation Living Costs'!J89</f>
        <v>127368.06569969087</v>
      </c>
      <c r="K89" s="52">
        <f>'Temp Relocation Housing Costs'!K89+'Temp Relocation Living Costs'!K89</f>
        <v>114909.93846150373</v>
      </c>
      <c r="L89" s="52">
        <f>'Temp Relocation Housing Costs'!L89+'Temp Relocation Living Costs'!L89</f>
        <v>94648.37286509847</v>
      </c>
      <c r="M89" s="52">
        <f>'Temp Relocation Housing Costs'!M89+'Temp Relocation Living Costs'!M89</f>
        <v>40198.414473456614</v>
      </c>
      <c r="N89" s="53">
        <f>'Temp Relocation Housing Costs'!N89+'Temp Relocation Living Costs'!N89</f>
        <v>18526058.037566409</v>
      </c>
      <c r="O89" s="53">
        <f>'Temp Relocation Housing Costs'!O89+'Temp Relocation Living Costs'!O89</f>
        <v>35653051.502992623</v>
      </c>
      <c r="P89" s="53">
        <f>'Temp Relocation Housing Costs'!P89+'Temp Relocation Living Costs'!P89</f>
        <v>28481041.596320912</v>
      </c>
      <c r="Q89" s="53">
        <f>'Temp Relocation Housing Costs'!Q89+'Temp Relocation Living Costs'!Q89</f>
        <v>11639730.222197207</v>
      </c>
      <c r="R89" s="53">
        <f>'Temp Relocation Housing Costs'!R89+'Temp Relocation Living Costs'!R89</f>
        <v>7478131.1510424996</v>
      </c>
      <c r="S89" s="53">
        <f>'Temp Relocation Housing Costs'!S89+'Temp Relocation Living Costs'!S89</f>
        <v>4234748.1370148733</v>
      </c>
      <c r="U89" s="68">
        <v>2108</v>
      </c>
      <c r="V89" s="55">
        <f t="shared" si="9"/>
        <v>0</v>
      </c>
      <c r="W89" s="56">
        <f t="shared" si="10"/>
        <v>723103.60582824959</v>
      </c>
      <c r="X89" s="57">
        <f t="shared" si="11"/>
        <v>106012760.64713454</v>
      </c>
      <c r="Y89" s="58">
        <f t="shared" si="12"/>
        <v>106735864.2529628</v>
      </c>
      <c r="Z89" s="96">
        <f t="shared" si="13"/>
        <v>1017099.7740719898</v>
      </c>
      <c r="AC89">
        <v>2108</v>
      </c>
      <c r="AD89" s="51">
        <f>'Temp Relocation Housing Costs'!V89+'Temp Relocation Living Costs'!V89</f>
        <v>0</v>
      </c>
      <c r="AE89" s="51">
        <f>'Temp Relocation Housing Costs'!W89+'Temp Relocation Living Costs'!W89</f>
        <v>0</v>
      </c>
      <c r="AF89" s="51">
        <f>'Temp Relocation Housing Costs'!X89+'Temp Relocation Living Costs'!X89</f>
        <v>0</v>
      </c>
      <c r="AG89" s="51">
        <f>'Temp Relocation Housing Costs'!Y89+'Temp Relocation Living Costs'!Y89</f>
        <v>0</v>
      </c>
      <c r="AH89" s="51">
        <f>'Temp Relocation Housing Costs'!Z89+'Temp Relocation Living Costs'!Z89</f>
        <v>0</v>
      </c>
      <c r="AI89" s="51">
        <f>'Temp Relocation Housing Costs'!AA89+'Temp Relocation Living Costs'!AA89</f>
        <v>0</v>
      </c>
      <c r="AJ89" s="52">
        <f>'Temp Relocation Housing Costs'!AB89+'Temp Relocation Living Costs'!AB89</f>
        <v>149958.35851910675</v>
      </c>
      <c r="AK89" s="52">
        <f>'Temp Relocation Housing Costs'!AC89+'Temp Relocation Living Costs'!AC89</f>
        <v>168851.25488884252</v>
      </c>
      <c r="AL89" s="52">
        <f>'Temp Relocation Housing Costs'!AD89+'Temp Relocation Living Costs'!AD89</f>
        <v>115090.00579175573</v>
      </c>
      <c r="AM89" s="52">
        <f>'Temp Relocation Housing Costs'!AE89+'Temp Relocation Living Costs'!AE89</f>
        <v>114614.25420300529</v>
      </c>
      <c r="AN89" s="52">
        <f>'Temp Relocation Housing Costs'!AF89+'Temp Relocation Living Costs'!AF89</f>
        <v>92714.992271230643</v>
      </c>
      <c r="AO89" s="52">
        <f>'Temp Relocation Housing Costs'!AG89+'Temp Relocation Living Costs'!AG89</f>
        <v>36766.836971420918</v>
      </c>
      <c r="AP89" s="53">
        <f>'Temp Relocation Housing Costs'!AH89+'Temp Relocation Living Costs'!AH89</f>
        <v>17247309.318852834</v>
      </c>
      <c r="AQ89" s="53">
        <f>'Temp Relocation Housing Costs'!AI89+'Temp Relocation Living Costs'!AI89</f>
        <v>32558080.519388005</v>
      </c>
      <c r="AR89" s="53">
        <f>'Temp Relocation Housing Costs'!AJ89+'Temp Relocation Living Costs'!AJ89</f>
        <v>25735518.744584069</v>
      </c>
      <c r="AS89" s="53">
        <f>'Temp Relocation Housing Costs'!AK89+'Temp Relocation Living Costs'!AK89</f>
        <v>11609779.070486989</v>
      </c>
      <c r="AT89" s="53">
        <f>'Temp Relocation Housing Costs'!AL89+'Temp Relocation Living Costs'!AL89</f>
        <v>7325375.5018098298</v>
      </c>
      <c r="AU89" s="53">
        <f>'Temp Relocation Housing Costs'!AM89+'Temp Relocation Living Costs'!AM89</f>
        <v>3873244.6642009555</v>
      </c>
      <c r="AW89" s="68">
        <v>2108</v>
      </c>
      <c r="AX89" s="55">
        <f t="shared" si="14"/>
        <v>0</v>
      </c>
      <c r="AY89" s="56">
        <f t="shared" si="15"/>
        <v>677995.70264536189</v>
      </c>
      <c r="AZ89" s="57">
        <f t="shared" si="16"/>
        <v>98349307.819322705</v>
      </c>
      <c r="BA89" s="58">
        <f t="shared" si="17"/>
        <v>99027303.521968067</v>
      </c>
    </row>
    <row r="90" spans="1:53" x14ac:dyDescent="0.35">
      <c r="A90">
        <v>2109</v>
      </c>
      <c r="B90" s="51">
        <f>'Temp Relocation Housing Costs'!B90+'Temp Relocation Living Costs'!B90</f>
        <v>0</v>
      </c>
      <c r="C90" s="51">
        <f>'Temp Relocation Housing Costs'!C90+'Temp Relocation Living Costs'!C90</f>
        <v>0</v>
      </c>
      <c r="D90" s="51">
        <f>'Temp Relocation Housing Costs'!D90+'Temp Relocation Living Costs'!D90</f>
        <v>0</v>
      </c>
      <c r="E90" s="51">
        <f>'Temp Relocation Housing Costs'!E90+'Temp Relocation Living Costs'!E90</f>
        <v>0</v>
      </c>
      <c r="F90" s="51">
        <f>'Temp Relocation Housing Costs'!F90+'Temp Relocation Living Costs'!F90</f>
        <v>0</v>
      </c>
      <c r="G90" s="51">
        <f>'Temp Relocation Housing Costs'!G90+'Temp Relocation Living Costs'!G90</f>
        <v>0</v>
      </c>
      <c r="H90" s="52">
        <f>'Temp Relocation Housing Costs'!H90+'Temp Relocation Living Costs'!H90</f>
        <v>163390.13344686673</v>
      </c>
      <c r="I90" s="52">
        <f>'Temp Relocation Housing Costs'!I90+'Temp Relocation Living Costs'!I90</f>
        <v>187558.04093188606</v>
      </c>
      <c r="J90" s="52">
        <f>'Temp Relocation Housing Costs'!J90+'Temp Relocation Living Costs'!J90</f>
        <v>129197.47764965214</v>
      </c>
      <c r="K90" s="52">
        <f>'Temp Relocation Housing Costs'!K90+'Temp Relocation Living Costs'!K90</f>
        <v>116560.41194114691</v>
      </c>
      <c r="L90" s="52">
        <f>'Temp Relocation Housing Costs'!L90+'Temp Relocation Living Costs'!L90</f>
        <v>96007.825593006404</v>
      </c>
      <c r="M90" s="52">
        <f>'Temp Relocation Housing Costs'!M90+'Temp Relocation Living Costs'!M90</f>
        <v>40775.792008423909</v>
      </c>
      <c r="N90" s="53">
        <f>'Temp Relocation Housing Costs'!N90+'Temp Relocation Living Costs'!N90</f>
        <v>18783419.296737283</v>
      </c>
      <c r="O90" s="53">
        <f>'Temp Relocation Housing Costs'!O90+'Temp Relocation Living Costs'!O90</f>
        <v>36148338.423150606</v>
      </c>
      <c r="P90" s="53">
        <f>'Temp Relocation Housing Costs'!P90+'Temp Relocation Living Costs'!P90</f>
        <v>28876696.015240677</v>
      </c>
      <c r="Q90" s="53">
        <f>'Temp Relocation Housing Costs'!Q90+'Temp Relocation Living Costs'!Q90</f>
        <v>11801427.633504005</v>
      </c>
      <c r="R90" s="53">
        <f>'Temp Relocation Housing Costs'!R90+'Temp Relocation Living Costs'!R90</f>
        <v>7582016.2433473328</v>
      </c>
      <c r="S90" s="53">
        <f>'Temp Relocation Housing Costs'!S90+'Temp Relocation Living Costs'!S90</f>
        <v>4293576.6320246421</v>
      </c>
      <c r="U90" s="68">
        <v>2109</v>
      </c>
      <c r="V90" s="55">
        <f t="shared" si="9"/>
        <v>0</v>
      </c>
      <c r="W90" s="56">
        <f t="shared" si="10"/>
        <v>733489.68157098233</v>
      </c>
      <c r="X90" s="57">
        <f t="shared" si="11"/>
        <v>107485474.24400455</v>
      </c>
      <c r="Y90" s="58">
        <f t="shared" si="12"/>
        <v>108218963.92557552</v>
      </c>
      <c r="Z90" s="96">
        <f t="shared" si="13"/>
        <v>976915.89763398736</v>
      </c>
      <c r="AC90">
        <v>2109</v>
      </c>
      <c r="AD90" s="51">
        <f>'Temp Relocation Housing Costs'!V90+'Temp Relocation Living Costs'!V90</f>
        <v>0</v>
      </c>
      <c r="AE90" s="51">
        <f>'Temp Relocation Housing Costs'!W90+'Temp Relocation Living Costs'!W90</f>
        <v>0</v>
      </c>
      <c r="AF90" s="51">
        <f>'Temp Relocation Housing Costs'!X90+'Temp Relocation Living Costs'!X90</f>
        <v>0</v>
      </c>
      <c r="AG90" s="51">
        <f>'Temp Relocation Housing Costs'!Y90+'Temp Relocation Living Costs'!Y90</f>
        <v>0</v>
      </c>
      <c r="AH90" s="51">
        <f>'Temp Relocation Housing Costs'!Z90+'Temp Relocation Living Costs'!Z90</f>
        <v>0</v>
      </c>
      <c r="AI90" s="51">
        <f>'Temp Relocation Housing Costs'!AA90+'Temp Relocation Living Costs'!AA90</f>
        <v>0</v>
      </c>
      <c r="AJ90" s="52">
        <f>'Temp Relocation Housing Costs'!AB90+'Temp Relocation Living Costs'!AB90</f>
        <v>152112.23917643155</v>
      </c>
      <c r="AK90" s="52">
        <f>'Temp Relocation Housing Costs'!AC90+'Temp Relocation Living Costs'!AC90</f>
        <v>171276.49783936306</v>
      </c>
      <c r="AL90" s="52">
        <f>'Temp Relocation Housing Costs'!AD90+'Temp Relocation Living Costs'!AD90</f>
        <v>116743.0656129905</v>
      </c>
      <c r="AM90" s="52">
        <f>'Temp Relocation Housing Costs'!AE90+'Temp Relocation Living Costs'!AE90</f>
        <v>116260.48071294738</v>
      </c>
      <c r="AN90" s="52">
        <f>'Temp Relocation Housing Costs'!AF90+'Temp Relocation Living Costs'!AF90</f>
        <v>94046.675482950886</v>
      </c>
      <c r="AO90" s="52">
        <f>'Temp Relocation Housing Costs'!AG90+'Temp Relocation Living Costs'!AG90</f>
        <v>37294.926100735225</v>
      </c>
      <c r="AP90" s="53">
        <f>'Temp Relocation Housing Costs'!AH90+'Temp Relocation Living Costs'!AH90</f>
        <v>17486906.38988699</v>
      </c>
      <c r="AQ90" s="53">
        <f>'Temp Relocation Housing Costs'!AI90+'Temp Relocation Living Costs'!AI90</f>
        <v>33010372.560234766</v>
      </c>
      <c r="AR90" s="53">
        <f>'Temp Relocation Housing Costs'!AJ90+'Temp Relocation Living Costs'!AJ90</f>
        <v>26093032.76597444</v>
      </c>
      <c r="AS90" s="53">
        <f>'Temp Relocation Housing Costs'!AK90+'Temp Relocation Living Costs'!AK90</f>
        <v>11771060.404822521</v>
      </c>
      <c r="AT90" s="53">
        <f>'Temp Relocation Housing Costs'!AL90+'Temp Relocation Living Costs'!AL90</f>
        <v>7427138.5352205196</v>
      </c>
      <c r="AU90" s="53">
        <f>'Temp Relocation Housing Costs'!AM90+'Temp Relocation Living Costs'!AM90</f>
        <v>3927051.2064148649</v>
      </c>
      <c r="AW90" s="68">
        <v>2109</v>
      </c>
      <c r="AX90" s="55">
        <f t="shared" si="14"/>
        <v>0</v>
      </c>
      <c r="AY90" s="56">
        <f t="shared" si="15"/>
        <v>687733.88492541865</v>
      </c>
      <c r="AZ90" s="57">
        <f t="shared" si="16"/>
        <v>99715561.862554103</v>
      </c>
      <c r="BA90" s="58">
        <f t="shared" si="17"/>
        <v>100403295.74747953</v>
      </c>
    </row>
    <row r="91" spans="1:53" x14ac:dyDescent="0.35">
      <c r="A91">
        <v>2110</v>
      </c>
      <c r="B91" s="51">
        <f>'Temp Relocation Housing Costs'!B91+'Temp Relocation Living Costs'!B91</f>
        <v>0</v>
      </c>
      <c r="C91" s="51">
        <f>'Temp Relocation Housing Costs'!C91+'Temp Relocation Living Costs'!C91</f>
        <v>0</v>
      </c>
      <c r="D91" s="51">
        <f>'Temp Relocation Housing Costs'!D91+'Temp Relocation Living Costs'!D91</f>
        <v>0</v>
      </c>
      <c r="E91" s="51">
        <f>'Temp Relocation Housing Costs'!E91+'Temp Relocation Living Costs'!E91</f>
        <v>0</v>
      </c>
      <c r="F91" s="51">
        <f>'Temp Relocation Housing Costs'!F91+'Temp Relocation Living Costs'!F91</f>
        <v>0</v>
      </c>
      <c r="G91" s="51">
        <f>'Temp Relocation Housing Costs'!G91+'Temp Relocation Living Costs'!G91</f>
        <v>0</v>
      </c>
      <c r="H91" s="52">
        <f>'Temp Relocation Housing Costs'!H91+'Temp Relocation Living Costs'!H91</f>
        <v>157467.12726565383</v>
      </c>
      <c r="I91" s="52">
        <f>'Temp Relocation Housing Costs'!I91+'Temp Relocation Living Costs'!I91</f>
        <v>180758.93126510186</v>
      </c>
      <c r="J91" s="52">
        <f>'Temp Relocation Housing Costs'!J91+'Temp Relocation Living Costs'!J91</f>
        <v>124513.97906517451</v>
      </c>
      <c r="K91" s="52">
        <f>'Temp Relocation Housing Costs'!K91+'Temp Relocation Living Costs'!K91</f>
        <v>112335.01579360876</v>
      </c>
      <c r="L91" s="52">
        <f>'Temp Relocation Housing Costs'!L91+'Temp Relocation Living Costs'!L91</f>
        <v>92527.475020815269</v>
      </c>
      <c r="M91" s="52">
        <f>'Temp Relocation Housing Costs'!M91+'Temp Relocation Living Costs'!M91</f>
        <v>39297.641137164057</v>
      </c>
      <c r="N91" s="53">
        <f>'Temp Relocation Housing Costs'!N91+'Temp Relocation Living Costs'!N91</f>
        <v>18094095.648801714</v>
      </c>
      <c r="O91" s="53">
        <f>'Temp Relocation Housing Costs'!O91+'Temp Relocation Living Costs'!O91</f>
        <v>34821747.981069379</v>
      </c>
      <c r="P91" s="53">
        <f>'Temp Relocation Housing Costs'!P91+'Temp Relocation Living Costs'!P91</f>
        <v>27816964.071706314</v>
      </c>
      <c r="Q91" s="53">
        <f>'Temp Relocation Housing Costs'!Q91+'Temp Relocation Living Costs'!Q91</f>
        <v>11368332.731097834</v>
      </c>
      <c r="R91" s="53">
        <f>'Temp Relocation Housing Costs'!R91+'Temp Relocation Living Costs'!R91</f>
        <v>7303767.4850672679</v>
      </c>
      <c r="S91" s="53">
        <f>'Temp Relocation Housing Costs'!S91+'Temp Relocation Living Costs'!S91</f>
        <v>4136008.7334476113</v>
      </c>
      <c r="U91" s="68">
        <v>2110</v>
      </c>
      <c r="V91" s="55">
        <f t="shared" si="9"/>
        <v>0</v>
      </c>
      <c r="W91" s="56">
        <f t="shared" si="10"/>
        <v>706900.16954751837</v>
      </c>
      <c r="X91" s="57">
        <f t="shared" si="11"/>
        <v>103540916.65119012</v>
      </c>
      <c r="Y91" s="58">
        <f t="shared" si="12"/>
        <v>104247816.82073763</v>
      </c>
      <c r="Z91" s="96">
        <f t="shared" si="13"/>
        <v>891500.09220985428</v>
      </c>
      <c r="AC91">
        <v>2110</v>
      </c>
      <c r="AD91" s="51">
        <f>'Temp Relocation Housing Costs'!V91+'Temp Relocation Living Costs'!V91</f>
        <v>0</v>
      </c>
      <c r="AE91" s="51">
        <f>'Temp Relocation Housing Costs'!W91+'Temp Relocation Living Costs'!W91</f>
        <v>0</v>
      </c>
      <c r="AF91" s="51">
        <f>'Temp Relocation Housing Costs'!X91+'Temp Relocation Living Costs'!X91</f>
        <v>0</v>
      </c>
      <c r="AG91" s="51">
        <f>'Temp Relocation Housing Costs'!Y91+'Temp Relocation Living Costs'!Y91</f>
        <v>0</v>
      </c>
      <c r="AH91" s="51">
        <f>'Temp Relocation Housing Costs'!Z91+'Temp Relocation Living Costs'!Z91</f>
        <v>0</v>
      </c>
      <c r="AI91" s="51">
        <f>'Temp Relocation Housing Costs'!AA91+'Temp Relocation Living Costs'!AA91</f>
        <v>0</v>
      </c>
      <c r="AJ91" s="52">
        <f>'Temp Relocation Housing Costs'!AB91+'Temp Relocation Living Costs'!AB91</f>
        <v>146598.06452051128</v>
      </c>
      <c r="AK91" s="52">
        <f>'Temp Relocation Housing Costs'!AC91+'Temp Relocation Living Costs'!AC91</f>
        <v>165067.60545401624</v>
      </c>
      <c r="AL91" s="52">
        <f>'Temp Relocation Housing Costs'!AD91+'Temp Relocation Living Costs'!AD91</f>
        <v>112511.04814258215</v>
      </c>
      <c r="AM91" s="52">
        <f>'Temp Relocation Housing Costs'!AE91+'Temp Relocation Living Costs'!AE91</f>
        <v>112045.95728141164</v>
      </c>
      <c r="AN91" s="52">
        <f>'Temp Relocation Housing Costs'!AF91+'Temp Relocation Living Costs'!AF91</f>
        <v>90637.417968700844</v>
      </c>
      <c r="AO91" s="52">
        <f>'Temp Relocation Housing Costs'!AG91+'Temp Relocation Living Costs'!AG91</f>
        <v>35942.959043958377</v>
      </c>
      <c r="AP91" s="53">
        <f>'Temp Relocation Housing Costs'!AH91+'Temp Relocation Living Costs'!AH91</f>
        <v>16845162.843977928</v>
      </c>
      <c r="AQ91" s="53">
        <f>'Temp Relocation Housing Costs'!AI91+'Temp Relocation Living Costs'!AI91</f>
        <v>31798940.814317983</v>
      </c>
      <c r="AR91" s="53">
        <f>'Temp Relocation Housing Costs'!AJ91+'Temp Relocation Living Costs'!AJ91</f>
        <v>25135457.137820933</v>
      </c>
      <c r="AS91" s="53">
        <f>'Temp Relocation Housing Costs'!AK91+'Temp Relocation Living Costs'!AK91</f>
        <v>11339079.934699511</v>
      </c>
      <c r="AT91" s="53">
        <f>'Temp Relocation Housing Costs'!AL91+'Temp Relocation Living Costs'!AL91</f>
        <v>7154573.5592733361</v>
      </c>
      <c r="AU91" s="53">
        <f>'Temp Relocation Housing Costs'!AM91+'Temp Relocation Living Costs'!AM91</f>
        <v>3782934.2477040566</v>
      </c>
      <c r="AW91" s="68">
        <v>2110</v>
      </c>
      <c r="AX91" s="55">
        <f t="shared" si="14"/>
        <v>0</v>
      </c>
      <c r="AY91" s="56">
        <f t="shared" si="15"/>
        <v>662803.05241118057</v>
      </c>
      <c r="AZ91" s="57">
        <f t="shared" si="16"/>
        <v>96056148.537793741</v>
      </c>
      <c r="BA91" s="58">
        <f t="shared" si="17"/>
        <v>96718951.590204924</v>
      </c>
    </row>
    <row r="92" spans="1:53" x14ac:dyDescent="0.35">
      <c r="A92">
        <v>2111</v>
      </c>
      <c r="B92" s="51">
        <f>'Temp Relocation Housing Costs'!B92+'Temp Relocation Living Costs'!B92</f>
        <v>0</v>
      </c>
      <c r="C92" s="51">
        <f>'Temp Relocation Housing Costs'!C92+'Temp Relocation Living Costs'!C92</f>
        <v>0</v>
      </c>
      <c r="D92" s="51">
        <f>'Temp Relocation Housing Costs'!D92+'Temp Relocation Living Costs'!D92</f>
        <v>0</v>
      </c>
      <c r="E92" s="51">
        <f>'Temp Relocation Housing Costs'!E92+'Temp Relocation Living Costs'!E92</f>
        <v>0</v>
      </c>
      <c r="F92" s="51">
        <f>'Temp Relocation Housing Costs'!F92+'Temp Relocation Living Costs'!F92</f>
        <v>0</v>
      </c>
      <c r="G92" s="51">
        <f>'Temp Relocation Housing Costs'!G92+'Temp Relocation Living Costs'!G92</f>
        <v>0</v>
      </c>
      <c r="H92" s="52">
        <f>'Temp Relocation Housing Costs'!H92+'Temp Relocation Living Costs'!H92</f>
        <v>159728.85780826156</v>
      </c>
      <c r="I92" s="52">
        <f>'Temp Relocation Housing Costs'!I92+'Temp Relocation Living Costs'!I92</f>
        <v>183355.20645466383</v>
      </c>
      <c r="J92" s="52">
        <f>'Temp Relocation Housing Costs'!J92+'Temp Relocation Living Costs'!J92</f>
        <v>126302.39722154455</v>
      </c>
      <c r="K92" s="52">
        <f>'Temp Relocation Housing Costs'!K92+'Temp Relocation Living Costs'!K92</f>
        <v>113948.50516524186</v>
      </c>
      <c r="L92" s="52">
        <f>'Temp Relocation Housing Costs'!L92+'Temp Relocation Living Costs'!L92</f>
        <v>93856.464886312111</v>
      </c>
      <c r="M92" s="52">
        <f>'Temp Relocation Housing Costs'!M92+'Temp Relocation Living Costs'!M92</f>
        <v>39862.080691982483</v>
      </c>
      <c r="N92" s="53">
        <f>'Temp Relocation Housing Costs'!N92+'Temp Relocation Living Costs'!N92</f>
        <v>18345456.150333725</v>
      </c>
      <c r="O92" s="53">
        <f>'Temp Relocation Housing Costs'!O92+'Temp Relocation Living Costs'!O92</f>
        <v>35305486.555609442</v>
      </c>
      <c r="P92" s="53">
        <f>'Temp Relocation Housing Costs'!P92+'Temp Relocation Living Costs'!P92</f>
        <v>28203393.223838326</v>
      </c>
      <c r="Q92" s="53">
        <f>'Temp Relocation Housing Costs'!Q92+'Temp Relocation Living Costs'!Q92</f>
        <v>11526259.928584533</v>
      </c>
      <c r="R92" s="53">
        <f>'Temp Relocation Housing Costs'!R92+'Temp Relocation Living Costs'!R92</f>
        <v>7405230.3431041278</v>
      </c>
      <c r="S92" s="53">
        <f>'Temp Relocation Housing Costs'!S92+'Temp Relocation Living Costs'!S92</f>
        <v>4193465.5552616934</v>
      </c>
      <c r="U92" s="68">
        <v>2111</v>
      </c>
      <c r="V92" s="55">
        <f t="shared" si="9"/>
        <v>0</v>
      </c>
      <c r="W92" s="56">
        <f t="shared" si="10"/>
        <v>717053.5122280065</v>
      </c>
      <c r="X92" s="57">
        <f t="shared" si="11"/>
        <v>104979291.75673184</v>
      </c>
      <c r="Y92" s="58">
        <f t="shared" si="12"/>
        <v>105696345.26895985</v>
      </c>
      <c r="Z92" s="96">
        <f t="shared" si="13"/>
        <v>856278.44736289373</v>
      </c>
      <c r="AC92">
        <v>2111</v>
      </c>
      <c r="AD92" s="51">
        <f>'Temp Relocation Housing Costs'!V92+'Temp Relocation Living Costs'!V92</f>
        <v>0</v>
      </c>
      <c r="AE92" s="51">
        <f>'Temp Relocation Housing Costs'!W92+'Temp Relocation Living Costs'!W92</f>
        <v>0</v>
      </c>
      <c r="AF92" s="51">
        <f>'Temp Relocation Housing Costs'!X92+'Temp Relocation Living Costs'!X92</f>
        <v>0</v>
      </c>
      <c r="AG92" s="51">
        <f>'Temp Relocation Housing Costs'!Y92+'Temp Relocation Living Costs'!Y92</f>
        <v>0</v>
      </c>
      <c r="AH92" s="51">
        <f>'Temp Relocation Housing Costs'!Z92+'Temp Relocation Living Costs'!Z92</f>
        <v>0</v>
      </c>
      <c r="AI92" s="51">
        <f>'Temp Relocation Housing Costs'!AA92+'Temp Relocation Living Costs'!AA92</f>
        <v>0</v>
      </c>
      <c r="AJ92" s="52">
        <f>'Temp Relocation Housing Costs'!AB92+'Temp Relocation Living Costs'!AB92</f>
        <v>148703.68063081132</v>
      </c>
      <c r="AK92" s="52">
        <f>'Temp Relocation Housing Costs'!AC92+'Temp Relocation Living Costs'!AC92</f>
        <v>167438.50312220471</v>
      </c>
      <c r="AL92" s="52">
        <f>'Temp Relocation Housing Costs'!AD92+'Temp Relocation Living Costs'!AD92</f>
        <v>114127.06590059705</v>
      </c>
      <c r="AM92" s="52">
        <f>'Temp Relocation Housing Costs'!AE92+'Temp Relocation Living Costs'!AE92</f>
        <v>113655.29485020824</v>
      </c>
      <c r="AN92" s="52">
        <f>'Temp Relocation Housing Costs'!AF92+'Temp Relocation Living Costs'!AF92</f>
        <v>91939.260582347299</v>
      </c>
      <c r="AO92" s="52">
        <f>'Temp Relocation Housing Costs'!AG92+'Temp Relocation Living Costs'!AG92</f>
        <v>36459.214656625241</v>
      </c>
      <c r="AP92" s="53">
        <f>'Temp Relocation Housing Costs'!AH92+'Temp Relocation Living Costs'!AH92</f>
        <v>17079173.355640676</v>
      </c>
      <c r="AQ92" s="53">
        <f>'Temp Relocation Housing Costs'!AI92+'Temp Relocation Living Costs'!AI92</f>
        <v>32240686.998621099</v>
      </c>
      <c r="AR92" s="53">
        <f>'Temp Relocation Housing Costs'!AJ92+'Temp Relocation Living Costs'!AJ92</f>
        <v>25484635.192089561</v>
      </c>
      <c r="AS92" s="53">
        <f>'Temp Relocation Housing Costs'!AK92+'Temp Relocation Living Costs'!AK92</f>
        <v>11496600.756663684</v>
      </c>
      <c r="AT92" s="53">
        <f>'Temp Relocation Housing Costs'!AL92+'Temp Relocation Living Costs'!AL92</f>
        <v>7253963.8373514637</v>
      </c>
      <c r="AU92" s="53">
        <f>'Temp Relocation Housing Costs'!AM92+'Temp Relocation Living Costs'!AM92</f>
        <v>3835486.2109644283</v>
      </c>
      <c r="AW92" s="68">
        <v>2111</v>
      </c>
      <c r="AX92" s="55">
        <f t="shared" si="14"/>
        <v>0</v>
      </c>
      <c r="AY92" s="56">
        <f t="shared" si="15"/>
        <v>672323.01974279387</v>
      </c>
      <c r="AZ92" s="57">
        <f t="shared" si="16"/>
        <v>97390546.351330891</v>
      </c>
      <c r="BA92" s="58">
        <f t="shared" si="17"/>
        <v>98062869.371073678</v>
      </c>
    </row>
    <row r="93" spans="1:53" x14ac:dyDescent="0.35">
      <c r="A93">
        <v>2112</v>
      </c>
      <c r="B93" s="51">
        <f>'Temp Relocation Housing Costs'!B93+'Temp Relocation Living Costs'!B93</f>
        <v>0</v>
      </c>
      <c r="C93" s="51">
        <f>'Temp Relocation Housing Costs'!C93+'Temp Relocation Living Costs'!C93</f>
        <v>0</v>
      </c>
      <c r="D93" s="51">
        <f>'Temp Relocation Housing Costs'!D93+'Temp Relocation Living Costs'!D93</f>
        <v>0</v>
      </c>
      <c r="E93" s="51">
        <f>'Temp Relocation Housing Costs'!E93+'Temp Relocation Living Costs'!E93</f>
        <v>0</v>
      </c>
      <c r="F93" s="51">
        <f>'Temp Relocation Housing Costs'!F93+'Temp Relocation Living Costs'!F93</f>
        <v>0</v>
      </c>
      <c r="G93" s="51">
        <f>'Temp Relocation Housing Costs'!G93+'Temp Relocation Living Costs'!G93</f>
        <v>0</v>
      </c>
      <c r="H93" s="52">
        <f>'Temp Relocation Housing Costs'!H93+'Temp Relocation Living Costs'!H93</f>
        <v>162023.07402033062</v>
      </c>
      <c r="I93" s="52">
        <f>'Temp Relocation Housing Costs'!I93+'Temp Relocation Living Costs'!I93</f>
        <v>185988.77244259886</v>
      </c>
      <c r="J93" s="52">
        <f>'Temp Relocation Housing Costs'!J93+'Temp Relocation Living Costs'!J93</f>
        <v>128116.50277081659</v>
      </c>
      <c r="K93" s="52">
        <f>'Temp Relocation Housing Costs'!K93+'Temp Relocation Living Costs'!K93</f>
        <v>115585.1693940999</v>
      </c>
      <c r="L93" s="52">
        <f>'Temp Relocation Housing Costs'!L93+'Temp Relocation Living Costs'!L93</f>
        <v>95204.543288075569</v>
      </c>
      <c r="M93" s="52">
        <f>'Temp Relocation Housing Costs'!M93+'Temp Relocation Living Costs'!M93</f>
        <v>40434.627400355792</v>
      </c>
      <c r="N93" s="53">
        <f>'Temp Relocation Housing Costs'!N93+'Temp Relocation Living Costs'!N93</f>
        <v>18600308.514789239</v>
      </c>
      <c r="O93" s="53">
        <f>'Temp Relocation Housing Costs'!O93+'Temp Relocation Living Costs'!O93</f>
        <v>35795945.15490602</v>
      </c>
      <c r="P93" s="53">
        <f>'Temp Relocation Housing Costs'!P93+'Temp Relocation Living Costs'!P93</f>
        <v>28595190.592618022</v>
      </c>
      <c r="Q93" s="53">
        <f>'Temp Relocation Housing Costs'!Q93+'Temp Relocation Living Costs'!Q93</f>
        <v>11686381.027349101</v>
      </c>
      <c r="R93" s="53">
        <f>'Temp Relocation Housing Costs'!R93+'Temp Relocation Living Costs'!R93</f>
        <v>7508102.7081634998</v>
      </c>
      <c r="S93" s="53">
        <f>'Temp Relocation Housing Costs'!S93+'Temp Relocation Living Costs'!S93</f>
        <v>4251720.5587493973</v>
      </c>
      <c r="U93" s="68">
        <v>2112</v>
      </c>
      <c r="V93" s="55">
        <f t="shared" si="9"/>
        <v>0</v>
      </c>
      <c r="W93" s="56">
        <f t="shared" si="10"/>
        <v>727352.68931627728</v>
      </c>
      <c r="X93" s="57">
        <f t="shared" si="11"/>
        <v>106437648.55657527</v>
      </c>
      <c r="Y93" s="58">
        <f t="shared" si="12"/>
        <v>107165001.24589154</v>
      </c>
      <c r="Z93" s="96">
        <f t="shared" si="13"/>
        <v>822448.35069834068</v>
      </c>
      <c r="AC93">
        <v>2112</v>
      </c>
      <c r="AD93" s="51">
        <f>'Temp Relocation Housing Costs'!V93+'Temp Relocation Living Costs'!V93</f>
        <v>0</v>
      </c>
      <c r="AE93" s="51">
        <f>'Temp Relocation Housing Costs'!W93+'Temp Relocation Living Costs'!W93</f>
        <v>0</v>
      </c>
      <c r="AF93" s="51">
        <f>'Temp Relocation Housing Costs'!X93+'Temp Relocation Living Costs'!X93</f>
        <v>0</v>
      </c>
      <c r="AG93" s="51">
        <f>'Temp Relocation Housing Costs'!Y93+'Temp Relocation Living Costs'!Y93</f>
        <v>0</v>
      </c>
      <c r="AH93" s="51">
        <f>'Temp Relocation Housing Costs'!Z93+'Temp Relocation Living Costs'!Z93</f>
        <v>0</v>
      </c>
      <c r="AI93" s="51">
        <f>'Temp Relocation Housing Costs'!AA93+'Temp Relocation Living Costs'!AA93</f>
        <v>0</v>
      </c>
      <c r="AJ93" s="52">
        <f>'Temp Relocation Housing Costs'!AB93+'Temp Relocation Living Costs'!AB93</f>
        <v>150839.54010904703</v>
      </c>
      <c r="AK93" s="52">
        <f>'Temp Relocation Housing Costs'!AC93+'Temp Relocation Living Costs'!AC93</f>
        <v>169843.45444821153</v>
      </c>
      <c r="AL93" s="52">
        <f>'Temp Relocation Housing Costs'!AD93+'Temp Relocation Living Costs'!AD93</f>
        <v>115766.29483153528</v>
      </c>
      <c r="AM93" s="52">
        <f>'Temp Relocation Housing Costs'!AE93+'Temp Relocation Living Costs'!AE93</f>
        <v>115287.74764308953</v>
      </c>
      <c r="AN93" s="52">
        <f>'Temp Relocation Housing Costs'!AF93+'Temp Relocation Living Costs'!AF93</f>
        <v>93259.801811076686</v>
      </c>
      <c r="AO93" s="52">
        <f>'Temp Relocation Housing Costs'!AG93+'Temp Relocation Living Costs'!AG93</f>
        <v>36982.885347646785</v>
      </c>
      <c r="AP93" s="53">
        <f>'Temp Relocation Housing Costs'!AH93+'Temp Relocation Living Costs'!AH93</f>
        <v>17316434.706732862</v>
      </c>
      <c r="AQ93" s="53">
        <f>'Temp Relocation Housing Costs'!AI93+'Temp Relocation Living Costs'!AI93</f>
        <v>32688569.855604157</v>
      </c>
      <c r="AR93" s="53">
        <f>'Temp Relocation Housing Costs'!AJ93+'Temp Relocation Living Costs'!AJ93</f>
        <v>25838663.97626194</v>
      </c>
      <c r="AS93" s="53">
        <f>'Temp Relocation Housing Costs'!AK93+'Temp Relocation Living Costs'!AK93</f>
        <v>11656309.834597051</v>
      </c>
      <c r="AT93" s="53">
        <f>'Temp Relocation Housing Costs'!AL93+'Temp Relocation Living Costs'!AL93</f>
        <v>7354734.8304777481</v>
      </c>
      <c r="AU93" s="53">
        <f>'Temp Relocation Housing Costs'!AM93+'Temp Relocation Living Costs'!AM93</f>
        <v>3888768.2183285826</v>
      </c>
      <c r="AW93" s="68">
        <v>2112</v>
      </c>
      <c r="AX93" s="55">
        <f t="shared" si="14"/>
        <v>0</v>
      </c>
      <c r="AY93" s="56">
        <f t="shared" si="15"/>
        <v>681979.72419060685</v>
      </c>
      <c r="AZ93" s="57">
        <f t="shared" si="16"/>
        <v>98743481.42200233</v>
      </c>
      <c r="BA93" s="58">
        <f t="shared" si="17"/>
        <v>99425461.146192938</v>
      </c>
    </row>
    <row r="94" spans="1:53" x14ac:dyDescent="0.35">
      <c r="A94">
        <v>2113</v>
      </c>
      <c r="B94" s="51">
        <f>'Temp Relocation Housing Costs'!B94+'Temp Relocation Living Costs'!B94</f>
        <v>0</v>
      </c>
      <c r="C94" s="51">
        <f>'Temp Relocation Housing Costs'!C94+'Temp Relocation Living Costs'!C94</f>
        <v>0</v>
      </c>
      <c r="D94" s="51">
        <f>'Temp Relocation Housing Costs'!D94+'Temp Relocation Living Costs'!D94</f>
        <v>0</v>
      </c>
      <c r="E94" s="51">
        <f>'Temp Relocation Housing Costs'!E94+'Temp Relocation Living Costs'!E94</f>
        <v>0</v>
      </c>
      <c r="F94" s="51">
        <f>'Temp Relocation Housing Costs'!F94+'Temp Relocation Living Costs'!F94</f>
        <v>0</v>
      </c>
      <c r="G94" s="51">
        <f>'Temp Relocation Housing Costs'!G94+'Temp Relocation Living Costs'!G94</f>
        <v>0</v>
      </c>
      <c r="H94" s="52">
        <f>'Temp Relocation Housing Costs'!H94+'Temp Relocation Living Costs'!H94</f>
        <v>164350.24249976032</v>
      </c>
      <c r="I94" s="52">
        <f>'Temp Relocation Housing Costs'!I94+'Temp Relocation Living Costs'!I94</f>
        <v>188660.16484379439</v>
      </c>
      <c r="J94" s="52">
        <f>'Temp Relocation Housing Costs'!J94+'Temp Relocation Living Costs'!J94</f>
        <v>129956.66466594028</v>
      </c>
      <c r="K94" s="52">
        <f>'Temp Relocation Housing Costs'!K94+'Temp Relocation Living Costs'!K94</f>
        <v>117245.34134510078</v>
      </c>
      <c r="L94" s="52">
        <f>'Temp Relocation Housing Costs'!L94+'Temp Relocation Living Costs'!L94</f>
        <v>96571.984398412169</v>
      </c>
      <c r="M94" s="52">
        <f>'Temp Relocation Housing Costs'!M94+'Temp Relocation Living Costs'!M94</f>
        <v>41015.397706885014</v>
      </c>
      <c r="N94" s="53">
        <f>'Temp Relocation Housing Costs'!N94+'Temp Relocation Living Costs'!N94</f>
        <v>18858701.250611722</v>
      </c>
      <c r="O94" s="53">
        <f>'Temp Relocation Housing Costs'!O94+'Temp Relocation Living Costs'!O94</f>
        <v>36293217.132549487</v>
      </c>
      <c r="P94" s="53">
        <f>'Temp Relocation Housing Costs'!P94+'Temp Relocation Living Costs'!P94</f>
        <v>28992430.752517365</v>
      </c>
      <c r="Q94" s="53">
        <f>'Temp Relocation Housing Costs'!Q94+'Temp Relocation Living Costs'!Q94</f>
        <v>11848726.504743727</v>
      </c>
      <c r="R94" s="53">
        <f>'Temp Relocation Housing Costs'!R94+'Temp Relocation Living Costs'!R94</f>
        <v>7612404.1609085472</v>
      </c>
      <c r="S94" s="53">
        <f>'Temp Relocation Housing Costs'!S94+'Temp Relocation Living Costs'!S94</f>
        <v>4310784.832132522</v>
      </c>
      <c r="U94" s="68">
        <v>2113</v>
      </c>
      <c r="V94" s="55">
        <f t="shared" si="9"/>
        <v>0</v>
      </c>
      <c r="W94" s="56">
        <f t="shared" si="10"/>
        <v>737799.79545989295</v>
      </c>
      <c r="X94" s="57">
        <f t="shared" si="11"/>
        <v>107916264.63346337</v>
      </c>
      <c r="Y94" s="58">
        <f t="shared" si="12"/>
        <v>108654064.42892326</v>
      </c>
      <c r="Z94" s="96">
        <f t="shared" si="13"/>
        <v>789954.82443194918</v>
      </c>
      <c r="AC94">
        <v>2113</v>
      </c>
      <c r="AD94" s="51">
        <f>'Temp Relocation Housing Costs'!V94+'Temp Relocation Living Costs'!V94</f>
        <v>0</v>
      </c>
      <c r="AE94" s="51">
        <f>'Temp Relocation Housing Costs'!W94+'Temp Relocation Living Costs'!W94</f>
        <v>0</v>
      </c>
      <c r="AF94" s="51">
        <f>'Temp Relocation Housing Costs'!X94+'Temp Relocation Living Costs'!X94</f>
        <v>0</v>
      </c>
      <c r="AG94" s="51">
        <f>'Temp Relocation Housing Costs'!Y94+'Temp Relocation Living Costs'!Y94</f>
        <v>0</v>
      </c>
      <c r="AH94" s="51">
        <f>'Temp Relocation Housing Costs'!Z94+'Temp Relocation Living Costs'!Z94</f>
        <v>0</v>
      </c>
      <c r="AI94" s="51">
        <f>'Temp Relocation Housing Costs'!AA94+'Temp Relocation Living Costs'!AA94</f>
        <v>0</v>
      </c>
      <c r="AJ94" s="52">
        <f>'Temp Relocation Housing Costs'!AB94+'Temp Relocation Living Costs'!AB94</f>
        <v>153006.07734651116</v>
      </c>
      <c r="AK94" s="52">
        <f>'Temp Relocation Housing Costs'!AC94+'Temp Relocation Living Costs'!AC94</f>
        <v>172282.94855125356</v>
      </c>
      <c r="AL94" s="52">
        <f>'Temp Relocation Housing Costs'!AD94+'Temp Relocation Living Costs'!AD94</f>
        <v>117429.06832192416</v>
      </c>
      <c r="AM94" s="52">
        <f>'Temp Relocation Housing Costs'!AE94+'Temp Relocation Living Costs'!AE94</f>
        <v>116943.64766845125</v>
      </c>
      <c r="AN94" s="52">
        <f>'Temp Relocation Housing Costs'!AF94+'Temp Relocation Living Costs'!AF94</f>
        <v>94599.310226682719</v>
      </c>
      <c r="AO94" s="52">
        <f>'Temp Relocation Housing Costs'!AG94+'Temp Relocation Living Costs'!AG94</f>
        <v>37514.077621215227</v>
      </c>
      <c r="AP94" s="53">
        <f>'Temp Relocation Housing Costs'!AH94+'Temp Relocation Living Costs'!AH94</f>
        <v>17556992.057435215</v>
      </c>
      <c r="AQ94" s="53">
        <f>'Temp Relocation Housing Costs'!AI94+'Temp Relocation Living Costs'!AI94</f>
        <v>33142674.635016724</v>
      </c>
      <c r="AR94" s="53">
        <f>'Temp Relocation Housing Costs'!AJ94+'Temp Relocation Living Costs'!AJ94</f>
        <v>26197610.875960711</v>
      </c>
      <c r="AS94" s="53">
        <f>'Temp Relocation Housing Costs'!AK94+'Temp Relocation Living Costs'!AK94</f>
        <v>11818237.567428006</v>
      </c>
      <c r="AT94" s="53">
        <f>'Temp Relocation Housing Costs'!AL94+'Temp Relocation Living Costs'!AL94</f>
        <v>7456905.7193415007</v>
      </c>
      <c r="AU94" s="53">
        <f>'Temp Relocation Housing Costs'!AM94+'Temp Relocation Living Costs'!AM94</f>
        <v>3942790.4114612662</v>
      </c>
      <c r="AW94" s="68">
        <v>2113</v>
      </c>
      <c r="AX94" s="55">
        <f t="shared" si="14"/>
        <v>0</v>
      </c>
      <c r="AY94" s="56">
        <f t="shared" si="15"/>
        <v>691775.12973603804</v>
      </c>
      <c r="AZ94" s="57">
        <f t="shared" si="16"/>
        <v>100115211.26664342</v>
      </c>
      <c r="BA94" s="58">
        <f t="shared" si="17"/>
        <v>100806986.39637946</v>
      </c>
    </row>
    <row r="95" spans="1:53" x14ac:dyDescent="0.35">
      <c r="A95">
        <v>2114</v>
      </c>
      <c r="B95" s="51">
        <f>'Temp Relocation Housing Costs'!B95+'Temp Relocation Living Costs'!B95</f>
        <v>0</v>
      </c>
      <c r="C95" s="51">
        <f>'Temp Relocation Housing Costs'!C95+'Temp Relocation Living Costs'!C95</f>
        <v>0</v>
      </c>
      <c r="D95" s="51">
        <f>'Temp Relocation Housing Costs'!D95+'Temp Relocation Living Costs'!D95</f>
        <v>0</v>
      </c>
      <c r="E95" s="51">
        <f>'Temp Relocation Housing Costs'!E95+'Temp Relocation Living Costs'!E95</f>
        <v>0</v>
      </c>
      <c r="F95" s="51">
        <f>'Temp Relocation Housing Costs'!F95+'Temp Relocation Living Costs'!F95</f>
        <v>0</v>
      </c>
      <c r="G95" s="51">
        <f>'Temp Relocation Housing Costs'!G95+'Temp Relocation Living Costs'!G95</f>
        <v>0</v>
      </c>
      <c r="H95" s="52">
        <f>'Temp Relocation Housing Costs'!H95+'Temp Relocation Living Costs'!H95</f>
        <v>166710.83654628534</v>
      </c>
      <c r="I95" s="52">
        <f>'Temp Relocation Housing Costs'!I95+'Temp Relocation Living Costs'!I95</f>
        <v>191369.92696627701</v>
      </c>
      <c r="J95" s="52">
        <f>'Temp Relocation Housing Costs'!J95+'Temp Relocation Living Costs'!J95</f>
        <v>131823.25715920731</v>
      </c>
      <c r="K95" s="52">
        <f>'Temp Relocation Housing Costs'!K95+'Temp Relocation Living Costs'!K95</f>
        <v>118929.35866416524</v>
      </c>
      <c r="L95" s="52">
        <f>'Temp Relocation Housing Costs'!L95+'Temp Relocation Living Costs'!L95</f>
        <v>97959.066327617926</v>
      </c>
      <c r="M95" s="52">
        <f>'Temp Relocation Housing Costs'!M95+'Temp Relocation Living Costs'!M95</f>
        <v>41604.509728687306</v>
      </c>
      <c r="N95" s="53">
        <f>'Temp Relocation Housing Costs'!N95+'Temp Relocation Living Costs'!N95</f>
        <v>19120683.540116761</v>
      </c>
      <c r="O95" s="53">
        <f>'Temp Relocation Housing Costs'!O95+'Temp Relocation Living Costs'!O95</f>
        <v>36797397.138984464</v>
      </c>
      <c r="P95" s="53">
        <f>'Temp Relocation Housing Costs'!P95+'Temp Relocation Living Costs'!P95</f>
        <v>29395189.313985866</v>
      </c>
      <c r="Q95" s="53">
        <f>'Temp Relocation Housing Costs'!Q95+'Temp Relocation Living Costs'!Q95</f>
        <v>12013327.261507455</v>
      </c>
      <c r="R95" s="53">
        <f>'Temp Relocation Housing Costs'!R95+'Temp Relocation Living Costs'!R95</f>
        <v>7718154.5540141026</v>
      </c>
      <c r="S95" s="53">
        <f>'Temp Relocation Housing Costs'!S95+'Temp Relocation Living Costs'!S95</f>
        <v>4370669.6176688019</v>
      </c>
      <c r="U95" s="68">
        <v>2114</v>
      </c>
      <c r="V95" s="55">
        <f t="shared" si="9"/>
        <v>0</v>
      </c>
      <c r="W95" s="56">
        <f t="shared" si="10"/>
        <v>748396.9553922402</v>
      </c>
      <c r="X95" s="57">
        <f t="shared" si="11"/>
        <v>109415421.42627746</v>
      </c>
      <c r="Y95" s="58">
        <f t="shared" si="12"/>
        <v>110163818.3816697</v>
      </c>
      <c r="Z95" s="96">
        <f t="shared" si="13"/>
        <v>758745.0628633009</v>
      </c>
      <c r="AC95">
        <v>2114</v>
      </c>
      <c r="AD95" s="51">
        <f>'Temp Relocation Housing Costs'!V95+'Temp Relocation Living Costs'!V95</f>
        <v>0</v>
      </c>
      <c r="AE95" s="51">
        <f>'Temp Relocation Housing Costs'!W95+'Temp Relocation Living Costs'!W95</f>
        <v>0</v>
      </c>
      <c r="AF95" s="51">
        <f>'Temp Relocation Housing Costs'!X95+'Temp Relocation Living Costs'!X95</f>
        <v>0</v>
      </c>
      <c r="AG95" s="51">
        <f>'Temp Relocation Housing Costs'!Y95+'Temp Relocation Living Costs'!Y95</f>
        <v>0</v>
      </c>
      <c r="AH95" s="51">
        <f>'Temp Relocation Housing Costs'!Z95+'Temp Relocation Living Costs'!Z95</f>
        <v>0</v>
      </c>
      <c r="AI95" s="51">
        <f>'Temp Relocation Housing Costs'!AA95+'Temp Relocation Living Costs'!AA95</f>
        <v>0</v>
      </c>
      <c r="AJ95" s="52">
        <f>'Temp Relocation Housing Costs'!AB95+'Temp Relocation Living Costs'!AB95</f>
        <v>155203.7329737418</v>
      </c>
      <c r="AK95" s="52">
        <f>'Temp Relocation Housing Costs'!AC95+'Temp Relocation Living Costs'!AC95</f>
        <v>174757.48157586076</v>
      </c>
      <c r="AL95" s="52">
        <f>'Temp Relocation Housing Costs'!AD95+'Temp Relocation Living Costs'!AD95</f>
        <v>119115.72454678563</v>
      </c>
      <c r="AM95" s="52">
        <f>'Temp Relocation Housing Costs'!AE95+'Temp Relocation Living Costs'!AE95</f>
        <v>118623.3317033894</v>
      </c>
      <c r="AN95" s="52">
        <f>'Temp Relocation Housing Costs'!AF95+'Temp Relocation Living Costs'!AF95</f>
        <v>95958.058258507561</v>
      </c>
      <c r="AO95" s="52">
        <f>'Temp Relocation Housing Costs'!AG95+'Temp Relocation Living Costs'!AG95</f>
        <v>38052.899511262927</v>
      </c>
      <c r="AP95" s="53">
        <f>'Temp Relocation Housing Costs'!AH95+'Temp Relocation Living Costs'!AH95</f>
        <v>17800891.195287</v>
      </c>
      <c r="AQ95" s="53">
        <f>'Temp Relocation Housing Costs'!AI95+'Temp Relocation Living Costs'!AI95</f>
        <v>33603087.770885266</v>
      </c>
      <c r="AR95" s="53">
        <f>'Temp Relocation Housing Costs'!AJ95+'Temp Relocation Living Costs'!AJ95</f>
        <v>26561544.212919615</v>
      </c>
      <c r="AS95" s="53">
        <f>'Temp Relocation Housing Costs'!AK95+'Temp Relocation Living Costs'!AK95</f>
        <v>11982414.776382348</v>
      </c>
      <c r="AT95" s="53">
        <f>'Temp Relocation Housing Costs'!AL95+'Temp Relocation Living Costs'!AL95</f>
        <v>7560495.9510873333</v>
      </c>
      <c r="AU95" s="53">
        <f>'Temp Relocation Housing Costs'!AM95+'Temp Relocation Living Costs'!AM95</f>
        <v>3997563.0729137417</v>
      </c>
      <c r="AW95" s="68">
        <v>2114</v>
      </c>
      <c r="AX95" s="55">
        <f t="shared" si="14"/>
        <v>0</v>
      </c>
      <c r="AY95" s="56">
        <f t="shared" si="15"/>
        <v>701711.22856954799</v>
      </c>
      <c r="AZ95" s="57">
        <f t="shared" si="16"/>
        <v>101505996.97947529</v>
      </c>
      <c r="BA95" s="58">
        <f t="shared" si="17"/>
        <v>102207708.20804484</v>
      </c>
    </row>
    <row r="96" spans="1:53" x14ac:dyDescent="0.35">
      <c r="A96">
        <v>2115</v>
      </c>
      <c r="B96" s="51">
        <f>'Temp Relocation Housing Costs'!B96+'Temp Relocation Living Costs'!B96</f>
        <v>0</v>
      </c>
      <c r="C96" s="51">
        <f>'Temp Relocation Housing Costs'!C96+'Temp Relocation Living Costs'!C96</f>
        <v>0</v>
      </c>
      <c r="D96" s="51">
        <f>'Temp Relocation Housing Costs'!D96+'Temp Relocation Living Costs'!D96</f>
        <v>0</v>
      </c>
      <c r="E96" s="51">
        <f>'Temp Relocation Housing Costs'!E96+'Temp Relocation Living Costs'!E96</f>
        <v>0</v>
      </c>
      <c r="F96" s="51">
        <f>'Temp Relocation Housing Costs'!F96+'Temp Relocation Living Costs'!F96</f>
        <v>0</v>
      </c>
      <c r="G96" s="51">
        <f>'Temp Relocation Housing Costs'!G96+'Temp Relocation Living Costs'!G96</f>
        <v>0</v>
      </c>
      <c r="H96" s="52">
        <f>'Temp Relocation Housing Costs'!H96+'Temp Relocation Living Costs'!H96</f>
        <v>169105.33625773509</v>
      </c>
      <c r="I96" s="52">
        <f>'Temp Relocation Housing Costs'!I96+'Temp Relocation Living Costs'!I96</f>
        <v>194118.60992171097</v>
      </c>
      <c r="J96" s="52">
        <f>'Temp Relocation Housing Costs'!J96+'Temp Relocation Living Costs'!J96</f>
        <v>133716.65987836677</v>
      </c>
      <c r="K96" s="52">
        <f>'Temp Relocation Housing Costs'!K96+'Temp Relocation Living Costs'!K96</f>
        <v>120637.563846887</v>
      </c>
      <c r="L96" s="52">
        <f>'Temp Relocation Housing Costs'!L96+'Temp Relocation Living Costs'!L96</f>
        <v>99366.071180540268</v>
      </c>
      <c r="M96" s="52">
        <f>'Temp Relocation Housing Costs'!M96+'Temp Relocation Living Costs'!M96</f>
        <v>42202.083279418606</v>
      </c>
      <c r="N96" s="53">
        <f>'Temp Relocation Housing Costs'!N96+'Temp Relocation Living Costs'!N96</f>
        <v>19386305.248853385</v>
      </c>
      <c r="O96" s="53">
        <f>'Temp Relocation Housing Costs'!O96+'Temp Relocation Living Costs'!O96</f>
        <v>37308581.139525577</v>
      </c>
      <c r="P96" s="53">
        <f>'Temp Relocation Housing Costs'!P96+'Temp Relocation Living Costs'!P96</f>
        <v>29803542.937842235</v>
      </c>
      <c r="Q96" s="53">
        <f>'Temp Relocation Housing Costs'!Q96+'Temp Relocation Living Costs'!Q96</f>
        <v>12180214.627647839</v>
      </c>
      <c r="R96" s="53">
        <f>'Temp Relocation Housing Costs'!R96+'Temp Relocation Living Costs'!R96</f>
        <v>7825374.0159454374</v>
      </c>
      <c r="S96" s="53">
        <f>'Temp Relocation Housing Costs'!S96+'Temp Relocation Living Costs'!S96</f>
        <v>4431386.3137917565</v>
      </c>
      <c r="U96" s="68">
        <v>2115</v>
      </c>
      <c r="V96" s="55">
        <f t="shared" si="9"/>
        <v>0</v>
      </c>
      <c r="W96" s="56">
        <f t="shared" si="10"/>
        <v>759146.32436465868</v>
      </c>
      <c r="X96" s="57">
        <f t="shared" si="11"/>
        <v>110935404.28360623</v>
      </c>
      <c r="Y96" s="58">
        <f t="shared" si="12"/>
        <v>111694550.60797089</v>
      </c>
      <c r="Z96" s="96">
        <f t="shared" si="13"/>
        <v>728768.3465601959</v>
      </c>
      <c r="AC96">
        <v>2115</v>
      </c>
      <c r="AD96" s="51">
        <f>'Temp Relocation Housing Costs'!V96+'Temp Relocation Living Costs'!V96</f>
        <v>0</v>
      </c>
      <c r="AE96" s="51">
        <f>'Temp Relocation Housing Costs'!W96+'Temp Relocation Living Costs'!W96</f>
        <v>0</v>
      </c>
      <c r="AF96" s="51">
        <f>'Temp Relocation Housing Costs'!X96+'Temp Relocation Living Costs'!X96</f>
        <v>0</v>
      </c>
      <c r="AG96" s="51">
        <f>'Temp Relocation Housing Costs'!Y96+'Temp Relocation Living Costs'!Y96</f>
        <v>0</v>
      </c>
      <c r="AH96" s="51">
        <f>'Temp Relocation Housing Costs'!Z96+'Temp Relocation Living Costs'!Z96</f>
        <v>0</v>
      </c>
      <c r="AI96" s="51">
        <f>'Temp Relocation Housing Costs'!AA96+'Temp Relocation Living Costs'!AA96</f>
        <v>0</v>
      </c>
      <c r="AJ96" s="52">
        <f>'Temp Relocation Housing Costs'!AB96+'Temp Relocation Living Costs'!AB96</f>
        <v>157432.95395013806</v>
      </c>
      <c r="AK96" s="52">
        <f>'Temp Relocation Housing Costs'!AC96+'Temp Relocation Living Costs'!AC96</f>
        <v>177267.55679278227</v>
      </c>
      <c r="AL96" s="52">
        <f>'Temp Relocation Housing Costs'!AD96+'Temp Relocation Living Costs'!AD96</f>
        <v>120826.60653841439</v>
      </c>
      <c r="AM96" s="52">
        <f>'Temp Relocation Housing Costs'!AE96+'Temp Relocation Living Costs'!AE96</f>
        <v>120327.14136219412</v>
      </c>
      <c r="AN96" s="52">
        <f>'Temp Relocation Housing Costs'!AF96+'Temp Relocation Living Costs'!AF96</f>
        <v>97336.322248847995</v>
      </c>
      <c r="AO96" s="52">
        <f>'Temp Relocation Housing Costs'!AG96+'Temp Relocation Living Costs'!AG96</f>
        <v>38599.460603434323</v>
      </c>
      <c r="AP96" s="53">
        <f>'Temp Relocation Housing Costs'!AH96+'Temp Relocation Living Costs'!AH96</f>
        <v>18048178.54390122</v>
      </c>
      <c r="AQ96" s="53">
        <f>'Temp Relocation Housing Costs'!AI96+'Temp Relocation Living Costs'!AI96</f>
        <v>34069896.897964977</v>
      </c>
      <c r="AR96" s="53">
        <f>'Temp Relocation Housing Costs'!AJ96+'Temp Relocation Living Costs'!AJ96</f>
        <v>26930533.257987827</v>
      </c>
      <c r="AS96" s="53">
        <f>'Temp Relocation Housing Costs'!AK96+'Temp Relocation Living Costs'!AK96</f>
        <v>12148872.710849803</v>
      </c>
      <c r="AT96" s="53">
        <f>'Temp Relocation Housing Costs'!AL96+'Temp Relocation Living Costs'!AL96</f>
        <v>7665525.2430167114</v>
      </c>
      <c r="AU96" s="53">
        <f>'Temp Relocation Housing Costs'!AM96+'Temp Relocation Living Costs'!AM96</f>
        <v>4053096.6280809478</v>
      </c>
      <c r="AW96" s="68">
        <v>2115</v>
      </c>
      <c r="AX96" s="55">
        <f t="shared" si="14"/>
        <v>0</v>
      </c>
      <c r="AY96" s="56">
        <f t="shared" si="15"/>
        <v>711790.04149581119</v>
      </c>
      <c r="AZ96" s="57">
        <f t="shared" si="16"/>
        <v>102916103.28180148</v>
      </c>
      <c r="BA96" s="58">
        <f t="shared" si="17"/>
        <v>103627893.32329729</v>
      </c>
    </row>
    <row r="97" spans="1:53" x14ac:dyDescent="0.35">
      <c r="A97">
        <v>2116</v>
      </c>
      <c r="B97" s="51">
        <f>'Temp Relocation Housing Costs'!B97+'Temp Relocation Living Costs'!B97</f>
        <v>0</v>
      </c>
      <c r="C97" s="51">
        <f>'Temp Relocation Housing Costs'!C97+'Temp Relocation Living Costs'!C97</f>
        <v>0</v>
      </c>
      <c r="D97" s="51">
        <f>'Temp Relocation Housing Costs'!D97+'Temp Relocation Living Costs'!D97</f>
        <v>0</v>
      </c>
      <c r="E97" s="51">
        <f>'Temp Relocation Housing Costs'!E97+'Temp Relocation Living Costs'!E97</f>
        <v>0</v>
      </c>
      <c r="F97" s="51">
        <f>'Temp Relocation Housing Costs'!F97+'Temp Relocation Living Costs'!F97</f>
        <v>0</v>
      </c>
      <c r="G97" s="51">
        <f>'Temp Relocation Housing Costs'!G97+'Temp Relocation Living Costs'!G97</f>
        <v>0</v>
      </c>
      <c r="H97" s="52">
        <f>'Temp Relocation Housing Costs'!H97+'Temp Relocation Living Costs'!H97</f>
        <v>171534.22862767606</v>
      </c>
      <c r="I97" s="52">
        <f>'Temp Relocation Housing Costs'!I97+'Temp Relocation Living Costs'!I97</f>
        <v>196906.77273748274</v>
      </c>
      <c r="J97" s="52">
        <f>'Temp Relocation Housing Costs'!J97+'Temp Relocation Living Costs'!J97</f>
        <v>135637.2579038339</v>
      </c>
      <c r="K97" s="52">
        <f>'Temp Relocation Housing Costs'!K97+'Temp Relocation Living Costs'!K97</f>
        <v>122370.3043081897</v>
      </c>
      <c r="L97" s="52">
        <f>'Temp Relocation Housing Costs'!L97+'Temp Relocation Living Costs'!L97</f>
        <v>100793.28511395268</v>
      </c>
      <c r="M97" s="52">
        <f>'Temp Relocation Housing Costs'!M97+'Temp Relocation Living Costs'!M97</f>
        <v>42808.239893641403</v>
      </c>
      <c r="N97" s="53">
        <f>'Temp Relocation Housing Costs'!N97+'Temp Relocation Living Costs'!N97</f>
        <v>19655616.935095474</v>
      </c>
      <c r="O97" s="53">
        <f>'Temp Relocation Housing Costs'!O97+'Temp Relocation Living Costs'!O97</f>
        <v>37826866.432623371</v>
      </c>
      <c r="P97" s="53">
        <f>'Temp Relocation Housing Costs'!P97+'Temp Relocation Living Costs'!P97</f>
        <v>30217569.349865932</v>
      </c>
      <c r="Q97" s="53">
        <f>'Temp Relocation Housing Costs'!Q97+'Temp Relocation Living Costs'!Q97</f>
        <v>12349420.368404262</v>
      </c>
      <c r="R97" s="53">
        <f>'Temp Relocation Housing Costs'!R97+'Temp Relocation Living Costs'!R97</f>
        <v>7934082.9547894672</v>
      </c>
      <c r="S97" s="53">
        <f>'Temp Relocation Housing Costs'!S97+'Temp Relocation Living Costs'!S97</f>
        <v>4492946.4772802573</v>
      </c>
      <c r="U97" s="68">
        <v>2116</v>
      </c>
      <c r="V97" s="55">
        <f t="shared" si="9"/>
        <v>0</v>
      </c>
      <c r="W97" s="56">
        <f t="shared" si="10"/>
        <v>770050.0885847765</v>
      </c>
      <c r="X97" s="57">
        <f t="shared" si="11"/>
        <v>112476502.51805875</v>
      </c>
      <c r="Y97" s="58">
        <f t="shared" si="12"/>
        <v>113246552.60664353</v>
      </c>
      <c r="Z97" s="96">
        <f t="shared" si="13"/>
        <v>699975.9599334856</v>
      </c>
      <c r="AC97">
        <v>2116</v>
      </c>
      <c r="AD97" s="51">
        <f>'Temp Relocation Housing Costs'!V97+'Temp Relocation Living Costs'!V97</f>
        <v>0</v>
      </c>
      <c r="AE97" s="51">
        <f>'Temp Relocation Housing Costs'!W97+'Temp Relocation Living Costs'!W97</f>
        <v>0</v>
      </c>
      <c r="AF97" s="51">
        <f>'Temp Relocation Housing Costs'!X97+'Temp Relocation Living Costs'!X97</f>
        <v>0</v>
      </c>
      <c r="AG97" s="51">
        <f>'Temp Relocation Housing Costs'!Y97+'Temp Relocation Living Costs'!Y97</f>
        <v>0</v>
      </c>
      <c r="AH97" s="51">
        <f>'Temp Relocation Housing Costs'!Z97+'Temp Relocation Living Costs'!Z97</f>
        <v>0</v>
      </c>
      <c r="AI97" s="51">
        <f>'Temp Relocation Housing Costs'!AA97+'Temp Relocation Living Costs'!AA97</f>
        <v>0</v>
      </c>
      <c r="AJ97" s="52">
        <f>'Temp Relocation Housing Costs'!AB97+'Temp Relocation Living Costs'!AB97</f>
        <v>159694.19365486244</v>
      </c>
      <c r="AK97" s="52">
        <f>'Temp Relocation Housing Costs'!AC97+'Temp Relocation Living Costs'!AC97</f>
        <v>179813.68470134129</v>
      </c>
      <c r="AL97" s="52">
        <f>'Temp Relocation Housing Costs'!AD97+'Temp Relocation Living Costs'!AD97</f>
        <v>122562.06225614368</v>
      </c>
      <c r="AM97" s="52">
        <f>'Temp Relocation Housing Costs'!AE97+'Temp Relocation Living Costs'!AE97</f>
        <v>122055.42316582691</v>
      </c>
      <c r="AN97" s="52">
        <f>'Temp Relocation Housing Costs'!AF97+'Temp Relocation Living Costs'!AF97</f>
        <v>98734.382509158284</v>
      </c>
      <c r="AO97" s="52">
        <f>'Temp Relocation Housing Costs'!AG97+'Temp Relocation Living Costs'!AG97</f>
        <v>39153.872057373483</v>
      </c>
      <c r="AP97" s="53">
        <f>'Temp Relocation Housing Costs'!AH97+'Temp Relocation Living Costs'!AH97</f>
        <v>18298901.171800818</v>
      </c>
      <c r="AQ97" s="53">
        <f>'Temp Relocation Housing Costs'!AI97+'Temp Relocation Living Costs'!AI97</f>
        <v>34543190.868420124</v>
      </c>
      <c r="AR97" s="53">
        <f>'Temp Relocation Housing Costs'!AJ97+'Temp Relocation Living Costs'!AJ97</f>
        <v>27304648.244314909</v>
      </c>
      <c r="AS97" s="53">
        <f>'Temp Relocation Housing Costs'!AK97+'Temp Relocation Living Costs'!AK97</f>
        <v>12317643.054331986</v>
      </c>
      <c r="AT97" s="53">
        <f>'Temp Relocation Housing Costs'!AL97+'Temp Relocation Living Costs'!AL97</f>
        <v>7772013.5863409359</v>
      </c>
      <c r="AU97" s="53">
        <f>'Temp Relocation Housing Costs'!AM97+'Temp Relocation Living Costs'!AM97</f>
        <v>4109401.6471858756</v>
      </c>
      <c r="AW97" s="68">
        <v>2116</v>
      </c>
      <c r="AX97" s="55">
        <f t="shared" si="14"/>
        <v>0</v>
      </c>
      <c r="AY97" s="56">
        <f t="shared" si="15"/>
        <v>722013.61834470613</v>
      </c>
      <c r="AZ97" s="57">
        <f t="shared" si="16"/>
        <v>104345798.57239465</v>
      </c>
      <c r="BA97" s="58">
        <f t="shared" si="17"/>
        <v>105067812.19073936</v>
      </c>
    </row>
    <row r="98" spans="1:53" x14ac:dyDescent="0.35">
      <c r="A98">
        <v>2117</v>
      </c>
      <c r="B98" s="51">
        <f>'Temp Relocation Housing Costs'!B98+'Temp Relocation Living Costs'!B98</f>
        <v>0</v>
      </c>
      <c r="C98" s="51">
        <f>'Temp Relocation Housing Costs'!C98+'Temp Relocation Living Costs'!C98</f>
        <v>0</v>
      </c>
      <c r="D98" s="51">
        <f>'Temp Relocation Housing Costs'!D98+'Temp Relocation Living Costs'!D98</f>
        <v>0</v>
      </c>
      <c r="E98" s="51">
        <f>'Temp Relocation Housing Costs'!E98+'Temp Relocation Living Costs'!E98</f>
        <v>0</v>
      </c>
      <c r="F98" s="51">
        <f>'Temp Relocation Housing Costs'!F98+'Temp Relocation Living Costs'!F98</f>
        <v>0</v>
      </c>
      <c r="G98" s="51">
        <f>'Temp Relocation Housing Costs'!G98+'Temp Relocation Living Costs'!G98</f>
        <v>0</v>
      </c>
      <c r="H98" s="52">
        <f>'Temp Relocation Housing Costs'!H98+'Temp Relocation Living Costs'!H98</f>
        <v>173998.00764445693</v>
      </c>
      <c r="I98" s="52">
        <f>'Temp Relocation Housing Costs'!I98+'Temp Relocation Living Costs'!I98</f>
        <v>199734.98247039647</v>
      </c>
      <c r="J98" s="52">
        <f>'Temp Relocation Housing Costs'!J98+'Temp Relocation Living Costs'!J98</f>
        <v>137585.44184700781</v>
      </c>
      <c r="K98" s="52">
        <f>'Temp Relocation Housing Costs'!K98+'Temp Relocation Living Costs'!K98</f>
        <v>124127.93245298413</v>
      </c>
      <c r="L98" s="52">
        <f>'Temp Relocation Housing Costs'!L98+'Temp Relocation Living Costs'!L98</f>
        <v>102240.99839475322</v>
      </c>
      <c r="M98" s="52">
        <f>'Temp Relocation Housing Costs'!M98+'Temp Relocation Living Costs'!M98</f>
        <v>43423.102851542368</v>
      </c>
      <c r="N98" s="53">
        <f>'Temp Relocation Housing Costs'!N98+'Temp Relocation Living Costs'!N98</f>
        <v>19928669.859464977</v>
      </c>
      <c r="O98" s="53">
        <f>'Temp Relocation Housing Costs'!O98+'Temp Relocation Living Costs'!O98</f>
        <v>38352351.66838415</v>
      </c>
      <c r="P98" s="53">
        <f>'Temp Relocation Housing Costs'!P98+'Temp Relocation Living Costs'!P98</f>
        <v>30637347.355591442</v>
      </c>
      <c r="Q98" s="53">
        <f>'Temp Relocation Housing Costs'!Q98+'Temp Relocation Living Costs'!Q98</f>
        <v>12520976.690294126</v>
      </c>
      <c r="R98" s="53">
        <f>'Temp Relocation Housing Costs'!R98+'Temp Relocation Living Costs'!R98</f>
        <v>8044302.0621392466</v>
      </c>
      <c r="S98" s="53">
        <f>'Temp Relocation Housing Costs'!S98+'Temp Relocation Living Costs'!S98</f>
        <v>4555361.8254582388</v>
      </c>
      <c r="U98" s="68">
        <v>2117</v>
      </c>
      <c r="V98" s="55">
        <f t="shared" si="9"/>
        <v>0</v>
      </c>
      <c r="W98" s="56">
        <f t="shared" si="10"/>
        <v>781110.46566114097</v>
      </c>
      <c r="X98" s="57">
        <f t="shared" si="11"/>
        <v>114039009.46133219</v>
      </c>
      <c r="Y98" s="58">
        <f t="shared" si="12"/>
        <v>114820119.92699333</v>
      </c>
      <c r="Z98" s="96">
        <f t="shared" si="13"/>
        <v>672321.11206839571</v>
      </c>
      <c r="AC98">
        <v>2117</v>
      </c>
      <c r="AD98" s="51">
        <f>'Temp Relocation Housing Costs'!V98+'Temp Relocation Living Costs'!V98</f>
        <v>0</v>
      </c>
      <c r="AE98" s="51">
        <f>'Temp Relocation Housing Costs'!W98+'Temp Relocation Living Costs'!W98</f>
        <v>0</v>
      </c>
      <c r="AF98" s="51">
        <f>'Temp Relocation Housing Costs'!X98+'Temp Relocation Living Costs'!X98</f>
        <v>0</v>
      </c>
      <c r="AG98" s="51">
        <f>'Temp Relocation Housing Costs'!Y98+'Temp Relocation Living Costs'!Y98</f>
        <v>0</v>
      </c>
      <c r="AH98" s="51">
        <f>'Temp Relocation Housing Costs'!Z98+'Temp Relocation Living Costs'!Z98</f>
        <v>0</v>
      </c>
      <c r="AI98" s="51">
        <f>'Temp Relocation Housing Costs'!AA98+'Temp Relocation Living Costs'!AA98</f>
        <v>0</v>
      </c>
      <c r="AJ98" s="52">
        <f>'Temp Relocation Housing Costs'!AB98+'Temp Relocation Living Costs'!AB98</f>
        <v>161987.9119790495</v>
      </c>
      <c r="AK98" s="52">
        <f>'Temp Relocation Housing Costs'!AC98+'Temp Relocation Living Costs'!AC98</f>
        <v>182396.38313326074</v>
      </c>
      <c r="AL98" s="52">
        <f>'Temp Relocation Housing Costs'!AD98+'Temp Relocation Living Costs'!AD98</f>
        <v>124322.44465711336</v>
      </c>
      <c r="AM98" s="52">
        <f>'Temp Relocation Housing Costs'!AE98+'Temp Relocation Living Costs'!AE98</f>
        <v>123808.52861239636</v>
      </c>
      <c r="AN98" s="52">
        <f>'Temp Relocation Housing Costs'!AF98+'Temp Relocation Living Costs'!AF98</f>
        <v>100152.52337705986</v>
      </c>
      <c r="AO98" s="52">
        <f>'Temp Relocation Housing Costs'!AG98+'Temp Relocation Living Costs'!AG98</f>
        <v>39716.246629331734</v>
      </c>
      <c r="AP98" s="53">
        <f>'Temp Relocation Housing Costs'!AH98+'Temp Relocation Living Costs'!AH98</f>
        <v>18553106.801377743</v>
      </c>
      <c r="AQ98" s="53">
        <f>'Temp Relocation Housing Costs'!AI98+'Temp Relocation Living Costs'!AI98</f>
        <v>35023059.768736064</v>
      </c>
      <c r="AR98" s="53">
        <f>'Temp Relocation Housing Costs'!AJ98+'Temp Relocation Living Costs'!AJ98</f>
        <v>27683960.380718958</v>
      </c>
      <c r="AS98" s="53">
        <f>'Temp Relocation Housing Costs'!AK98+'Temp Relocation Living Costs'!AK98</f>
        <v>12488757.930473048</v>
      </c>
      <c r="AT98" s="53">
        <f>'Temp Relocation Housing Costs'!AL98+'Temp Relocation Living Costs'!AL98</f>
        <v>7879981.2499862704</v>
      </c>
      <c r="AU98" s="53">
        <f>'Temp Relocation Housing Costs'!AM98+'Temp Relocation Living Costs'!AM98</f>
        <v>4166488.8472914812</v>
      </c>
      <c r="AW98" s="68">
        <v>2117</v>
      </c>
      <c r="AX98" s="55">
        <f t="shared" si="14"/>
        <v>0</v>
      </c>
      <c r="AY98" s="56">
        <f t="shared" si="15"/>
        <v>732384.03838821151</v>
      </c>
      <c r="AZ98" s="57">
        <f t="shared" si="16"/>
        <v>105795354.97858357</v>
      </c>
      <c r="BA98" s="58">
        <f t="shared" si="17"/>
        <v>106527739.01697178</v>
      </c>
    </row>
    <row r="99" spans="1:53" x14ac:dyDescent="0.35">
      <c r="A99">
        <v>2118</v>
      </c>
      <c r="B99" s="51">
        <f>'Temp Relocation Housing Costs'!B99+'Temp Relocation Living Costs'!B99</f>
        <v>0</v>
      </c>
      <c r="C99" s="51">
        <f>'Temp Relocation Housing Costs'!C99+'Temp Relocation Living Costs'!C99</f>
        <v>0</v>
      </c>
      <c r="D99" s="51">
        <f>'Temp Relocation Housing Costs'!D99+'Temp Relocation Living Costs'!D99</f>
        <v>0</v>
      </c>
      <c r="E99" s="51">
        <f>'Temp Relocation Housing Costs'!E99+'Temp Relocation Living Costs'!E99</f>
        <v>0</v>
      </c>
      <c r="F99" s="51">
        <f>'Temp Relocation Housing Costs'!F99+'Temp Relocation Living Costs'!F99</f>
        <v>0</v>
      </c>
      <c r="G99" s="51">
        <f>'Temp Relocation Housing Costs'!G99+'Temp Relocation Living Costs'!G99</f>
        <v>0</v>
      </c>
      <c r="H99" s="52">
        <f>'Temp Relocation Housing Costs'!H99+'Temp Relocation Living Costs'!H99</f>
        <v>176497.17439167559</v>
      </c>
      <c r="I99" s="52">
        <f>'Temp Relocation Housing Costs'!I99+'Temp Relocation Living Costs'!I99</f>
        <v>202603.814322002</v>
      </c>
      <c r="J99" s="52">
        <f>'Temp Relocation Housing Costs'!J99+'Temp Relocation Living Costs'!J99</f>
        <v>139561.60792971397</v>
      </c>
      <c r="K99" s="52">
        <f>'Temp Relocation Housing Costs'!K99+'Temp Relocation Living Costs'!K99</f>
        <v>125910.80574784038</v>
      </c>
      <c r="L99" s="52">
        <f>'Temp Relocation Housing Costs'!L99+'Temp Relocation Living Costs'!L99</f>
        <v>103709.50545899919</v>
      </c>
      <c r="M99" s="52">
        <f>'Temp Relocation Housing Costs'!M99+'Temp Relocation Living Costs'!M99</f>
        <v>44046.797204005183</v>
      </c>
      <c r="N99" s="53">
        <f>'Temp Relocation Housing Costs'!N99+'Temp Relocation Living Costs'!N99</f>
        <v>20205515.994688809</v>
      </c>
      <c r="O99" s="53">
        <f>'Temp Relocation Housing Costs'!O99+'Temp Relocation Living Costs'!O99</f>
        <v>38885136.86734686</v>
      </c>
      <c r="P99" s="53">
        <f>'Temp Relocation Housing Costs'!P99+'Temp Relocation Living Costs'!P99</f>
        <v>31062956.855308112</v>
      </c>
      <c r="Q99" s="53">
        <f>'Temp Relocation Housing Costs'!Q99+'Temp Relocation Living Costs'!Q99</f>
        <v>12694916.247242993</v>
      </c>
      <c r="R99" s="53">
        <f>'Temp Relocation Housing Costs'!R99+'Temp Relocation Living Costs'!R99</f>
        <v>8156052.31703238</v>
      </c>
      <c r="S99" s="53">
        <f>'Temp Relocation Housing Costs'!S99+'Temp Relocation Living Costs'!S99</f>
        <v>4618644.238424968</v>
      </c>
      <c r="U99" s="68">
        <v>2118</v>
      </c>
      <c r="V99" s="55">
        <f t="shared" si="9"/>
        <v>0</v>
      </c>
      <c r="W99" s="56">
        <f t="shared" si="10"/>
        <v>792329.70505423634</v>
      </c>
      <c r="X99" s="57">
        <f t="shared" si="11"/>
        <v>115623222.52004412</v>
      </c>
      <c r="Y99" s="58">
        <f t="shared" si="12"/>
        <v>116415552.22509836</v>
      </c>
      <c r="Z99" s="96">
        <f t="shared" si="13"/>
        <v>645758.86068368168</v>
      </c>
      <c r="AC99">
        <v>2118</v>
      </c>
      <c r="AD99" s="51">
        <f>'Temp Relocation Housing Costs'!V99+'Temp Relocation Living Costs'!V99</f>
        <v>0</v>
      </c>
      <c r="AE99" s="51">
        <f>'Temp Relocation Housing Costs'!W99+'Temp Relocation Living Costs'!W99</f>
        <v>0</v>
      </c>
      <c r="AF99" s="51">
        <f>'Temp Relocation Housing Costs'!X99+'Temp Relocation Living Costs'!X99</f>
        <v>0</v>
      </c>
      <c r="AG99" s="51">
        <f>'Temp Relocation Housing Costs'!Y99+'Temp Relocation Living Costs'!Y99</f>
        <v>0</v>
      </c>
      <c r="AH99" s="51">
        <f>'Temp Relocation Housing Costs'!Z99+'Temp Relocation Living Costs'!Z99</f>
        <v>0</v>
      </c>
      <c r="AI99" s="51">
        <f>'Temp Relocation Housing Costs'!AA99+'Temp Relocation Living Costs'!AA99</f>
        <v>0</v>
      </c>
      <c r="AJ99" s="52">
        <f>'Temp Relocation Housing Costs'!AB99+'Temp Relocation Living Costs'!AB99</f>
        <v>164314.57541933819</v>
      </c>
      <c r="AK99" s="52">
        <f>'Temp Relocation Housing Costs'!AC99+'Temp Relocation Living Costs'!AC99</f>
        <v>185016.17735797993</v>
      </c>
      <c r="AL99" s="52">
        <f>'Temp Relocation Housing Costs'!AD99+'Temp Relocation Living Costs'!AD99</f>
        <v>126108.1117680545</v>
      </c>
      <c r="AM99" s="52">
        <f>'Temp Relocation Housing Costs'!AE99+'Temp Relocation Living Costs'!AE99</f>
        <v>125586.81424864587</v>
      </c>
      <c r="AN99" s="52">
        <f>'Temp Relocation Housing Costs'!AF99+'Temp Relocation Living Costs'!AF99</f>
        <v>101591.03327416997</v>
      </c>
      <c r="AO99" s="52">
        <f>'Temp Relocation Housing Costs'!AG99+'Temp Relocation Living Costs'!AG99</f>
        <v>40286.698695100109</v>
      </c>
      <c r="AP99" s="53">
        <f>'Temp Relocation Housing Costs'!AH99+'Temp Relocation Living Costs'!AH99</f>
        <v>18810843.817976311</v>
      </c>
      <c r="AQ99" s="53">
        <f>'Temp Relocation Housing Costs'!AI99+'Temp Relocation Living Costs'!AI99</f>
        <v>35509594.936866358</v>
      </c>
      <c r="AR99" s="53">
        <f>'Temp Relocation Housing Costs'!AJ99+'Temp Relocation Living Costs'!AJ99</f>
        <v>28068541.865240436</v>
      </c>
      <c r="AS99" s="53">
        <f>'Temp Relocation Housing Costs'!AK99+'Temp Relocation Living Costs'!AK99</f>
        <v>12662249.909174036</v>
      </c>
      <c r="AT99" s="53">
        <f>'Temp Relocation Housing Costs'!AL99+'Temp Relocation Living Costs'!AL99</f>
        <v>7989448.7844518879</v>
      </c>
      <c r="AU99" s="53">
        <f>'Temp Relocation Housing Costs'!AM99+'Temp Relocation Living Costs'!AM99</f>
        <v>4224369.0943405842</v>
      </c>
      <c r="AW99" s="68">
        <v>2118</v>
      </c>
      <c r="AX99" s="55">
        <f t="shared" si="14"/>
        <v>0</v>
      </c>
      <c r="AY99" s="56">
        <f t="shared" si="15"/>
        <v>742903.41076328862</v>
      </c>
      <c r="AZ99" s="57">
        <f t="shared" si="16"/>
        <v>107265048.40804961</v>
      </c>
      <c r="BA99" s="58">
        <f t="shared" si="17"/>
        <v>108007951.81881291</v>
      </c>
    </row>
    <row r="100" spans="1:53" x14ac:dyDescent="0.35">
      <c r="A100">
        <v>2119</v>
      </c>
      <c r="B100" s="51">
        <f>'Temp Relocation Housing Costs'!B100+'Temp Relocation Living Costs'!B100</f>
        <v>0</v>
      </c>
      <c r="C100" s="51">
        <f>'Temp Relocation Housing Costs'!C100+'Temp Relocation Living Costs'!C100</f>
        <v>0</v>
      </c>
      <c r="D100" s="51">
        <f>'Temp Relocation Housing Costs'!D100+'Temp Relocation Living Costs'!D100</f>
        <v>0</v>
      </c>
      <c r="E100" s="51">
        <f>'Temp Relocation Housing Costs'!E100+'Temp Relocation Living Costs'!E100</f>
        <v>0</v>
      </c>
      <c r="F100" s="51">
        <f>'Temp Relocation Housing Costs'!F100+'Temp Relocation Living Costs'!F100</f>
        <v>0</v>
      </c>
      <c r="G100" s="51">
        <f>'Temp Relocation Housing Costs'!G100+'Temp Relocation Living Costs'!G100</f>
        <v>0</v>
      </c>
      <c r="H100" s="52">
        <f>'Temp Relocation Housing Costs'!H100+'Temp Relocation Living Costs'!H100</f>
        <v>179032.23715008979</v>
      </c>
      <c r="I100" s="52">
        <f>'Temp Relocation Housing Costs'!I100+'Temp Relocation Living Costs'!I100</f>
        <v>205513.85175557912</v>
      </c>
      <c r="J100" s="52">
        <f>'Temp Relocation Housing Costs'!J100+'Temp Relocation Living Costs'!J100</f>
        <v>141566.158064788</v>
      </c>
      <c r="K100" s="52">
        <f>'Temp Relocation Housing Costs'!K100+'Temp Relocation Living Costs'!K100</f>
        <v>127719.28679368949</v>
      </c>
      <c r="L100" s="52">
        <f>'Temp Relocation Housing Costs'!L100+'Temp Relocation Living Costs'!L100</f>
        <v>105199.10497178922</v>
      </c>
      <c r="M100" s="52">
        <f>'Temp Relocation Housing Costs'!M100+'Temp Relocation Living Costs'!M100</f>
        <v>44679.449798043323</v>
      </c>
      <c r="N100" s="53">
        <f>'Temp Relocation Housing Costs'!N100+'Temp Relocation Living Costs'!N100</f>
        <v>20486208.035491329</v>
      </c>
      <c r="O100" s="53">
        <f>'Temp Relocation Housing Costs'!O100+'Temp Relocation Living Costs'!O100</f>
        <v>39425323.439521015</v>
      </c>
      <c r="P100" s="53">
        <f>'Temp Relocation Housing Costs'!P100+'Temp Relocation Living Costs'!P100</f>
        <v>31494478.859268256</v>
      </c>
      <c r="Q100" s="53">
        <f>'Temp Relocation Housing Costs'!Q100+'Temp Relocation Living Costs'!Q100</f>
        <v>12871272.146799939</v>
      </c>
      <c r="R100" s="53">
        <f>'Temp Relocation Housing Costs'!R100+'Temp Relocation Living Costs'!R100</f>
        <v>8269354.9899441591</v>
      </c>
      <c r="S100" s="53">
        <f>'Temp Relocation Housing Costs'!S100+'Temp Relocation Living Costs'!S100</f>
        <v>4682805.7613162939</v>
      </c>
      <c r="U100" s="68">
        <v>2119</v>
      </c>
      <c r="V100" s="55">
        <f t="shared" si="9"/>
        <v>0</v>
      </c>
      <c r="W100" s="56">
        <f t="shared" si="10"/>
        <v>803710.08853397891</v>
      </c>
      <c r="X100" s="57">
        <f t="shared" si="11"/>
        <v>117229443.23234101</v>
      </c>
      <c r="Y100" s="58">
        <f t="shared" si="12"/>
        <v>118033153.32087499</v>
      </c>
      <c r="Z100" s="96">
        <f t="shared" si="13"/>
        <v>620246.03909504123</v>
      </c>
      <c r="AC100">
        <v>2119</v>
      </c>
      <c r="AD100" s="51">
        <f>'Temp Relocation Housing Costs'!V100+'Temp Relocation Living Costs'!V100</f>
        <v>0</v>
      </c>
      <c r="AE100" s="51">
        <f>'Temp Relocation Housing Costs'!W100+'Temp Relocation Living Costs'!W100</f>
        <v>0</v>
      </c>
      <c r="AF100" s="51">
        <f>'Temp Relocation Housing Costs'!X100+'Temp Relocation Living Costs'!X100</f>
        <v>0</v>
      </c>
      <c r="AG100" s="51">
        <f>'Temp Relocation Housing Costs'!Y100+'Temp Relocation Living Costs'!Y100</f>
        <v>0</v>
      </c>
      <c r="AH100" s="51">
        <f>'Temp Relocation Housing Costs'!Z100+'Temp Relocation Living Costs'!Z100</f>
        <v>0</v>
      </c>
      <c r="AI100" s="51">
        <f>'Temp Relocation Housing Costs'!AA100+'Temp Relocation Living Costs'!AA100</f>
        <v>0</v>
      </c>
      <c r="AJ100" s="52">
        <f>'Temp Relocation Housing Costs'!AB100+'Temp Relocation Living Costs'!AB100</f>
        <v>166674.65717274809</v>
      </c>
      <c r="AK100" s="52">
        <f>'Temp Relocation Housing Costs'!AC100+'Temp Relocation Living Costs'!AC100</f>
        <v>187673.6001894839</v>
      </c>
      <c r="AL100" s="52">
        <f>'Temp Relocation Housing Costs'!AD100+'Temp Relocation Living Costs'!AD100</f>
        <v>127919.42675810456</v>
      </c>
      <c r="AM100" s="52">
        <f>'Temp Relocation Housing Costs'!AE100+'Temp Relocation Living Costs'!AE100</f>
        <v>127390.64174246794</v>
      </c>
      <c r="AN100" s="52">
        <f>'Temp Relocation Housing Costs'!AF100+'Temp Relocation Living Costs'!AF100</f>
        <v>103050.20476476071</v>
      </c>
      <c r="AO100" s="52">
        <f>'Temp Relocation Housing Costs'!AG100+'Temp Relocation Living Costs'!AG100</f>
        <v>40865.344273270995</v>
      </c>
      <c r="AP100" s="53">
        <f>'Temp Relocation Housing Costs'!AH100+'Temp Relocation Living Costs'!AH100</f>
        <v>19072161.279102918</v>
      </c>
      <c r="AQ100" s="53">
        <f>'Temp Relocation Housing Costs'!AI100+'Temp Relocation Living Costs'!AI100</f>
        <v>36002888.979617849</v>
      </c>
      <c r="AR100" s="53">
        <f>'Temp Relocation Housing Costs'!AJ100+'Temp Relocation Living Costs'!AJ100</f>
        <v>28458465.89888433</v>
      </c>
      <c r="AS100" s="53">
        <f>'Temp Relocation Housing Costs'!AK100+'Temp Relocation Living Costs'!AK100</f>
        <v>12838152.012792263</v>
      </c>
      <c r="AT100" s="53">
        <f>'Temp Relocation Housing Costs'!AL100+'Temp Relocation Living Costs'!AL100</f>
        <v>8100437.0257214755</v>
      </c>
      <c r="AU100" s="53">
        <f>'Temp Relocation Housing Costs'!AM100+'Temp Relocation Living Costs'!AM100</f>
        <v>4283053.405224069</v>
      </c>
      <c r="AW100" s="68">
        <v>2119</v>
      </c>
      <c r="AX100" s="55">
        <f t="shared" si="14"/>
        <v>0</v>
      </c>
      <c r="AY100" s="56">
        <f t="shared" si="15"/>
        <v>753573.87490083615</v>
      </c>
      <c r="AZ100" s="57">
        <f t="shared" si="16"/>
        <v>108755158.6013429</v>
      </c>
      <c r="BA100" s="58">
        <f t="shared" si="17"/>
        <v>109508732.47624373</v>
      </c>
    </row>
    <row r="101" spans="1:53" x14ac:dyDescent="0.35">
      <c r="A101">
        <v>2120</v>
      </c>
      <c r="B101" s="51">
        <f>'Temp Relocation Housing Costs'!B101+'Temp Relocation Living Costs'!B101</f>
        <v>0</v>
      </c>
      <c r="C101" s="51">
        <f>'Temp Relocation Housing Costs'!C101+'Temp Relocation Living Costs'!C101</f>
        <v>0</v>
      </c>
      <c r="D101" s="51">
        <f>'Temp Relocation Housing Costs'!D101+'Temp Relocation Living Costs'!D101</f>
        <v>0</v>
      </c>
      <c r="E101" s="51">
        <f>'Temp Relocation Housing Costs'!E101+'Temp Relocation Living Costs'!E101</f>
        <v>0</v>
      </c>
      <c r="F101" s="51">
        <f>'Temp Relocation Housing Costs'!F101+'Temp Relocation Living Costs'!F101</f>
        <v>0</v>
      </c>
      <c r="G101" s="51">
        <f>'Temp Relocation Housing Costs'!G101+'Temp Relocation Living Costs'!G101</f>
        <v>0</v>
      </c>
      <c r="H101" s="52">
        <f>'Temp Relocation Housing Costs'!H101+'Temp Relocation Living Costs'!H101</f>
        <v>172310.37706017928</v>
      </c>
      <c r="I101" s="52">
        <f>'Temp Relocation Housing Costs'!I101+'Temp Relocation Living Costs'!I101</f>
        <v>197797.72543090212</v>
      </c>
      <c r="J101" s="52">
        <f>'Temp Relocation Housing Costs'!J101+'Temp Relocation Living Costs'!J101</f>
        <v>136250.98174165512</v>
      </c>
      <c r="K101" s="52">
        <f>'Temp Relocation Housing Costs'!K101+'Temp Relocation Living Costs'!K101</f>
        <v>122923.99858036835</v>
      </c>
      <c r="L101" s="52">
        <f>'Temp Relocation Housing Costs'!L101+'Temp Relocation Living Costs'!L101</f>
        <v>101249.34890293464</v>
      </c>
      <c r="M101" s="52">
        <f>'Temp Relocation Housing Costs'!M101+'Temp Relocation Living Costs'!M101</f>
        <v>43001.936210449312</v>
      </c>
      <c r="N101" s="53">
        <f>'Temp Relocation Housing Costs'!N101+'Temp Relocation Living Costs'!N101</f>
        <v>19707880.683495019</v>
      </c>
      <c r="O101" s="53">
        <f>'Temp Relocation Housing Costs'!O101+'Temp Relocation Living Costs'!O101</f>
        <v>37927447.036961839</v>
      </c>
      <c r="P101" s="53">
        <f>'Temp Relocation Housing Costs'!P101+'Temp Relocation Living Costs'!P101</f>
        <v>30297917.04116261</v>
      </c>
      <c r="Q101" s="53">
        <f>'Temp Relocation Housing Costs'!Q101+'Temp Relocation Living Costs'!Q101</f>
        <v>12382257.139752913</v>
      </c>
      <c r="R101" s="53">
        <f>'Temp Relocation Housing Costs'!R101+'Temp Relocation Living Costs'!R101</f>
        <v>7955179.4645911912</v>
      </c>
      <c r="S101" s="53">
        <f>'Temp Relocation Housing Costs'!S101+'Temp Relocation Living Costs'!S101</f>
        <v>4504893.0992070353</v>
      </c>
      <c r="U101" s="68">
        <v>2120</v>
      </c>
      <c r="V101" s="55">
        <f t="shared" si="9"/>
        <v>0</v>
      </c>
      <c r="W101" s="56">
        <f t="shared" si="10"/>
        <v>773534.36792648886</v>
      </c>
      <c r="X101" s="57">
        <f t="shared" si="11"/>
        <v>112775574.46517059</v>
      </c>
      <c r="Y101" s="58">
        <f t="shared" si="12"/>
        <v>113549108.83309709</v>
      </c>
      <c r="Z101" s="96">
        <f t="shared" si="13"/>
        <v>565254.90339673532</v>
      </c>
      <c r="AC101">
        <v>2120</v>
      </c>
      <c r="AD101" s="51">
        <f>'Temp Relocation Housing Costs'!V101+'Temp Relocation Living Costs'!V101</f>
        <v>0</v>
      </c>
      <c r="AE101" s="51">
        <f>'Temp Relocation Housing Costs'!W101+'Temp Relocation Living Costs'!W101</f>
        <v>0</v>
      </c>
      <c r="AF101" s="51">
        <f>'Temp Relocation Housing Costs'!X101+'Temp Relocation Living Costs'!X101</f>
        <v>0</v>
      </c>
      <c r="AG101" s="51">
        <f>'Temp Relocation Housing Costs'!Y101+'Temp Relocation Living Costs'!Y101</f>
        <v>0</v>
      </c>
      <c r="AH101" s="51">
        <f>'Temp Relocation Housing Costs'!Z101+'Temp Relocation Living Costs'!Z101</f>
        <v>0</v>
      </c>
      <c r="AI101" s="51">
        <f>'Temp Relocation Housing Costs'!AA101+'Temp Relocation Living Costs'!AA101</f>
        <v>0</v>
      </c>
      <c r="AJ101" s="52">
        <f>'Temp Relocation Housing Costs'!AB101+'Temp Relocation Living Costs'!AB101</f>
        <v>160416.76896287352</v>
      </c>
      <c r="AK101" s="52">
        <f>'Temp Relocation Housing Costs'!AC101+'Temp Relocation Living Costs'!AC101</f>
        <v>180627.29555114132</v>
      </c>
      <c r="AL101" s="52">
        <f>'Temp Relocation Housing Costs'!AD101+'Temp Relocation Living Costs'!AD101</f>
        <v>123116.62418390284</v>
      </c>
      <c r="AM101" s="52">
        <f>'Temp Relocation Housing Costs'!AE101+'Temp Relocation Living Costs'!AE101</f>
        <v>122607.69268151803</v>
      </c>
      <c r="AN101" s="52">
        <f>'Temp Relocation Housing Costs'!AF101+'Temp Relocation Living Costs'!AF101</f>
        <v>99181.130291404043</v>
      </c>
      <c r="AO101" s="52">
        <f>'Temp Relocation Housing Costs'!AG101+'Temp Relocation Living Costs'!AG101</f>
        <v>39331.033296077163</v>
      </c>
      <c r="AP101" s="53">
        <f>'Temp Relocation Housing Costs'!AH101+'Temp Relocation Living Costs'!AH101</f>
        <v>18347557.450053956</v>
      </c>
      <c r="AQ101" s="53">
        <f>'Temp Relocation Housing Costs'!AI101+'Temp Relocation Living Costs'!AI101</f>
        <v>34635040.269149981</v>
      </c>
      <c r="AR101" s="53">
        <f>'Temp Relocation Housing Costs'!AJ101+'Temp Relocation Living Costs'!AJ101</f>
        <v>27377250.557978764</v>
      </c>
      <c r="AS101" s="53">
        <f>'Temp Relocation Housing Costs'!AK101+'Temp Relocation Living Costs'!AK101</f>
        <v>12350395.330670735</v>
      </c>
      <c r="AT101" s="53">
        <f>'Temp Relocation Housing Costs'!AL101+'Temp Relocation Living Costs'!AL101</f>
        <v>7792679.1581200203</v>
      </c>
      <c r="AU101" s="53">
        <f>'Temp Relocation Housing Costs'!AM101+'Temp Relocation Living Costs'!AM101</f>
        <v>4120328.4338886472</v>
      </c>
      <c r="AW101" s="68">
        <v>2120</v>
      </c>
      <c r="AX101" s="55">
        <f t="shared" si="14"/>
        <v>0</v>
      </c>
      <c r="AY101" s="56">
        <f t="shared" si="15"/>
        <v>725280.54496691702</v>
      </c>
      <c r="AZ101" s="57">
        <f t="shared" si="16"/>
        <v>104623251.19986209</v>
      </c>
      <c r="BA101" s="58">
        <f t="shared" si="17"/>
        <v>105348531.74482901</v>
      </c>
    </row>
    <row r="102" spans="1:53" x14ac:dyDescent="0.35">
      <c r="A102">
        <v>2121</v>
      </c>
      <c r="B102" s="51">
        <f>'Temp Relocation Housing Costs'!B102+'Temp Relocation Living Costs'!B102</f>
        <v>0</v>
      </c>
      <c r="C102" s="51">
        <f>'Temp Relocation Housing Costs'!C102+'Temp Relocation Living Costs'!C102</f>
        <v>0</v>
      </c>
      <c r="D102" s="51">
        <f>'Temp Relocation Housing Costs'!D102+'Temp Relocation Living Costs'!D102</f>
        <v>0</v>
      </c>
      <c r="E102" s="51">
        <f>'Temp Relocation Housing Costs'!E102+'Temp Relocation Living Costs'!E102</f>
        <v>0</v>
      </c>
      <c r="F102" s="51">
        <f>'Temp Relocation Housing Costs'!F102+'Temp Relocation Living Costs'!F102</f>
        <v>0</v>
      </c>
      <c r="G102" s="51">
        <f>'Temp Relocation Housing Costs'!G102+'Temp Relocation Living Costs'!G102</f>
        <v>0</v>
      </c>
      <c r="H102" s="52">
        <f>'Temp Relocation Housing Costs'!H102+'Temp Relocation Living Costs'!H102</f>
        <v>174785.30404571953</v>
      </c>
      <c r="I102" s="52">
        <f>'Temp Relocation Housing Costs'!I102+'Temp Relocation Living Costs'!I102</f>
        <v>200638.73208818806</v>
      </c>
      <c r="J102" s="52">
        <f>'Temp Relocation Housing Costs'!J102+'Temp Relocation Living Costs'!J102</f>
        <v>138207.98071799075</v>
      </c>
      <c r="K102" s="52">
        <f>'Temp Relocation Housing Costs'!K102+'Temp Relocation Living Costs'!K102</f>
        <v>124689.57954216277</v>
      </c>
      <c r="L102" s="52">
        <f>'Temp Relocation Housing Costs'!L102+'Temp Relocation Living Costs'!L102</f>
        <v>102703.61271538476</v>
      </c>
      <c r="M102" s="52">
        <f>'Temp Relocation Housing Costs'!M102+'Temp Relocation Living Costs'!M102</f>
        <v>43619.581265689092</v>
      </c>
      <c r="N102" s="53">
        <f>'Temp Relocation Housing Costs'!N102+'Temp Relocation Living Costs'!N102</f>
        <v>19981659.648130067</v>
      </c>
      <c r="O102" s="53">
        <f>'Temp Relocation Housing Costs'!O102+'Temp Relocation Living Costs'!O102</f>
        <v>38454329.523607202</v>
      </c>
      <c r="P102" s="53">
        <f>'Temp Relocation Housing Costs'!P102+'Temp Relocation Living Costs'!P102</f>
        <v>30718811.225136172</v>
      </c>
      <c r="Q102" s="53">
        <f>'Temp Relocation Housing Costs'!Q102+'Temp Relocation Living Costs'!Q102</f>
        <v>12554269.625215419</v>
      </c>
      <c r="R102" s="53">
        <f>'Temp Relocation Housing Costs'!R102+'Temp Relocation Living Costs'!R102</f>
        <v>8065691.6415360067</v>
      </c>
      <c r="S102" s="53">
        <f>'Temp Relocation Housing Costs'!S102+'Temp Relocation Living Costs'!S102</f>
        <v>4567474.4080905095</v>
      </c>
      <c r="U102" s="68">
        <v>2121</v>
      </c>
      <c r="V102" s="55">
        <f t="shared" si="9"/>
        <v>0</v>
      </c>
      <c r="W102" s="56">
        <f t="shared" si="10"/>
        <v>784644.79037513502</v>
      </c>
      <c r="X102" s="57">
        <f t="shared" si="11"/>
        <v>114342236.07171538</v>
      </c>
      <c r="Y102" s="58">
        <f t="shared" si="12"/>
        <v>115126880.86209051</v>
      </c>
      <c r="Z102" s="96">
        <f t="shared" si="13"/>
        <v>542922.65624396678</v>
      </c>
      <c r="AC102">
        <v>2121</v>
      </c>
      <c r="AD102" s="51">
        <f>'Temp Relocation Housing Costs'!V102+'Temp Relocation Living Costs'!V102</f>
        <v>0</v>
      </c>
      <c r="AE102" s="51">
        <f>'Temp Relocation Housing Costs'!W102+'Temp Relocation Living Costs'!W102</f>
        <v>0</v>
      </c>
      <c r="AF102" s="51">
        <f>'Temp Relocation Housing Costs'!X102+'Temp Relocation Living Costs'!X102</f>
        <v>0</v>
      </c>
      <c r="AG102" s="51">
        <f>'Temp Relocation Housing Costs'!Y102+'Temp Relocation Living Costs'!Y102</f>
        <v>0</v>
      </c>
      <c r="AH102" s="51">
        <f>'Temp Relocation Housing Costs'!Z102+'Temp Relocation Living Costs'!Z102</f>
        <v>0</v>
      </c>
      <c r="AI102" s="51">
        <f>'Temp Relocation Housing Costs'!AA102+'Temp Relocation Living Costs'!AA102</f>
        <v>0</v>
      </c>
      <c r="AJ102" s="52">
        <f>'Temp Relocation Housing Costs'!AB102+'Temp Relocation Living Costs'!AB102</f>
        <v>162720.86577476046</v>
      </c>
      <c r="AK102" s="52">
        <f>'Temp Relocation Housing Costs'!AC102+'Temp Relocation Living Costs'!AC102</f>
        <v>183221.68003170309</v>
      </c>
      <c r="AL102" s="52">
        <f>'Temp Relocation Housing Costs'!AD102+'Temp Relocation Living Costs'!AD102</f>
        <v>124884.97186417598</v>
      </c>
      <c r="AM102" s="52">
        <f>'Temp Relocation Housing Costs'!AE102+'Temp Relocation Living Costs'!AE102</f>
        <v>124368.73048103685</v>
      </c>
      <c r="AN102" s="52">
        <f>'Temp Relocation Housing Costs'!AF102+'Temp Relocation Living Costs'!AF102</f>
        <v>100605.68788336412</v>
      </c>
      <c r="AO102" s="52">
        <f>'Temp Relocation Housing Costs'!AG102+'Temp Relocation Living Costs'!AG102</f>
        <v>39895.952468876872</v>
      </c>
      <c r="AP102" s="53">
        <f>'Temp Relocation Housing Costs'!AH102+'Temp Relocation Living Costs'!AH102</f>
        <v>18602439.00545451</v>
      </c>
      <c r="AQ102" s="53">
        <f>'Temp Relocation Housing Costs'!AI102+'Temp Relocation Living Costs'!AI102</f>
        <v>35116185.127760895</v>
      </c>
      <c r="AR102" s="53">
        <f>'Temp Relocation Housing Costs'!AJ102+'Temp Relocation Living Costs'!AJ102</f>
        <v>27757571.274989948</v>
      </c>
      <c r="AS102" s="53">
        <f>'Temp Relocation Housing Costs'!AK102+'Temp Relocation Living Costs'!AK102</f>
        <v>12521965.196592253</v>
      </c>
      <c r="AT102" s="53">
        <f>'Temp Relocation Housing Costs'!AL102+'Temp Relocation Living Costs'!AL102</f>
        <v>7900933.9048330905</v>
      </c>
      <c r="AU102" s="53">
        <f>'Temp Relocation Housing Costs'!AM102+'Temp Relocation Living Costs'!AM102</f>
        <v>4177567.4272995973</v>
      </c>
      <c r="AW102" s="68">
        <v>2121</v>
      </c>
      <c r="AX102" s="55">
        <f t="shared" si="14"/>
        <v>0</v>
      </c>
      <c r="AY102" s="56">
        <f t="shared" si="15"/>
        <v>735697.88850391738</v>
      </c>
      <c r="AZ102" s="57">
        <f t="shared" si="16"/>
        <v>106076661.93693031</v>
      </c>
      <c r="BA102" s="58">
        <f t="shared" si="17"/>
        <v>106812359.82543424</v>
      </c>
    </row>
    <row r="103" spans="1:53" x14ac:dyDescent="0.35">
      <c r="A103">
        <v>2122</v>
      </c>
      <c r="B103" s="51">
        <f>'Temp Relocation Housing Costs'!B103+'Temp Relocation Living Costs'!B103</f>
        <v>0</v>
      </c>
      <c r="C103" s="51">
        <f>'Temp Relocation Housing Costs'!C103+'Temp Relocation Living Costs'!C103</f>
        <v>0</v>
      </c>
      <c r="D103" s="51">
        <f>'Temp Relocation Housing Costs'!D103+'Temp Relocation Living Costs'!D103</f>
        <v>0</v>
      </c>
      <c r="E103" s="51">
        <f>'Temp Relocation Housing Costs'!E103+'Temp Relocation Living Costs'!E103</f>
        <v>0</v>
      </c>
      <c r="F103" s="51">
        <f>'Temp Relocation Housing Costs'!F103+'Temp Relocation Living Costs'!F103</f>
        <v>0</v>
      </c>
      <c r="G103" s="51">
        <f>'Temp Relocation Housing Costs'!G103+'Temp Relocation Living Costs'!G103</f>
        <v>0</v>
      </c>
      <c r="H103" s="52">
        <f>'Temp Relocation Housing Costs'!H103+'Temp Relocation Living Costs'!H103</f>
        <v>177295.77888211046</v>
      </c>
      <c r="I103" s="52">
        <f>'Temp Relocation Housing Costs'!I103+'Temp Relocation Living Costs'!I103</f>
        <v>203520.54466884426</v>
      </c>
      <c r="J103" s="52">
        <f>'Temp Relocation Housing Costs'!J103+'Temp Relocation Living Costs'!J103</f>
        <v>140193.08844587021</v>
      </c>
      <c r="K103" s="52">
        <f>'Temp Relocation Housing Costs'!K103+'Temp Relocation Living Costs'!K103</f>
        <v>126480.51988185449</v>
      </c>
      <c r="L103" s="52">
        <f>'Temp Relocation Housing Costs'!L103+'Temp Relocation Living Costs'!L103</f>
        <v>104178.76439782238</v>
      </c>
      <c r="M103" s="52">
        <f>'Temp Relocation Housing Costs'!M103+'Temp Relocation Living Costs'!M103</f>
        <v>44246.097675288242</v>
      </c>
      <c r="N103" s="53">
        <f>'Temp Relocation Housing Costs'!N103+'Temp Relocation Living Costs'!N103</f>
        <v>20259241.909663461</v>
      </c>
      <c r="O103" s="53">
        <f>'Temp Relocation Housing Costs'!O103+'Temp Relocation Living Costs'!O103</f>
        <v>38988531.383857191</v>
      </c>
      <c r="P103" s="53">
        <f>'Temp Relocation Housing Costs'!P103+'Temp Relocation Living Costs'!P103</f>
        <v>31145552.408884075</v>
      </c>
      <c r="Q103" s="53">
        <f>'Temp Relocation Housing Costs'!Q103+'Temp Relocation Living Costs'!Q103</f>
        <v>12728671.682693833</v>
      </c>
      <c r="R103" s="53">
        <f>'Temp Relocation Housing Costs'!R103+'Temp Relocation Living Costs'!R103</f>
        <v>8177739.0373036601</v>
      </c>
      <c r="S103" s="53">
        <f>'Temp Relocation Housing Costs'!S103+'Temp Relocation Living Costs'!S103</f>
        <v>4630925.0872643134</v>
      </c>
      <c r="U103" s="68">
        <v>2122</v>
      </c>
      <c r="V103" s="55">
        <f t="shared" si="9"/>
        <v>0</v>
      </c>
      <c r="W103" s="56">
        <f t="shared" si="10"/>
        <v>795914.79395178996</v>
      </c>
      <c r="X103" s="57">
        <f t="shared" si="11"/>
        <v>115930661.50966653</v>
      </c>
      <c r="Y103" s="58">
        <f t="shared" si="12"/>
        <v>116726576.30361833</v>
      </c>
      <c r="Z103" s="96">
        <f t="shared" si="13"/>
        <v>521472.71845446568</v>
      </c>
      <c r="AC103">
        <v>2122</v>
      </c>
      <c r="AD103" s="51">
        <f>'Temp Relocation Housing Costs'!V103+'Temp Relocation Living Costs'!V103</f>
        <v>0</v>
      </c>
      <c r="AE103" s="51">
        <f>'Temp Relocation Housing Costs'!W103+'Temp Relocation Living Costs'!W103</f>
        <v>0</v>
      </c>
      <c r="AF103" s="51">
        <f>'Temp Relocation Housing Costs'!X103+'Temp Relocation Living Costs'!X103</f>
        <v>0</v>
      </c>
      <c r="AG103" s="51">
        <f>'Temp Relocation Housing Costs'!Y103+'Temp Relocation Living Costs'!Y103</f>
        <v>0</v>
      </c>
      <c r="AH103" s="51">
        <f>'Temp Relocation Housing Costs'!Z103+'Temp Relocation Living Costs'!Z103</f>
        <v>0</v>
      </c>
      <c r="AI103" s="51">
        <f>'Temp Relocation Housing Costs'!AA103+'Temp Relocation Living Costs'!AA103</f>
        <v>0</v>
      </c>
      <c r="AJ103" s="52">
        <f>'Temp Relocation Housing Costs'!AB103+'Temp Relocation Living Costs'!AB103</f>
        <v>165058.05677095783</v>
      </c>
      <c r="AK103" s="52">
        <f>'Temp Relocation Housing Costs'!AC103+'Temp Relocation Living Costs'!AC103</f>
        <v>185853.32815402199</v>
      </c>
      <c r="AL103" s="52">
        <f>'Temp Relocation Housing Costs'!AD103+'Temp Relocation Living Costs'!AD103</f>
        <v>126678.7186612545</v>
      </c>
      <c r="AM103" s="52">
        <f>'Temp Relocation Housing Costs'!AE103+'Temp Relocation Living Costs'!AE103</f>
        <v>126155.06240414211</v>
      </c>
      <c r="AN103" s="52">
        <f>'Temp Relocation Housing Costs'!AF103+'Temp Relocation Living Costs'!AF103</f>
        <v>102050.70666917073</v>
      </c>
      <c r="AO103" s="52">
        <f>'Temp Relocation Housing Costs'!AG103+'Temp Relocation Living Costs'!AG103</f>
        <v>40468.985684076499</v>
      </c>
      <c r="AP103" s="53">
        <f>'Temp Relocation Housing Costs'!AH103+'Temp Relocation Living Costs'!AH103</f>
        <v>18860861.337738328</v>
      </c>
      <c r="AQ103" s="53">
        <f>'Temp Relocation Housing Costs'!AI103+'Temp Relocation Living Costs'!AI103</f>
        <v>35604013.979610115</v>
      </c>
      <c r="AR103" s="53">
        <f>'Temp Relocation Housing Costs'!AJ103+'Temp Relocation Living Costs'!AJ103</f>
        <v>28143175.35117124</v>
      </c>
      <c r="AS103" s="53">
        <f>'Temp Relocation Housing Costs'!AK103+'Temp Relocation Living Costs'!AK103</f>
        <v>12695918.485724466</v>
      </c>
      <c r="AT103" s="53">
        <f>'Temp Relocation Housing Costs'!AL103+'Temp Relocation Living Costs'!AL103</f>
        <v>8010692.5104819788</v>
      </c>
      <c r="AU103" s="53">
        <f>'Temp Relocation Housing Costs'!AM103+'Temp Relocation Living Costs'!AM103</f>
        <v>4235601.5763441976</v>
      </c>
      <c r="AW103" s="68">
        <v>2122</v>
      </c>
      <c r="AX103" s="55">
        <f t="shared" si="14"/>
        <v>0</v>
      </c>
      <c r="AY103" s="56">
        <f t="shared" si="15"/>
        <v>746264.85834362358</v>
      </c>
      <c r="AZ103" s="57">
        <f t="shared" si="16"/>
        <v>107550263.24107032</v>
      </c>
      <c r="BA103" s="58">
        <f t="shared" si="17"/>
        <v>108296528.09941393</v>
      </c>
    </row>
    <row r="104" spans="1:53" x14ac:dyDescent="0.35">
      <c r="A104">
        <v>2123</v>
      </c>
      <c r="B104" s="51">
        <f>'Temp Relocation Housing Costs'!B104+'Temp Relocation Living Costs'!B104</f>
        <v>0</v>
      </c>
      <c r="C104" s="51">
        <f>'Temp Relocation Housing Costs'!C104+'Temp Relocation Living Costs'!C104</f>
        <v>0</v>
      </c>
      <c r="D104" s="51">
        <f>'Temp Relocation Housing Costs'!D104+'Temp Relocation Living Costs'!D104</f>
        <v>0</v>
      </c>
      <c r="E104" s="51">
        <f>'Temp Relocation Housing Costs'!E104+'Temp Relocation Living Costs'!E104</f>
        <v>0</v>
      </c>
      <c r="F104" s="51">
        <f>'Temp Relocation Housing Costs'!F104+'Temp Relocation Living Costs'!F104</f>
        <v>0</v>
      </c>
      <c r="G104" s="51">
        <f>'Temp Relocation Housing Costs'!G104+'Temp Relocation Living Costs'!G104</f>
        <v>0</v>
      </c>
      <c r="H104" s="52">
        <f>'Temp Relocation Housing Costs'!H104+'Temp Relocation Living Costs'!H104</f>
        <v>179842.31214994992</v>
      </c>
      <c r="I104" s="52">
        <f>'Temp Relocation Housing Costs'!I104+'Temp Relocation Living Costs'!I104</f>
        <v>206443.74927617243</v>
      </c>
      <c r="J104" s="52">
        <f>'Temp Relocation Housing Costs'!J104+'Temp Relocation Living Costs'!J104</f>
        <v>142206.70865668164</v>
      </c>
      <c r="K104" s="52">
        <f>'Temp Relocation Housing Costs'!K104+'Temp Relocation Living Costs'!K104</f>
        <v>128297.18384105085</v>
      </c>
      <c r="L104" s="52">
        <f>'Temp Relocation Housing Costs'!L104+'Temp Relocation Living Costs'!L104</f>
        <v>105675.10396672928</v>
      </c>
      <c r="M104" s="52">
        <f>'Temp Relocation Housing Costs'!M104+'Temp Relocation Living Costs'!M104</f>
        <v>44881.612860210487</v>
      </c>
      <c r="N104" s="53">
        <f>'Temp Relocation Housing Costs'!N104+'Temp Relocation Living Costs'!N104</f>
        <v>20540680.302933399</v>
      </c>
      <c r="O104" s="53">
        <f>'Temp Relocation Housing Costs'!O104+'Temp Relocation Living Costs'!O104</f>
        <v>39530154.297367766</v>
      </c>
      <c r="P104" s="53">
        <f>'Temp Relocation Housing Costs'!P104+'Temp Relocation Living Costs'!P104</f>
        <v>31578221.818062704</v>
      </c>
      <c r="Q104" s="53">
        <f>'Temp Relocation Housing Costs'!Q104+'Temp Relocation Living Costs'!Q104</f>
        <v>12905496.507769309</v>
      </c>
      <c r="R104" s="53">
        <f>'Temp Relocation Housing Costs'!R104+'Temp Relocation Living Costs'!R104</f>
        <v>8291342.9789270572</v>
      </c>
      <c r="S104" s="53">
        <f>'Temp Relocation Housing Costs'!S104+'Temp Relocation Living Costs'!S104</f>
        <v>4695257.2138919868</v>
      </c>
      <c r="U104" s="68">
        <v>2123</v>
      </c>
      <c r="V104" s="55">
        <f t="shared" si="9"/>
        <v>0</v>
      </c>
      <c r="W104" s="56">
        <f t="shared" si="10"/>
        <v>807346.67075079447</v>
      </c>
      <c r="X104" s="57">
        <f t="shared" si="11"/>
        <v>117541153.11895223</v>
      </c>
      <c r="Y104" s="58">
        <f t="shared" si="12"/>
        <v>118348499.78970303</v>
      </c>
      <c r="Z104" s="96">
        <f t="shared" si="13"/>
        <v>500870.23144582275</v>
      </c>
      <c r="AC104">
        <v>2123</v>
      </c>
      <c r="AD104" s="51">
        <f>'Temp Relocation Housing Costs'!V104+'Temp Relocation Living Costs'!V104</f>
        <v>0</v>
      </c>
      <c r="AE104" s="51">
        <f>'Temp Relocation Housing Costs'!W104+'Temp Relocation Living Costs'!W104</f>
        <v>0</v>
      </c>
      <c r="AF104" s="51">
        <f>'Temp Relocation Housing Costs'!X104+'Temp Relocation Living Costs'!X104</f>
        <v>0</v>
      </c>
      <c r="AG104" s="51">
        <f>'Temp Relocation Housing Costs'!Y104+'Temp Relocation Living Costs'!Y104</f>
        <v>0</v>
      </c>
      <c r="AH104" s="51">
        <f>'Temp Relocation Housing Costs'!Z104+'Temp Relocation Living Costs'!Z104</f>
        <v>0</v>
      </c>
      <c r="AI104" s="51">
        <f>'Temp Relocation Housing Costs'!AA104+'Temp Relocation Living Costs'!AA104</f>
        <v>0</v>
      </c>
      <c r="AJ104" s="52">
        <f>'Temp Relocation Housing Costs'!AB104+'Temp Relocation Living Costs'!AB104</f>
        <v>167428.81728958062</v>
      </c>
      <c r="AK104" s="52">
        <f>'Temp Relocation Housing Costs'!AC104+'Temp Relocation Living Costs'!AC104</f>
        <v>188522.77514292975</v>
      </c>
      <c r="AL104" s="52">
        <f>'Temp Relocation Housing Costs'!AD104+'Temp Relocation Living Costs'!AD104</f>
        <v>128498.2293875232</v>
      </c>
      <c r="AM104" s="52">
        <f>'Temp Relocation Housing Costs'!AE104+'Temp Relocation Living Costs'!AE104</f>
        <v>127967.05175518092</v>
      </c>
      <c r="AN104" s="52">
        <f>'Temp Relocation Housing Costs'!AF104+'Temp Relocation Living Costs'!AF104</f>
        <v>103516.48053687444</v>
      </c>
      <c r="AO104" s="52">
        <f>'Temp Relocation Housing Costs'!AG104+'Temp Relocation Living Costs'!AG104</f>
        <v>41050.249485222877</v>
      </c>
      <c r="AP104" s="53">
        <f>'Temp Relocation Housing Costs'!AH104+'Temp Relocation Living Costs'!AH104</f>
        <v>19122873.63485435</v>
      </c>
      <c r="AQ104" s="53">
        <f>'Temp Relocation Housing Costs'!AI104+'Temp Relocation Living Costs'!AI104</f>
        <v>36098619.677743495</v>
      </c>
      <c r="AR104" s="53">
        <f>'Temp Relocation Housing Costs'!AJ104+'Temp Relocation Living Costs'!AJ104</f>
        <v>28534136.182167079</v>
      </c>
      <c r="AS104" s="53">
        <f>'Temp Relocation Housing Costs'!AK104+'Temp Relocation Living Costs'!AK104</f>
        <v>12872288.308230218</v>
      </c>
      <c r="AT104" s="53">
        <f>'Temp Relocation Housing Costs'!AL104+'Temp Relocation Living Costs'!AL104</f>
        <v>8121975.86645268</v>
      </c>
      <c r="AU104" s="53">
        <f>'Temp Relocation Housing Costs'!AM104+'Temp Relocation Living Costs'!AM104</f>
        <v>4294441.9272069493</v>
      </c>
      <c r="AW104" s="68">
        <v>2123</v>
      </c>
      <c r="AX104" s="55">
        <f t="shared" si="14"/>
        <v>0</v>
      </c>
      <c r="AY104" s="56">
        <f t="shared" si="15"/>
        <v>756983.60359731177</v>
      </c>
      <c r="AZ104" s="57">
        <f t="shared" si="16"/>
        <v>109044335.59665477</v>
      </c>
      <c r="BA104" s="58">
        <f t="shared" si="17"/>
        <v>109801319.20025209</v>
      </c>
    </row>
    <row r="105" spans="1:53" x14ac:dyDescent="0.35">
      <c r="A105">
        <v>2124</v>
      </c>
      <c r="B105" s="51">
        <f>'Temp Relocation Housing Costs'!B105+'Temp Relocation Living Costs'!B105</f>
        <v>0</v>
      </c>
      <c r="C105" s="51">
        <f>'Temp Relocation Housing Costs'!C105+'Temp Relocation Living Costs'!C105</f>
        <v>0</v>
      </c>
      <c r="D105" s="51">
        <f>'Temp Relocation Housing Costs'!D105+'Temp Relocation Living Costs'!D105</f>
        <v>0</v>
      </c>
      <c r="E105" s="51">
        <f>'Temp Relocation Housing Costs'!E105+'Temp Relocation Living Costs'!E105</f>
        <v>0</v>
      </c>
      <c r="F105" s="51">
        <f>'Temp Relocation Housing Costs'!F105+'Temp Relocation Living Costs'!F105</f>
        <v>0</v>
      </c>
      <c r="G105" s="51">
        <f>'Temp Relocation Housing Costs'!G105+'Temp Relocation Living Costs'!G105</f>
        <v>0</v>
      </c>
      <c r="H105" s="52">
        <f>'Temp Relocation Housing Costs'!H105+'Temp Relocation Living Costs'!H105</f>
        <v>182425.42176340293</v>
      </c>
      <c r="I105" s="52">
        <f>'Temp Relocation Housing Costs'!I105+'Temp Relocation Living Costs'!I105</f>
        <v>209408.94043178848</v>
      </c>
      <c r="J105" s="52">
        <f>'Temp Relocation Housing Costs'!J105+'Temp Relocation Living Costs'!J105</f>
        <v>144249.25088068456</v>
      </c>
      <c r="K105" s="52">
        <f>'Temp Relocation Housing Costs'!K105+'Temp Relocation Living Costs'!K105</f>
        <v>130139.94089303118</v>
      </c>
      <c r="L105" s="52">
        <f>'Temp Relocation Housing Costs'!L105+'Temp Relocation Living Costs'!L105</f>
        <v>107192.93574778151</v>
      </c>
      <c r="M105" s="52">
        <f>'Temp Relocation Housing Costs'!M105+'Temp Relocation Living Costs'!M105</f>
        <v>45526.256071591255</v>
      </c>
      <c r="N105" s="53">
        <f>'Temp Relocation Housing Costs'!N105+'Temp Relocation Living Costs'!N105</f>
        <v>20826028.396751836</v>
      </c>
      <c r="O105" s="53">
        <f>'Temp Relocation Housing Costs'!O105+'Temp Relocation Living Costs'!O105</f>
        <v>40079301.356313601</v>
      </c>
      <c r="P105" s="53">
        <f>'Temp Relocation Housing Costs'!P105+'Temp Relocation Living Costs'!P105</f>
        <v>32016901.806703266</v>
      </c>
      <c r="Q105" s="53">
        <f>'Temp Relocation Housing Costs'!Q105+'Temp Relocation Living Costs'!Q105</f>
        <v>13084777.757171089</v>
      </c>
      <c r="R105" s="53">
        <f>'Temp Relocation Housing Costs'!R105+'Temp Relocation Living Costs'!R105</f>
        <v>8406525.0897110812</v>
      </c>
      <c r="S105" s="53">
        <f>'Temp Relocation Housing Costs'!S105+'Temp Relocation Living Costs'!S105</f>
        <v>4760483.0329112327</v>
      </c>
      <c r="U105" s="68">
        <v>2124</v>
      </c>
      <c r="V105" s="55">
        <f t="shared" si="9"/>
        <v>0</v>
      </c>
      <c r="W105" s="56">
        <f t="shared" si="10"/>
        <v>818942.74578828004</v>
      </c>
      <c r="X105" s="57">
        <f t="shared" si="11"/>
        <v>119174017.43956211</v>
      </c>
      <c r="Y105" s="58">
        <f t="shared" si="12"/>
        <v>119992960.18535039</v>
      </c>
      <c r="Z105" s="96">
        <f t="shared" si="13"/>
        <v>481081.71384167951</v>
      </c>
      <c r="AC105">
        <v>2124</v>
      </c>
      <c r="AD105" s="51">
        <f>'Temp Relocation Housing Costs'!V105+'Temp Relocation Living Costs'!V105</f>
        <v>0</v>
      </c>
      <c r="AE105" s="51">
        <f>'Temp Relocation Housing Costs'!W105+'Temp Relocation Living Costs'!W105</f>
        <v>0</v>
      </c>
      <c r="AF105" s="51">
        <f>'Temp Relocation Housing Costs'!X105+'Temp Relocation Living Costs'!X105</f>
        <v>0</v>
      </c>
      <c r="AG105" s="51">
        <f>'Temp Relocation Housing Costs'!Y105+'Temp Relocation Living Costs'!Y105</f>
        <v>0</v>
      </c>
      <c r="AH105" s="51">
        <f>'Temp Relocation Housing Costs'!Z105+'Temp Relocation Living Costs'!Z105</f>
        <v>0</v>
      </c>
      <c r="AI105" s="51">
        <f>'Temp Relocation Housing Costs'!AA105+'Temp Relocation Living Costs'!AA105</f>
        <v>0</v>
      </c>
      <c r="AJ105" s="52">
        <f>'Temp Relocation Housing Costs'!AB105+'Temp Relocation Living Costs'!AB105</f>
        <v>169833.62949611616</v>
      </c>
      <c r="AK105" s="52">
        <f>'Temp Relocation Housing Costs'!AC105+'Temp Relocation Living Costs'!AC105</f>
        <v>191230.563910795</v>
      </c>
      <c r="AL105" s="52">
        <f>'Temp Relocation Housing Costs'!AD105+'Temp Relocation Living Costs'!AD105</f>
        <v>130343.8740952372</v>
      </c>
      <c r="AM105" s="52">
        <f>'Temp Relocation Housing Costs'!AE105+'Temp Relocation Living Costs'!AE105</f>
        <v>129805.06705671042</v>
      </c>
      <c r="AN105" s="52">
        <f>'Temp Relocation Housing Costs'!AF105+'Temp Relocation Living Costs'!AF105</f>
        <v>105003.30759569626</v>
      </c>
      <c r="AO105" s="52">
        <f>'Temp Relocation Housing Costs'!AG105+'Temp Relocation Living Costs'!AG105</f>
        <v>41639.862089800103</v>
      </c>
      <c r="AP105" s="53">
        <f>'Temp Relocation Housing Costs'!AH105+'Temp Relocation Living Costs'!AH105</f>
        <v>19388525.768063262</v>
      </c>
      <c r="AQ105" s="53">
        <f>'Temp Relocation Housing Costs'!AI105+'Temp Relocation Living Costs'!AI105</f>
        <v>36600096.365107626</v>
      </c>
      <c r="AR105" s="53">
        <f>'Temp Relocation Housing Costs'!AJ105+'Temp Relocation Living Costs'!AJ105</f>
        <v>28930528.183223363</v>
      </c>
      <c r="AS105" s="53">
        <f>'Temp Relocation Housing Costs'!AK105+'Temp Relocation Living Costs'!AK105</f>
        <v>13051108.234233854</v>
      </c>
      <c r="AT105" s="53">
        <f>'Temp Relocation Housing Costs'!AL105+'Temp Relocation Living Costs'!AL105</f>
        <v>8234805.1543512251</v>
      </c>
      <c r="AU105" s="53">
        <f>'Temp Relocation Housing Costs'!AM105+'Temp Relocation Living Costs'!AM105</f>
        <v>4354099.679524309</v>
      </c>
      <c r="AW105" s="68">
        <v>2124</v>
      </c>
      <c r="AX105" s="55">
        <f t="shared" si="14"/>
        <v>0</v>
      </c>
      <c r="AY105" s="56">
        <f t="shared" si="15"/>
        <v>767856.30424435518</v>
      </c>
      <c r="AZ105" s="57">
        <f t="shared" si="16"/>
        <v>110559163.38450363</v>
      </c>
      <c r="BA105" s="58">
        <f t="shared" si="17"/>
        <v>111327019.68874799</v>
      </c>
    </row>
    <row r="106" spans="1:53" x14ac:dyDescent="0.35">
      <c r="A106">
        <v>2125</v>
      </c>
      <c r="B106" s="51">
        <f>'Temp Relocation Housing Costs'!B106+'Temp Relocation Living Costs'!B106</f>
        <v>0</v>
      </c>
      <c r="C106" s="51">
        <f>'Temp Relocation Housing Costs'!C106+'Temp Relocation Living Costs'!C106</f>
        <v>0</v>
      </c>
      <c r="D106" s="51">
        <f>'Temp Relocation Housing Costs'!D106+'Temp Relocation Living Costs'!D106</f>
        <v>0</v>
      </c>
      <c r="E106" s="51">
        <f>'Temp Relocation Housing Costs'!E106+'Temp Relocation Living Costs'!E106</f>
        <v>0</v>
      </c>
      <c r="F106" s="51">
        <f>'Temp Relocation Housing Costs'!F106+'Temp Relocation Living Costs'!F106</f>
        <v>0</v>
      </c>
      <c r="G106" s="51">
        <f>'Temp Relocation Housing Costs'!G106+'Temp Relocation Living Costs'!G106</f>
        <v>0</v>
      </c>
      <c r="H106" s="52">
        <f>'Temp Relocation Housing Costs'!H106+'Temp Relocation Living Costs'!H106</f>
        <v>185045.63307553495</v>
      </c>
      <c r="I106" s="52">
        <f>'Temp Relocation Housing Costs'!I106+'Temp Relocation Living Costs'!I106</f>
        <v>212416.72119653618</v>
      </c>
      <c r="J106" s="52">
        <f>'Temp Relocation Housing Costs'!J106+'Temp Relocation Living Costs'!J106</f>
        <v>146321.1305303002</v>
      </c>
      <c r="K106" s="52">
        <f>'Temp Relocation Housing Costs'!K106+'Temp Relocation Living Costs'!K106</f>
        <v>132009.16581789037</v>
      </c>
      <c r="L106" s="52">
        <f>'Temp Relocation Housing Costs'!L106+'Temp Relocation Living Costs'!L106</f>
        <v>108732.56843774312</v>
      </c>
      <c r="M106" s="52">
        <f>'Temp Relocation Housing Costs'!M106+'Temp Relocation Living Costs'!M106</f>
        <v>46180.158417024839</v>
      </c>
      <c r="N106" s="53">
        <f>'Temp Relocation Housing Costs'!N106+'Temp Relocation Living Costs'!N106</f>
        <v>21115340.504100747</v>
      </c>
      <c r="O106" s="53">
        <f>'Temp Relocation Housing Costs'!O106+'Temp Relocation Living Costs'!O106</f>
        <v>40636077.085010663</v>
      </c>
      <c r="P106" s="53">
        <f>'Temp Relocation Housing Costs'!P106+'Temp Relocation Living Costs'!P106</f>
        <v>32461675.872886956</v>
      </c>
      <c r="Q106" s="53">
        <f>'Temp Relocation Housing Costs'!Q106+'Temp Relocation Living Costs'!Q106</f>
        <v>13266549.555182738</v>
      </c>
      <c r="R106" s="53">
        <f>'Temp Relocation Housing Costs'!R106+'Temp Relocation Living Costs'!R106</f>
        <v>8523307.2933483869</v>
      </c>
      <c r="S106" s="53">
        <f>'Temp Relocation Housing Costs'!S106+'Temp Relocation Living Costs'!S106</f>
        <v>4826614.9593646256</v>
      </c>
      <c r="U106" s="68">
        <v>2125</v>
      </c>
      <c r="V106" s="55">
        <f t="shared" si="9"/>
        <v>0</v>
      </c>
      <c r="W106" s="56">
        <f t="shared" si="10"/>
        <v>830705.37747502967</v>
      </c>
      <c r="X106" s="57">
        <f t="shared" si="11"/>
        <v>120829565.26989412</v>
      </c>
      <c r="Y106" s="58">
        <f t="shared" si="12"/>
        <v>121660270.64736915</v>
      </c>
      <c r="Z106" s="96">
        <f t="shared" si="13"/>
        <v>462075.00706050667</v>
      </c>
      <c r="AC106">
        <v>2125</v>
      </c>
      <c r="AD106" s="51">
        <f>'Temp Relocation Housing Costs'!V106+'Temp Relocation Living Costs'!V106</f>
        <v>0</v>
      </c>
      <c r="AE106" s="51">
        <f>'Temp Relocation Housing Costs'!W106+'Temp Relocation Living Costs'!W106</f>
        <v>0</v>
      </c>
      <c r="AF106" s="51">
        <f>'Temp Relocation Housing Costs'!X106+'Temp Relocation Living Costs'!X106</f>
        <v>0</v>
      </c>
      <c r="AG106" s="51">
        <f>'Temp Relocation Housing Costs'!Y106+'Temp Relocation Living Costs'!Y106</f>
        <v>0</v>
      </c>
      <c r="AH106" s="51">
        <f>'Temp Relocation Housing Costs'!Z106+'Temp Relocation Living Costs'!Z106</f>
        <v>0</v>
      </c>
      <c r="AI106" s="51">
        <f>'Temp Relocation Housing Costs'!AA106+'Temp Relocation Living Costs'!AA106</f>
        <v>0</v>
      </c>
      <c r="AJ106" s="52">
        <f>'Temp Relocation Housing Costs'!AB106+'Temp Relocation Living Costs'!AB106</f>
        <v>172272.98248148744</v>
      </c>
      <c r="AK106" s="52">
        <f>'Temp Relocation Housing Costs'!AC106+'Temp Relocation Living Costs'!AC106</f>
        <v>193977.24516794074</v>
      </c>
      <c r="AL106" s="52">
        <f>'Temp Relocation Housing Costs'!AD106+'Temp Relocation Living Costs'!AD106</f>
        <v>132216.02815178307</v>
      </c>
      <c r="AM106" s="52">
        <f>'Temp Relocation Housing Costs'!AE106+'Temp Relocation Living Costs'!AE106</f>
        <v>131669.48212444785</v>
      </c>
      <c r="AN106" s="52">
        <f>'Temp Relocation Housing Costs'!AF106+'Temp Relocation Living Costs'!AF106</f>
        <v>106511.49023665703</v>
      </c>
      <c r="AO106" s="52">
        <f>'Temp Relocation Housing Costs'!AG106+'Temp Relocation Living Costs'!AG106</f>
        <v>42237.943413272747</v>
      </c>
      <c r="AP106" s="53">
        <f>'Temp Relocation Housing Costs'!AH106+'Temp Relocation Living Costs'!AH106</f>
        <v>19657868.301429912</v>
      </c>
      <c r="AQ106" s="53">
        <f>'Temp Relocation Housing Costs'!AI106+'Temp Relocation Living Costs'!AI106</f>
        <v>37108539.492469065</v>
      </c>
      <c r="AR106" s="53">
        <f>'Temp Relocation Housing Costs'!AJ106+'Temp Relocation Living Costs'!AJ106</f>
        <v>29332426.803351562</v>
      </c>
      <c r="AS106" s="53">
        <f>'Temp Relocation Housing Costs'!AK106+'Temp Relocation Living Costs'!AK106</f>
        <v>13232412.300210916</v>
      </c>
      <c r="AT106" s="53">
        <f>'Temp Relocation Housing Costs'!AL106+'Temp Relocation Living Costs'!AL106</f>
        <v>8349201.850035388</v>
      </c>
      <c r="AU106" s="53">
        <f>'Temp Relocation Housing Costs'!AM106+'Temp Relocation Living Costs'!AM106</f>
        <v>4414586.1885164343</v>
      </c>
      <c r="AW106" s="68">
        <v>2125</v>
      </c>
      <c r="AX106" s="55">
        <f t="shared" si="14"/>
        <v>0</v>
      </c>
      <c r="AY106" s="56">
        <f t="shared" si="15"/>
        <v>778885.17157558887</v>
      </c>
      <c r="AZ106" s="57">
        <f t="shared" si="16"/>
        <v>112095034.93601327</v>
      </c>
      <c r="BA106" s="58">
        <f t="shared" si="17"/>
        <v>112873920.10758886</v>
      </c>
    </row>
    <row r="107" spans="1:53" x14ac:dyDescent="0.35">
      <c r="A107">
        <v>2126</v>
      </c>
      <c r="B107" s="51">
        <f>'Temp Relocation Housing Costs'!B107+'Temp Relocation Living Costs'!B107</f>
        <v>0</v>
      </c>
      <c r="C107" s="51">
        <f>'Temp Relocation Housing Costs'!C107+'Temp Relocation Living Costs'!C107</f>
        <v>0</v>
      </c>
      <c r="D107" s="51">
        <f>'Temp Relocation Housing Costs'!D107+'Temp Relocation Living Costs'!D107</f>
        <v>0</v>
      </c>
      <c r="E107" s="51">
        <f>'Temp Relocation Housing Costs'!E107+'Temp Relocation Living Costs'!E107</f>
        <v>0</v>
      </c>
      <c r="F107" s="51">
        <f>'Temp Relocation Housing Costs'!F107+'Temp Relocation Living Costs'!F107</f>
        <v>0</v>
      </c>
      <c r="G107" s="51">
        <f>'Temp Relocation Housing Costs'!G107+'Temp Relocation Living Costs'!G107</f>
        <v>0</v>
      </c>
      <c r="H107" s="52">
        <f>'Temp Relocation Housing Costs'!H107+'Temp Relocation Living Costs'!H107</f>
        <v>187703.47898515809</v>
      </c>
      <c r="I107" s="52">
        <f>'Temp Relocation Housing Costs'!I107+'Temp Relocation Living Costs'!I107</f>
        <v>215467.70329313781</v>
      </c>
      <c r="J107" s="52">
        <f>'Temp Relocation Housing Costs'!J107+'Temp Relocation Living Costs'!J107</f>
        <v>148422.76898459782</v>
      </c>
      <c r="K107" s="52">
        <f>'Temp Relocation Housing Costs'!K107+'Temp Relocation Living Costs'!K107</f>
        <v>133905.23877876176</v>
      </c>
      <c r="L107" s="52">
        <f>'Temp Relocation Housing Costs'!L107+'Temp Relocation Living Costs'!L107</f>
        <v>110294.31516724906</v>
      </c>
      <c r="M107" s="52">
        <f>'Temp Relocation Housing Costs'!M107+'Temp Relocation Living Costs'!M107</f>
        <v>46843.452887229054</v>
      </c>
      <c r="N107" s="53">
        <f>'Temp Relocation Housing Costs'!N107+'Temp Relocation Living Costs'!N107</f>
        <v>21408671.692470007</v>
      </c>
      <c r="O107" s="53">
        <f>'Temp Relocation Housing Costs'!O107+'Temp Relocation Living Costs'!O107</f>
        <v>41200587.459811203</v>
      </c>
      <c r="P107" s="53">
        <f>'Temp Relocation Housing Costs'!P107+'Temp Relocation Living Costs'!P107</f>
        <v>32912628.674638007</v>
      </c>
      <c r="Q107" s="53">
        <f>'Temp Relocation Housing Costs'!Q107+'Temp Relocation Living Costs'!Q107</f>
        <v>13450846.500137316</v>
      </c>
      <c r="R107" s="53">
        <f>'Temp Relocation Housing Costs'!R107+'Temp Relocation Living Costs'!R107</f>
        <v>8641711.8180923108</v>
      </c>
      <c r="S107" s="53">
        <f>'Temp Relocation Housing Costs'!S107+'Temp Relocation Living Costs'!S107</f>
        <v>4893665.5807626713</v>
      </c>
      <c r="U107" s="68">
        <v>2126</v>
      </c>
      <c r="V107" s="55">
        <f t="shared" si="9"/>
        <v>0</v>
      </c>
      <c r="W107" s="56">
        <f t="shared" si="10"/>
        <v>842636.95809613355</v>
      </c>
      <c r="X107" s="57">
        <f t="shared" si="11"/>
        <v>122508111.72591151</v>
      </c>
      <c r="Y107" s="58">
        <f t="shared" si="12"/>
        <v>123350748.68400764</v>
      </c>
      <c r="Z107" s="96">
        <f t="shared" si="13"/>
        <v>443819.22305408347</v>
      </c>
      <c r="AC107">
        <v>2126</v>
      </c>
      <c r="AD107" s="51">
        <f>'Temp Relocation Housing Costs'!V107+'Temp Relocation Living Costs'!V107</f>
        <v>0</v>
      </c>
      <c r="AE107" s="51">
        <f>'Temp Relocation Housing Costs'!W107+'Temp Relocation Living Costs'!W107</f>
        <v>0</v>
      </c>
      <c r="AF107" s="51">
        <f>'Temp Relocation Housing Costs'!X107+'Temp Relocation Living Costs'!X107</f>
        <v>0</v>
      </c>
      <c r="AG107" s="51">
        <f>'Temp Relocation Housing Costs'!Y107+'Temp Relocation Living Costs'!Y107</f>
        <v>0</v>
      </c>
      <c r="AH107" s="51">
        <f>'Temp Relocation Housing Costs'!Z107+'Temp Relocation Living Costs'!Z107</f>
        <v>0</v>
      </c>
      <c r="AI107" s="51">
        <f>'Temp Relocation Housing Costs'!AA107+'Temp Relocation Living Costs'!AA107</f>
        <v>0</v>
      </c>
      <c r="AJ107" s="52">
        <f>'Temp Relocation Housing Costs'!AB107+'Temp Relocation Living Costs'!AB107</f>
        <v>174747.37236152365</v>
      </c>
      <c r="AK107" s="52">
        <f>'Temp Relocation Housing Costs'!AC107+'Temp Relocation Living Costs'!AC107</f>
        <v>196763.377534648</v>
      </c>
      <c r="AL107" s="52">
        <f>'Temp Relocation Housing Costs'!AD107+'Temp Relocation Living Costs'!AD107</f>
        <v>134115.07231602116</v>
      </c>
      <c r="AM107" s="52">
        <f>'Temp Relocation Housing Costs'!AE107+'Temp Relocation Living Costs'!AE107</f>
        <v>133560.67614329731</v>
      </c>
      <c r="AN107" s="52">
        <f>'Temp Relocation Housing Costs'!AF107+'Temp Relocation Living Costs'!AF107</f>
        <v>108041.33519407794</v>
      </c>
      <c r="AO107" s="52">
        <f>'Temp Relocation Housing Costs'!AG107+'Temp Relocation Living Costs'!AG107</f>
        <v>42844.615093474124</v>
      </c>
      <c r="AP107" s="53">
        <f>'Temp Relocation Housing Costs'!AH107+'Temp Relocation Living Costs'!AH107</f>
        <v>19930952.50144767</v>
      </c>
      <c r="AQ107" s="53">
        <f>'Temp Relocation Housing Costs'!AI107+'Temp Relocation Living Costs'!AI107</f>
        <v>37624045.836582221</v>
      </c>
      <c r="AR107" s="53">
        <f>'Temp Relocation Housing Costs'!AJ107+'Temp Relocation Living Costs'!AJ107</f>
        <v>29739908.539689668</v>
      </c>
      <c r="AS107" s="53">
        <f>'Temp Relocation Housing Costs'!AK107+'Temp Relocation Living Costs'!AK107</f>
        <v>13416235.01546663</v>
      </c>
      <c r="AT107" s="53">
        <f>'Temp Relocation Housing Costs'!AL107+'Temp Relocation Living Costs'!AL107</f>
        <v>8465187.7277023867</v>
      </c>
      <c r="AU107" s="53">
        <f>'Temp Relocation Housing Costs'!AM107+'Temp Relocation Living Costs'!AM107</f>
        <v>4475912.9671485154</v>
      </c>
      <c r="AW107" s="68">
        <v>2126</v>
      </c>
      <c r="AX107" s="55">
        <f t="shared" si="14"/>
        <v>0</v>
      </c>
      <c r="AY107" s="56">
        <f t="shared" si="15"/>
        <v>790072.44864304224</v>
      </c>
      <c r="AZ107" s="57">
        <f t="shared" si="16"/>
        <v>113652242.58803707</v>
      </c>
      <c r="BA107" s="58">
        <f t="shared" si="17"/>
        <v>114442315.03668012</v>
      </c>
    </row>
    <row r="108" spans="1:53" x14ac:dyDescent="0.35">
      <c r="A108">
        <v>2127</v>
      </c>
      <c r="B108" s="51">
        <f>'Temp Relocation Housing Costs'!B108+'Temp Relocation Living Costs'!B108</f>
        <v>0</v>
      </c>
      <c r="C108" s="51">
        <f>'Temp Relocation Housing Costs'!C108+'Temp Relocation Living Costs'!C108</f>
        <v>0</v>
      </c>
      <c r="D108" s="51">
        <f>'Temp Relocation Housing Costs'!D108+'Temp Relocation Living Costs'!D108</f>
        <v>0</v>
      </c>
      <c r="E108" s="51">
        <f>'Temp Relocation Housing Costs'!E108+'Temp Relocation Living Costs'!E108</f>
        <v>0</v>
      </c>
      <c r="F108" s="51">
        <f>'Temp Relocation Housing Costs'!F108+'Temp Relocation Living Costs'!F108</f>
        <v>0</v>
      </c>
      <c r="G108" s="51">
        <f>'Temp Relocation Housing Costs'!G108+'Temp Relocation Living Costs'!G108</f>
        <v>0</v>
      </c>
      <c r="H108" s="52">
        <f>'Temp Relocation Housing Costs'!H108+'Temp Relocation Living Costs'!H108</f>
        <v>190399.50004521251</v>
      </c>
      <c r="I108" s="52">
        <f>'Temp Relocation Housing Costs'!I108+'Temp Relocation Living Costs'!I108</f>
        <v>218562.50723060663</v>
      </c>
      <c r="J108" s="52">
        <f>'Temp Relocation Housing Costs'!J108+'Temp Relocation Living Costs'!J108</f>
        <v>150554.5936749953</v>
      </c>
      <c r="K108" s="52">
        <f>'Temp Relocation Housing Costs'!K108+'Temp Relocation Living Costs'!K108</f>
        <v>135828.54539913454</v>
      </c>
      <c r="L108" s="52">
        <f>'Temp Relocation Housing Costs'!L108+'Temp Relocation Living Costs'!L108</f>
        <v>111878.49356448959</v>
      </c>
      <c r="M108" s="52">
        <f>'Temp Relocation Housing Costs'!M108+'Temp Relocation Living Costs'!M108</f>
        <v>47516.274383092859</v>
      </c>
      <c r="N108" s="53">
        <f>'Temp Relocation Housing Costs'!N108+'Temp Relocation Living Costs'!N108</f>
        <v>21706077.794338919</v>
      </c>
      <c r="O108" s="53">
        <f>'Temp Relocation Housing Costs'!O108+'Temp Relocation Living Costs'!O108</f>
        <v>41772939.929275326</v>
      </c>
      <c r="P108" s="53">
        <f>'Temp Relocation Housing Costs'!P108+'Temp Relocation Living Costs'!P108</f>
        <v>33369846.046037376</v>
      </c>
      <c r="Q108" s="53">
        <f>'Temp Relocation Housing Costs'!Q108+'Temp Relocation Living Costs'!Q108</f>
        <v>13637703.671002807</v>
      </c>
      <c r="R108" s="53">
        <f>'Temp Relocation Housing Costs'!R108+'Temp Relocation Living Costs'!R108</f>
        <v>8761761.2009878121</v>
      </c>
      <c r="S108" s="53">
        <f>'Temp Relocation Housing Costs'!S108+'Temp Relocation Living Costs'!S108</f>
        <v>4961647.6594797093</v>
      </c>
      <c r="U108" s="68">
        <v>2127</v>
      </c>
      <c r="V108" s="55">
        <f t="shared" si="9"/>
        <v>0</v>
      </c>
      <c r="W108" s="56">
        <f t="shared" si="10"/>
        <v>854739.91429753148</v>
      </c>
      <c r="X108" s="57">
        <f t="shared" si="11"/>
        <v>124209976.30112195</v>
      </c>
      <c r="Y108" s="58">
        <f t="shared" si="12"/>
        <v>125064716.21541949</v>
      </c>
      <c r="Z108" s="96">
        <f t="shared" si="13"/>
        <v>426284.694110749</v>
      </c>
      <c r="AC108">
        <v>2127</v>
      </c>
      <c r="AD108" s="51">
        <f>'Temp Relocation Housing Costs'!V108+'Temp Relocation Living Costs'!V108</f>
        <v>0</v>
      </c>
      <c r="AE108" s="51">
        <f>'Temp Relocation Housing Costs'!W108+'Temp Relocation Living Costs'!W108</f>
        <v>0</v>
      </c>
      <c r="AF108" s="51">
        <f>'Temp Relocation Housing Costs'!X108+'Temp Relocation Living Costs'!X108</f>
        <v>0</v>
      </c>
      <c r="AG108" s="51">
        <f>'Temp Relocation Housing Costs'!Y108+'Temp Relocation Living Costs'!Y108</f>
        <v>0</v>
      </c>
      <c r="AH108" s="51">
        <f>'Temp Relocation Housing Costs'!Z108+'Temp Relocation Living Costs'!Z108</f>
        <v>0</v>
      </c>
      <c r="AI108" s="51">
        <f>'Temp Relocation Housing Costs'!AA108+'Temp Relocation Living Costs'!AA108</f>
        <v>0</v>
      </c>
      <c r="AJ108" s="52">
        <f>'Temp Relocation Housing Costs'!AB108+'Temp Relocation Living Costs'!AB108</f>
        <v>177257.30237786126</v>
      </c>
      <c r="AK108" s="52">
        <f>'Temp Relocation Housing Costs'!AC108+'Temp Relocation Living Costs'!AC108</f>
        <v>199589.52765476797</v>
      </c>
      <c r="AL108" s="52">
        <f>'Temp Relocation Housing Costs'!AD108+'Temp Relocation Living Costs'!AD108</f>
        <v>136041.39281572431</v>
      </c>
      <c r="AM108" s="52">
        <f>'Temp Relocation Housing Costs'!AE108+'Temp Relocation Living Costs'!AE108</f>
        <v>135479.03374446835</v>
      </c>
      <c r="AN108" s="52">
        <f>'Temp Relocation Housing Costs'!AF108+'Temp Relocation Living Costs'!AF108</f>
        <v>109593.15360796392</v>
      </c>
      <c r="AO108" s="52">
        <f>'Temp Relocation Housing Costs'!AG108+'Temp Relocation Living Costs'!AG108</f>
        <v>43460.000515345098</v>
      </c>
      <c r="AP108" s="53">
        <f>'Temp Relocation Housing Costs'!AH108+'Temp Relocation Living Costs'!AH108</f>
        <v>20207830.346796431</v>
      </c>
      <c r="AQ108" s="53">
        <f>'Temp Relocation Housing Costs'!AI108+'Temp Relocation Living Costs'!AI108</f>
        <v>38146713.518609919</v>
      </c>
      <c r="AR108" s="53">
        <f>'Temp Relocation Housing Costs'!AJ108+'Temp Relocation Living Costs'!AJ108</f>
        <v>30153050.952062607</v>
      </c>
      <c r="AS108" s="53">
        <f>'Temp Relocation Housing Costs'!AK108+'Temp Relocation Living Costs'!AK108</f>
        <v>13602611.368704401</v>
      </c>
      <c r="AT108" s="53">
        <f>'Temp Relocation Housing Costs'!AL108+'Temp Relocation Living Costs'!AL108</f>
        <v>8582784.8640333675</v>
      </c>
      <c r="AU108" s="53">
        <f>'Temp Relocation Housing Costs'!AM108+'Temp Relocation Living Costs'!AM108</f>
        <v>4538091.6883221613</v>
      </c>
      <c r="AW108" s="68">
        <v>2127</v>
      </c>
      <c r="AX108" s="55">
        <f t="shared" si="14"/>
        <v>0</v>
      </c>
      <c r="AY108" s="56">
        <f t="shared" si="15"/>
        <v>801420.41071613086</v>
      </c>
      <c r="AZ108" s="57">
        <f t="shared" si="16"/>
        <v>115231082.73852888</v>
      </c>
      <c r="BA108" s="58">
        <f t="shared" si="17"/>
        <v>116032503.14924501</v>
      </c>
    </row>
    <row r="109" spans="1:53" x14ac:dyDescent="0.35">
      <c r="A109">
        <v>2128</v>
      </c>
      <c r="B109" s="51">
        <f>'Temp Relocation Housing Costs'!B109+'Temp Relocation Living Costs'!B109</f>
        <v>0</v>
      </c>
      <c r="C109" s="51">
        <f>'Temp Relocation Housing Costs'!C109+'Temp Relocation Living Costs'!C109</f>
        <v>0</v>
      </c>
      <c r="D109" s="51">
        <f>'Temp Relocation Housing Costs'!D109+'Temp Relocation Living Costs'!D109</f>
        <v>0</v>
      </c>
      <c r="E109" s="51">
        <f>'Temp Relocation Housing Costs'!E109+'Temp Relocation Living Costs'!E109</f>
        <v>0</v>
      </c>
      <c r="F109" s="51">
        <f>'Temp Relocation Housing Costs'!F109+'Temp Relocation Living Costs'!F109</f>
        <v>0</v>
      </c>
      <c r="G109" s="51">
        <f>'Temp Relocation Housing Costs'!G109+'Temp Relocation Living Costs'!G109</f>
        <v>0</v>
      </c>
      <c r="H109" s="52">
        <f>'Temp Relocation Housing Costs'!H109+'Temp Relocation Living Costs'!H109</f>
        <v>193134.2445727037</v>
      </c>
      <c r="I109" s="52">
        <f>'Temp Relocation Housing Costs'!I109+'Temp Relocation Living Costs'!I109</f>
        <v>221701.76243044541</v>
      </c>
      <c r="J109" s="52">
        <f>'Temp Relocation Housing Costs'!J109+'Temp Relocation Living Costs'!J109</f>
        <v>152717.03817218979</v>
      </c>
      <c r="K109" s="52">
        <f>'Temp Relocation Housing Costs'!K109+'Temp Relocation Living Costs'!K109</f>
        <v>137779.47684128204</v>
      </c>
      <c r="L109" s="52">
        <f>'Temp Relocation Housing Costs'!L109+'Temp Relocation Living Costs'!L109</f>
        <v>113485.42581980958</v>
      </c>
      <c r="M109" s="52">
        <f>'Temp Relocation Housing Costs'!M109+'Temp Relocation Living Costs'!M109</f>
        <v>48198.759743112591</v>
      </c>
      <c r="N109" s="53">
        <f>'Temp Relocation Housing Costs'!N109+'Temp Relocation Living Costs'!N109</f>
        <v>22007615.417803362</v>
      </c>
      <c r="O109" s="53">
        <f>'Temp Relocation Housing Costs'!O109+'Temp Relocation Living Costs'!O109</f>
        <v>42353243.434622645</v>
      </c>
      <c r="P109" s="53">
        <f>'Temp Relocation Housing Costs'!P109+'Temp Relocation Living Costs'!P109</f>
        <v>33833415.013560407</v>
      </c>
      <c r="Q109" s="53">
        <f>'Temp Relocation Housing Costs'!Q109+'Temp Relocation Living Costs'!Q109</f>
        <v>13827156.634059032</v>
      </c>
      <c r="R109" s="53">
        <f>'Temp Relocation Housing Costs'!R109+'Temp Relocation Living Costs'!R109</f>
        <v>8883478.2921611369</v>
      </c>
      <c r="S109" s="53">
        <f>'Temp Relocation Housing Costs'!S109+'Temp Relocation Living Costs'!S109</f>
        <v>5030574.1351831006</v>
      </c>
      <c r="U109" s="68">
        <v>2128</v>
      </c>
      <c r="V109" s="55">
        <f t="shared" si="9"/>
        <v>0</v>
      </c>
      <c r="W109" s="56">
        <f t="shared" si="10"/>
        <v>867016.70757954312</v>
      </c>
      <c r="X109" s="57">
        <f t="shared" si="11"/>
        <v>125935482.92738967</v>
      </c>
      <c r="Y109" s="58">
        <f t="shared" si="12"/>
        <v>126802499.6349692</v>
      </c>
      <c r="Z109" s="96">
        <f t="shared" si="13"/>
        <v>409442.92464184895</v>
      </c>
      <c r="AC109">
        <v>2128</v>
      </c>
      <c r="AD109" s="51">
        <f>'Temp Relocation Housing Costs'!V109+'Temp Relocation Living Costs'!V109</f>
        <v>0</v>
      </c>
      <c r="AE109" s="51">
        <f>'Temp Relocation Housing Costs'!W109+'Temp Relocation Living Costs'!W109</f>
        <v>0</v>
      </c>
      <c r="AF109" s="51">
        <f>'Temp Relocation Housing Costs'!X109+'Temp Relocation Living Costs'!X109</f>
        <v>0</v>
      </c>
      <c r="AG109" s="51">
        <f>'Temp Relocation Housing Costs'!Y109+'Temp Relocation Living Costs'!Y109</f>
        <v>0</v>
      </c>
      <c r="AH109" s="51">
        <f>'Temp Relocation Housing Costs'!Z109+'Temp Relocation Living Costs'!Z109</f>
        <v>0</v>
      </c>
      <c r="AI109" s="51">
        <f>'Temp Relocation Housing Costs'!AA109+'Temp Relocation Living Costs'!AA109</f>
        <v>0</v>
      </c>
      <c r="AJ109" s="52">
        <f>'Temp Relocation Housing Costs'!AB109+'Temp Relocation Living Costs'!AB109</f>
        <v>179803.28300029243</v>
      </c>
      <c r="AK109" s="52">
        <f>'Temp Relocation Housing Costs'!AC109+'Temp Relocation Living Costs'!AC109</f>
        <v>202456.27031096615</v>
      </c>
      <c r="AL109" s="52">
        <f>'Temp Relocation Housing Costs'!AD109+'Temp Relocation Living Costs'!AD109</f>
        <v>137995.38142612897</v>
      </c>
      <c r="AM109" s="52">
        <f>'Temp Relocation Housing Costs'!AE109+'Temp Relocation Living Costs'!AE109</f>
        <v>137424.94508370245</v>
      </c>
      <c r="AN109" s="52">
        <f>'Temp Relocation Housing Costs'!AF109+'Temp Relocation Living Costs'!AF109</f>
        <v>111167.26108728354</v>
      </c>
      <c r="AO109" s="52">
        <f>'Temp Relocation Housing Costs'!AG109+'Temp Relocation Living Costs'!AG109</f>
        <v>44084.224836028094</v>
      </c>
      <c r="AP109" s="53">
        <f>'Temp Relocation Housing Costs'!AH109+'Temp Relocation Living Costs'!AH109</f>
        <v>20488554.538236246</v>
      </c>
      <c r="AQ109" s="53">
        <f>'Temp Relocation Housing Costs'!AI109+'Temp Relocation Living Costs'!AI109</f>
        <v>38676642.022799671</v>
      </c>
      <c r="AR109" s="53">
        <f>'Temp Relocation Housing Costs'!AJ109+'Temp Relocation Living Costs'!AJ109</f>
        <v>30571932.677744914</v>
      </c>
      <c r="AS109" s="53">
        <f>'Temp Relocation Housing Costs'!AK109+'Temp Relocation Living Costs'!AK109</f>
        <v>13791576.83468551</v>
      </c>
      <c r="AT109" s="53">
        <f>'Temp Relocation Housing Costs'!AL109+'Temp Relocation Living Costs'!AL109</f>
        <v>8702015.642395461</v>
      </c>
      <c r="AU109" s="53">
        <f>'Temp Relocation Housing Costs'!AM109+'Temp Relocation Living Costs'!AM109</f>
        <v>4601134.1870971955</v>
      </c>
      <c r="AW109" s="68">
        <v>2128</v>
      </c>
      <c r="AX109" s="55">
        <f t="shared" si="14"/>
        <v>0</v>
      </c>
      <c r="AY109" s="56">
        <f t="shared" si="15"/>
        <v>812931.36574440158</v>
      </c>
      <c r="AZ109" s="57">
        <f t="shared" si="16"/>
        <v>116831855.90295899</v>
      </c>
      <c r="BA109" s="58">
        <f t="shared" si="17"/>
        <v>117644787.26870339</v>
      </c>
    </row>
    <row r="110" spans="1:53" x14ac:dyDescent="0.35">
      <c r="A110">
        <v>2129</v>
      </c>
      <c r="B110" s="51">
        <f>'Temp Relocation Housing Costs'!B110+'Temp Relocation Living Costs'!B110</f>
        <v>0</v>
      </c>
      <c r="C110" s="51">
        <f>'Temp Relocation Housing Costs'!C110+'Temp Relocation Living Costs'!C110</f>
        <v>0</v>
      </c>
      <c r="D110" s="51">
        <f>'Temp Relocation Housing Costs'!D110+'Temp Relocation Living Costs'!D110</f>
        <v>0</v>
      </c>
      <c r="E110" s="51">
        <f>'Temp Relocation Housing Costs'!E110+'Temp Relocation Living Costs'!E110</f>
        <v>0</v>
      </c>
      <c r="F110" s="51">
        <f>'Temp Relocation Housing Costs'!F110+'Temp Relocation Living Costs'!F110</f>
        <v>0</v>
      </c>
      <c r="G110" s="51">
        <f>'Temp Relocation Housing Costs'!G110+'Temp Relocation Living Costs'!G110</f>
        <v>0</v>
      </c>
      <c r="H110" s="52">
        <f>'Temp Relocation Housing Costs'!H110+'Temp Relocation Living Costs'!H110</f>
        <v>195908.26876021954</v>
      </c>
      <c r="I110" s="52">
        <f>'Temp Relocation Housing Costs'!I110+'Temp Relocation Living Costs'!I110</f>
        <v>224886.10735465921</v>
      </c>
      <c r="J110" s="52">
        <f>'Temp Relocation Housing Costs'!J110+'Temp Relocation Living Costs'!J110</f>
        <v>154910.54227433755</v>
      </c>
      <c r="K110" s="52">
        <f>'Temp Relocation Housing Costs'!K110+'Temp Relocation Living Costs'!K110</f>
        <v>139758.42988581641</v>
      </c>
      <c r="L110" s="52">
        <f>'Temp Relocation Housing Costs'!L110+'Temp Relocation Living Costs'!L110</f>
        <v>115115.4387512355</v>
      </c>
      <c r="M110" s="52">
        <f>'Temp Relocation Housing Costs'!M110+'Temp Relocation Living Costs'!M110</f>
        <v>48891.047771222118</v>
      </c>
      <c r="N110" s="53">
        <f>'Temp Relocation Housing Costs'!N110+'Temp Relocation Living Costs'!N110</f>
        <v>22313341.957350481</v>
      </c>
      <c r="O110" s="53">
        <f>'Temp Relocation Housing Costs'!O110+'Temp Relocation Living Costs'!O110</f>
        <v>42941608.430468068</v>
      </c>
      <c r="P110" s="53">
        <f>'Temp Relocation Housing Costs'!P110+'Temp Relocation Living Costs'!P110</f>
        <v>34303423.812641367</v>
      </c>
      <c r="Q110" s="53">
        <f>'Temp Relocation Housing Costs'!Q110+'Temp Relocation Living Costs'!Q110</f>
        <v>14019241.449667316</v>
      </c>
      <c r="R110" s="53">
        <f>'Temp Relocation Housing Costs'!R110+'Temp Relocation Living Costs'!R110</f>
        <v>9006886.2591691073</v>
      </c>
      <c r="S110" s="53">
        <f>'Temp Relocation Housing Costs'!S110+'Temp Relocation Living Costs'!S110</f>
        <v>5100458.1272961497</v>
      </c>
      <c r="U110" s="68">
        <v>2129</v>
      </c>
      <c r="V110" s="55">
        <f t="shared" si="9"/>
        <v>0</v>
      </c>
      <c r="W110" s="56">
        <f t="shared" si="10"/>
        <v>879469.83479749027</v>
      </c>
      <c r="X110" s="57">
        <f t="shared" si="11"/>
        <v>127684960.03659248</v>
      </c>
      <c r="Y110" s="58">
        <f t="shared" si="12"/>
        <v>128564429.87138997</v>
      </c>
      <c r="Z110" s="96">
        <f t="shared" si="13"/>
        <v>393266.5448730244</v>
      </c>
      <c r="AC110">
        <v>2129</v>
      </c>
      <c r="AD110" s="51">
        <f>'Temp Relocation Housing Costs'!V110+'Temp Relocation Living Costs'!V110</f>
        <v>0</v>
      </c>
      <c r="AE110" s="51">
        <f>'Temp Relocation Housing Costs'!W110+'Temp Relocation Living Costs'!W110</f>
        <v>0</v>
      </c>
      <c r="AF110" s="51">
        <f>'Temp Relocation Housing Costs'!X110+'Temp Relocation Living Costs'!X110</f>
        <v>0</v>
      </c>
      <c r="AG110" s="51">
        <f>'Temp Relocation Housing Costs'!Y110+'Temp Relocation Living Costs'!Y110</f>
        <v>0</v>
      </c>
      <c r="AH110" s="51">
        <f>'Temp Relocation Housing Costs'!Z110+'Temp Relocation Living Costs'!Z110</f>
        <v>0</v>
      </c>
      <c r="AI110" s="51">
        <f>'Temp Relocation Housing Costs'!AA110+'Temp Relocation Living Costs'!AA110</f>
        <v>0</v>
      </c>
      <c r="AJ110" s="52">
        <f>'Temp Relocation Housing Costs'!AB110+'Temp Relocation Living Costs'!AB110</f>
        <v>182385.83203058527</v>
      </c>
      <c r="AK110" s="52">
        <f>'Temp Relocation Housing Costs'!AC110+'Temp Relocation Living Costs'!AC110</f>
        <v>205364.18854162176</v>
      </c>
      <c r="AL110" s="52">
        <f>'Temp Relocation Housing Costs'!AD110+'Temp Relocation Living Costs'!AD110</f>
        <v>139977.43554961434</v>
      </c>
      <c r="AM110" s="52">
        <f>'Temp Relocation Housing Costs'!AE110+'Temp Relocation Living Costs'!AE110</f>
        <v>139398.80592062263</v>
      </c>
      <c r="AN110" s="52">
        <f>'Temp Relocation Housing Costs'!AF110+'Temp Relocation Living Costs'!AF110</f>
        <v>112763.97777415741</v>
      </c>
      <c r="AO110" s="52">
        <f>'Temp Relocation Housing Costs'!AG110+'Temp Relocation Living Costs'!AG110</f>
        <v>44717.415010321565</v>
      </c>
      <c r="AP110" s="53">
        <f>'Temp Relocation Housing Costs'!AH110+'Temp Relocation Living Costs'!AH110</f>
        <v>20773178.508638334</v>
      </c>
      <c r="AQ110" s="53">
        <f>'Temp Relocation Housing Costs'!AI110+'Temp Relocation Living Costs'!AI110</f>
        <v>39213932.215419427</v>
      </c>
      <c r="AR110" s="53">
        <f>'Temp Relocation Housing Costs'!AJ110+'Temp Relocation Living Costs'!AJ110</f>
        <v>30996633.446428522</v>
      </c>
      <c r="AS110" s="53">
        <f>'Temp Relocation Housing Costs'!AK110+'Temp Relocation Living Costs'!AK110</f>
        <v>13983167.380981391</v>
      </c>
      <c r="AT110" s="53">
        <f>'Temp Relocation Housing Costs'!AL110+'Temp Relocation Living Costs'!AL110</f>
        <v>8822902.7571022306</v>
      </c>
      <c r="AU110" s="53">
        <f>'Temp Relocation Housing Costs'!AM110+'Temp Relocation Living Costs'!AM110</f>
        <v>4665052.4629443474</v>
      </c>
      <c r="AW110" s="68">
        <v>2129</v>
      </c>
      <c r="AX110" s="55">
        <f t="shared" si="14"/>
        <v>0</v>
      </c>
      <c r="AY110" s="56">
        <f t="shared" si="15"/>
        <v>824607.65482692304</v>
      </c>
      <c r="AZ110" s="57">
        <f t="shared" si="16"/>
        <v>118454866.77151425</v>
      </c>
      <c r="BA110" s="58">
        <f t="shared" si="17"/>
        <v>119279474.42634118</v>
      </c>
    </row>
    <row r="111" spans="1:53" x14ac:dyDescent="0.35">
      <c r="A111">
        <v>2130</v>
      </c>
      <c r="B111" s="51">
        <f>'Temp Relocation Housing Costs'!B111+'Temp Relocation Living Costs'!B111</f>
        <v>0</v>
      </c>
      <c r="C111" s="51">
        <f>'Temp Relocation Housing Costs'!C111+'Temp Relocation Living Costs'!C111</f>
        <v>0</v>
      </c>
      <c r="D111" s="51">
        <f>'Temp Relocation Housing Costs'!D111+'Temp Relocation Living Costs'!D111</f>
        <v>0</v>
      </c>
      <c r="E111" s="51">
        <f>'Temp Relocation Housing Costs'!E111+'Temp Relocation Living Costs'!E111</f>
        <v>0</v>
      </c>
      <c r="F111" s="51">
        <f>'Temp Relocation Housing Costs'!F111+'Temp Relocation Living Costs'!F111</f>
        <v>0</v>
      </c>
      <c r="G111" s="51">
        <f>'Temp Relocation Housing Costs'!G111+'Temp Relocation Living Costs'!G111</f>
        <v>0</v>
      </c>
      <c r="H111" s="52">
        <f>'Temp Relocation Housing Costs'!H111+'Temp Relocation Living Costs'!H111</f>
        <v>188842.4779700372</v>
      </c>
      <c r="I111" s="52">
        <f>'Temp Relocation Housing Costs'!I111+'Temp Relocation Living Costs'!I111</f>
        <v>216775.1777025201</v>
      </c>
      <c r="J111" s="52">
        <f>'Temp Relocation Housing Costs'!J111+'Temp Relocation Living Costs'!J111</f>
        <v>149323.4096339902</v>
      </c>
      <c r="K111" s="52">
        <f>'Temp Relocation Housing Costs'!K111+'Temp Relocation Living Costs'!K111</f>
        <v>134717.78595084196</v>
      </c>
      <c r="L111" s="52">
        <f>'Temp Relocation Housing Costs'!L111+'Temp Relocation Living Costs'!L111</f>
        <v>110963.58945930077</v>
      </c>
      <c r="M111" s="52">
        <f>'Temp Relocation Housing Costs'!M111+'Temp Relocation Living Costs'!M111</f>
        <v>47127.702521680447</v>
      </c>
      <c r="N111" s="53">
        <f>'Temp Relocation Housing Costs'!N111+'Temp Relocation Living Costs'!N111</f>
        <v>21498576.0908993</v>
      </c>
      <c r="O111" s="53">
        <f>'Temp Relocation Housing Costs'!O111+'Temp Relocation Living Costs'!O111</f>
        <v>41373606.789721832</v>
      </c>
      <c r="P111" s="53">
        <f>'Temp Relocation Housing Costs'!P111+'Temp Relocation Living Costs'!P111</f>
        <v>33050843.232001729</v>
      </c>
      <c r="Q111" s="53">
        <f>'Temp Relocation Housing Costs'!Q111+'Temp Relocation Living Costs'!Q111</f>
        <v>13507332.501713257</v>
      </c>
      <c r="R111" s="53">
        <f>'Temp Relocation Housing Costs'!R111+'Temp Relocation Living Costs'!R111</f>
        <v>8678002.1547168959</v>
      </c>
      <c r="S111" s="53">
        <f>'Temp Relocation Housing Costs'!S111+'Temp Relocation Living Costs'!S111</f>
        <v>4914216.2280177921</v>
      </c>
      <c r="U111" s="68">
        <v>2130</v>
      </c>
      <c r="V111" s="55">
        <f t="shared" si="9"/>
        <v>0</v>
      </c>
      <c r="W111" s="56">
        <f t="shared" si="10"/>
        <v>847750.14323837077</v>
      </c>
      <c r="X111" s="57">
        <f t="shared" si="11"/>
        <v>123022576.9970708</v>
      </c>
      <c r="Y111" s="58">
        <f t="shared" si="12"/>
        <v>123870327.14030917</v>
      </c>
      <c r="Z111" s="96">
        <f t="shared" si="13"/>
        <v>358950.09894095402</v>
      </c>
      <c r="AC111">
        <v>2130</v>
      </c>
      <c r="AD111" s="51">
        <f>'Temp Relocation Housing Costs'!V111+'Temp Relocation Living Costs'!V111</f>
        <v>0</v>
      </c>
      <c r="AE111" s="51">
        <f>'Temp Relocation Housing Costs'!W111+'Temp Relocation Living Costs'!W111</f>
        <v>0</v>
      </c>
      <c r="AF111" s="51">
        <f>'Temp Relocation Housing Costs'!X111+'Temp Relocation Living Costs'!X111</f>
        <v>0</v>
      </c>
      <c r="AG111" s="51">
        <f>'Temp Relocation Housing Costs'!Y111+'Temp Relocation Living Costs'!Y111</f>
        <v>0</v>
      </c>
      <c r="AH111" s="51">
        <f>'Temp Relocation Housing Costs'!Z111+'Temp Relocation Living Costs'!Z111</f>
        <v>0</v>
      </c>
      <c r="AI111" s="51">
        <f>'Temp Relocation Housing Costs'!AA111+'Temp Relocation Living Costs'!AA111</f>
        <v>0</v>
      </c>
      <c r="AJ111" s="52">
        <f>'Temp Relocation Housing Costs'!AB111+'Temp Relocation Living Costs'!AB111</f>
        <v>175807.75270612986</v>
      </c>
      <c r="AK111" s="52">
        <f>'Temp Relocation Housing Costs'!AC111+'Temp Relocation Living Costs'!AC111</f>
        <v>197957.3526729088</v>
      </c>
      <c r="AL111" s="52">
        <f>'Temp Relocation Housing Costs'!AD111+'Temp Relocation Living Costs'!AD111</f>
        <v>134928.89277396278</v>
      </c>
      <c r="AM111" s="52">
        <f>'Temp Relocation Housing Costs'!AE111+'Temp Relocation Living Costs'!AE111</f>
        <v>134371.13248310229</v>
      </c>
      <c r="AN111" s="52">
        <f>'Temp Relocation Housing Costs'!AF111+'Temp Relocation Living Costs'!AF111</f>
        <v>108696.93823231876</v>
      </c>
      <c r="AO111" s="52">
        <f>'Temp Relocation Housing Costs'!AG111+'Temp Relocation Living Costs'!AG111</f>
        <v>43104.59947609104</v>
      </c>
      <c r="AP111" s="53">
        <f>'Temp Relocation Housing Costs'!AH111+'Temp Relocation Living Costs'!AH111</f>
        <v>20014651.309132017</v>
      </c>
      <c r="AQ111" s="53">
        <f>'Temp Relocation Housing Costs'!AI111+'Temp Relocation Living Costs'!AI111</f>
        <v>37782045.700189069</v>
      </c>
      <c r="AR111" s="53">
        <f>'Temp Relocation Housing Costs'!AJ111+'Temp Relocation Living Costs'!AJ111</f>
        <v>29864799.454222377</v>
      </c>
      <c r="AS111" s="53">
        <f>'Temp Relocation Housing Costs'!AK111+'Temp Relocation Living Costs'!AK111</f>
        <v>13472575.668244069</v>
      </c>
      <c r="AT111" s="53">
        <f>'Temp Relocation Housing Costs'!AL111+'Temp Relocation Living Costs'!AL111</f>
        <v>8500736.7622797117</v>
      </c>
      <c r="AU111" s="53">
        <f>'Temp Relocation Housing Costs'!AM111+'Temp Relocation Living Costs'!AM111</f>
        <v>4494709.288027918</v>
      </c>
      <c r="AW111" s="68">
        <v>2130</v>
      </c>
      <c r="AX111" s="55">
        <f t="shared" si="14"/>
        <v>0</v>
      </c>
      <c r="AY111" s="56">
        <f t="shared" si="15"/>
        <v>794866.66834451351</v>
      </c>
      <c r="AZ111" s="57">
        <f t="shared" si="16"/>
        <v>114129518.18209514</v>
      </c>
      <c r="BA111" s="58">
        <f t="shared" si="17"/>
        <v>114924384.85043965</v>
      </c>
    </row>
    <row r="112" spans="1:53" x14ac:dyDescent="0.35">
      <c r="A112">
        <v>2131</v>
      </c>
      <c r="B112" s="51">
        <f>'Temp Relocation Housing Costs'!B112+'Temp Relocation Living Costs'!B112</f>
        <v>0</v>
      </c>
      <c r="C112" s="51">
        <f>'Temp Relocation Housing Costs'!C112+'Temp Relocation Living Costs'!C112</f>
        <v>0</v>
      </c>
      <c r="D112" s="51">
        <f>'Temp Relocation Housing Costs'!D112+'Temp Relocation Living Costs'!D112</f>
        <v>0</v>
      </c>
      <c r="E112" s="51">
        <f>'Temp Relocation Housing Costs'!E112+'Temp Relocation Living Costs'!E112</f>
        <v>0</v>
      </c>
      <c r="F112" s="51">
        <f>'Temp Relocation Housing Costs'!F112+'Temp Relocation Living Costs'!F112</f>
        <v>0</v>
      </c>
      <c r="G112" s="51">
        <f>'Temp Relocation Housing Costs'!G112+'Temp Relocation Living Costs'!G112</f>
        <v>0</v>
      </c>
      <c r="H112" s="52">
        <f>'Temp Relocation Housing Costs'!H112+'Temp Relocation Living Costs'!H112</f>
        <v>191554.85869090987</v>
      </c>
      <c r="I112" s="52">
        <f>'Temp Relocation Housing Costs'!I112+'Temp Relocation Living Costs'!I112</f>
        <v>219888.76114563382</v>
      </c>
      <c r="J112" s="52">
        <f>'Temp Relocation Housing Costs'!J112+'Temp Relocation Living Costs'!J112</f>
        <v>151468.17039872913</v>
      </c>
      <c r="K112" s="52">
        <f>'Temp Relocation Housing Costs'!K112+'Temp Relocation Living Costs'!K112</f>
        <v>136652.76334204996</v>
      </c>
      <c r="L112" s="52">
        <f>'Temp Relocation Housing Costs'!L112+'Temp Relocation Living Costs'!L112</f>
        <v>112557.3807715287</v>
      </c>
      <c r="M112" s="52">
        <f>'Temp Relocation Housing Costs'!M112+'Temp Relocation Living Costs'!M112</f>
        <v>47804.606749547602</v>
      </c>
      <c r="N112" s="53">
        <f>'Temp Relocation Housing Costs'!N112+'Temp Relocation Living Costs'!N112</f>
        <v>21797231.131378781</v>
      </c>
      <c r="O112" s="53">
        <f>'Temp Relocation Housing Costs'!O112+'Temp Relocation Living Costs'!O112</f>
        <v>41948362.818136081</v>
      </c>
      <c r="P112" s="53">
        <f>'Temp Relocation Housing Costs'!P112+'Temp Relocation Living Costs'!P112</f>
        <v>33509980.659596901</v>
      </c>
      <c r="Q112" s="53">
        <f>'Temp Relocation Housing Costs'!Q112+'Temp Relocation Living Costs'!Q112</f>
        <v>13694974.367761154</v>
      </c>
      <c r="R112" s="53">
        <f>'Temp Relocation Housing Costs'!R112+'Temp Relocation Living Costs'!R112</f>
        <v>8798555.6776032411</v>
      </c>
      <c r="S112" s="53">
        <f>'Temp Relocation Housing Costs'!S112+'Temp Relocation Living Costs'!S112</f>
        <v>4982483.7932880735</v>
      </c>
      <c r="U112" s="68">
        <v>2131</v>
      </c>
      <c r="V112" s="55">
        <f t="shared" si="9"/>
        <v>0</v>
      </c>
      <c r="W112" s="56">
        <f t="shared" si="10"/>
        <v>859926.54109839909</v>
      </c>
      <c r="X112" s="57">
        <f t="shared" si="11"/>
        <v>124731588.44776423</v>
      </c>
      <c r="Y112" s="58">
        <f t="shared" si="12"/>
        <v>125591514.98886263</v>
      </c>
      <c r="Z112" s="96">
        <f t="shared" si="13"/>
        <v>344768.60414732917</v>
      </c>
      <c r="AC112">
        <v>2131</v>
      </c>
      <c r="AD112" s="51">
        <f>'Temp Relocation Housing Costs'!V112+'Temp Relocation Living Costs'!V112</f>
        <v>0</v>
      </c>
      <c r="AE112" s="51">
        <f>'Temp Relocation Housing Costs'!W112+'Temp Relocation Living Costs'!W112</f>
        <v>0</v>
      </c>
      <c r="AF112" s="51">
        <f>'Temp Relocation Housing Costs'!X112+'Temp Relocation Living Costs'!X112</f>
        <v>0</v>
      </c>
      <c r="AG112" s="51">
        <f>'Temp Relocation Housing Costs'!Y112+'Temp Relocation Living Costs'!Y112</f>
        <v>0</v>
      </c>
      <c r="AH112" s="51">
        <f>'Temp Relocation Housing Costs'!Z112+'Temp Relocation Living Costs'!Z112</f>
        <v>0</v>
      </c>
      <c r="AI112" s="51">
        <f>'Temp Relocation Housing Costs'!AA112+'Temp Relocation Living Costs'!AA112</f>
        <v>0</v>
      </c>
      <c r="AJ112" s="52">
        <f>'Temp Relocation Housing Costs'!AB112+'Temp Relocation Living Costs'!AB112</f>
        <v>178332.91316868068</v>
      </c>
      <c r="AK112" s="52">
        <f>'Temp Relocation Housing Costs'!AC112+'Temp Relocation Living Costs'!AC112</f>
        <v>200800.65208687962</v>
      </c>
      <c r="AL112" s="52">
        <f>'Temp Relocation Housing Costs'!AD112+'Temp Relocation Living Costs'!AD112</f>
        <v>136866.90233295015</v>
      </c>
      <c r="AM112" s="52">
        <f>'Temp Relocation Housing Costs'!AE112+'Temp Relocation Living Costs'!AE112</f>
        <v>136301.13082408375</v>
      </c>
      <c r="AN112" s="52">
        <f>'Temp Relocation Housing Costs'!AF112+'Temp Relocation Living Costs'!AF112</f>
        <v>110258.17319835228</v>
      </c>
      <c r="AO112" s="52">
        <f>'Temp Relocation Housing Costs'!AG112+'Temp Relocation Living Costs'!AG112</f>
        <v>43723.719103500509</v>
      </c>
      <c r="AP112" s="53">
        <f>'Temp Relocation Housing Costs'!AH112+'Temp Relocation Living Costs'!AH112</f>
        <v>20292691.885942217</v>
      </c>
      <c r="AQ112" s="53">
        <f>'Temp Relocation Housing Costs'!AI112+'Temp Relocation Living Costs'!AI112</f>
        <v>38306908.292961635</v>
      </c>
      <c r="AR112" s="53">
        <f>'Temp Relocation Housing Costs'!AJ112+'Temp Relocation Living Costs'!AJ112</f>
        <v>30279676.832714815</v>
      </c>
      <c r="AS112" s="53">
        <f>'Temp Relocation Housing Costs'!AK112+'Temp Relocation Living Costs'!AK112</f>
        <v>13659734.697500225</v>
      </c>
      <c r="AT112" s="53">
        <f>'Temp Relocation Housing Costs'!AL112+'Temp Relocation Living Costs'!AL112</f>
        <v>8618827.7405430973</v>
      </c>
      <c r="AU112" s="53">
        <f>'Temp Relocation Housing Costs'!AM112+'Temp Relocation Living Costs'!AM112</f>
        <v>4557149.1249121726</v>
      </c>
      <c r="AW112" s="68">
        <v>2131</v>
      </c>
      <c r="AX112" s="55">
        <f t="shared" si="14"/>
        <v>0</v>
      </c>
      <c r="AY112" s="56">
        <f t="shared" si="15"/>
        <v>806283.49071444711</v>
      </c>
      <c r="AZ112" s="57">
        <f t="shared" si="16"/>
        <v>115714988.57457416</v>
      </c>
      <c r="BA112" s="58">
        <f t="shared" si="17"/>
        <v>116521272.0652886</v>
      </c>
    </row>
    <row r="113" spans="1:53" x14ac:dyDescent="0.35">
      <c r="A113">
        <v>2132</v>
      </c>
      <c r="B113" s="51">
        <f>'Temp Relocation Housing Costs'!B113+'Temp Relocation Living Costs'!B113</f>
        <v>0</v>
      </c>
      <c r="C113" s="51">
        <f>'Temp Relocation Housing Costs'!C113+'Temp Relocation Living Costs'!C113</f>
        <v>0</v>
      </c>
      <c r="D113" s="51">
        <f>'Temp Relocation Housing Costs'!D113+'Temp Relocation Living Costs'!D113</f>
        <v>0</v>
      </c>
      <c r="E113" s="51">
        <f>'Temp Relocation Housing Costs'!E113+'Temp Relocation Living Costs'!E113</f>
        <v>0</v>
      </c>
      <c r="F113" s="51">
        <f>'Temp Relocation Housing Costs'!F113+'Temp Relocation Living Costs'!F113</f>
        <v>0</v>
      </c>
      <c r="G113" s="51">
        <f>'Temp Relocation Housing Costs'!G113+'Temp Relocation Living Costs'!G113</f>
        <v>0</v>
      </c>
      <c r="H113" s="52">
        <f>'Temp Relocation Housing Costs'!H113+'Temp Relocation Living Costs'!H113</f>
        <v>194306.19785616465</v>
      </c>
      <c r="I113" s="52">
        <f>'Temp Relocation Housing Costs'!I113+'Temp Relocation Living Costs'!I113</f>
        <v>223047.06558475812</v>
      </c>
      <c r="J113" s="52">
        <f>'Temp Relocation Housing Costs'!J113+'Temp Relocation Living Costs'!J113</f>
        <v>153643.7367735813</v>
      </c>
      <c r="K113" s="52">
        <f>'Temp Relocation Housing Costs'!K113+'Temp Relocation Living Costs'!K113</f>
        <v>138615.53318455207</v>
      </c>
      <c r="L113" s="52">
        <f>'Temp Relocation Housing Costs'!L113+'Temp Relocation Living Costs'!L113</f>
        <v>114174.06401397727</v>
      </c>
      <c r="M113" s="52">
        <f>'Temp Relocation Housing Costs'!M113+'Temp Relocation Living Costs'!M113</f>
        <v>48491.233482633295</v>
      </c>
      <c r="N113" s="53">
        <f>'Temp Relocation Housing Costs'!N113+'Temp Relocation Living Costs'!N113</f>
        <v>22100035.043524314</v>
      </c>
      <c r="O113" s="53">
        <f>'Temp Relocation Housing Costs'!O113+'Temp Relocation Living Costs'!O113</f>
        <v>42531103.272319093</v>
      </c>
      <c r="P113" s="53">
        <f>'Temp Relocation Housing Costs'!P113+'Temp Relocation Living Costs'!P113</f>
        <v>33975496.356452532</v>
      </c>
      <c r="Q113" s="53">
        <f>'Temp Relocation Housing Costs'!Q113+'Temp Relocation Living Costs'!Q113</f>
        <v>13885222.926869243</v>
      </c>
      <c r="R113" s="53">
        <f>'Temp Relocation Housing Costs'!R113+'Temp Relocation Living Costs'!R113</f>
        <v>8920783.9122056216</v>
      </c>
      <c r="S113" s="53">
        <f>'Temp Relocation Housing Costs'!S113+'Temp Relocation Living Costs'!S113</f>
        <v>5051699.7214816976</v>
      </c>
      <c r="U113" s="68">
        <v>2132</v>
      </c>
      <c r="V113" s="55">
        <f t="shared" si="9"/>
        <v>0</v>
      </c>
      <c r="W113" s="56">
        <f t="shared" si="10"/>
        <v>872277.83089566673</v>
      </c>
      <c r="X113" s="57">
        <f t="shared" si="11"/>
        <v>126464341.23285249</v>
      </c>
      <c r="Y113" s="58">
        <f t="shared" si="12"/>
        <v>127336619.06374815</v>
      </c>
      <c r="Z113" s="96">
        <f t="shared" si="13"/>
        <v>331147.39606146538</v>
      </c>
      <c r="AC113">
        <v>2132</v>
      </c>
      <c r="AD113" s="51">
        <f>'Temp Relocation Housing Costs'!V113+'Temp Relocation Living Costs'!V113</f>
        <v>0</v>
      </c>
      <c r="AE113" s="51">
        <f>'Temp Relocation Housing Costs'!W113+'Temp Relocation Living Costs'!W113</f>
        <v>0</v>
      </c>
      <c r="AF113" s="51">
        <f>'Temp Relocation Housing Costs'!X113+'Temp Relocation Living Costs'!X113</f>
        <v>0</v>
      </c>
      <c r="AG113" s="51">
        <f>'Temp Relocation Housing Costs'!Y113+'Temp Relocation Living Costs'!Y113</f>
        <v>0</v>
      </c>
      <c r="AH113" s="51">
        <f>'Temp Relocation Housing Costs'!Z113+'Temp Relocation Living Costs'!Z113</f>
        <v>0</v>
      </c>
      <c r="AI113" s="51">
        <f>'Temp Relocation Housing Costs'!AA113+'Temp Relocation Living Costs'!AA113</f>
        <v>0</v>
      </c>
      <c r="AJ113" s="52">
        <f>'Temp Relocation Housing Costs'!AB113+'Temp Relocation Living Costs'!AB113</f>
        <v>180894.34299514454</v>
      </c>
      <c r="AK113" s="52">
        <f>'Temp Relocation Housing Costs'!AC113+'Temp Relocation Living Costs'!AC113</f>
        <v>203684.79035552454</v>
      </c>
      <c r="AL113" s="52">
        <f>'Temp Relocation Housing Costs'!AD113+'Temp Relocation Living Costs'!AD113</f>
        <v>138832.74789483886</v>
      </c>
      <c r="AM113" s="52">
        <f>'Temp Relocation Housing Costs'!AE113+'Temp Relocation Living Costs'!AE113</f>
        <v>138258.85010130622</v>
      </c>
      <c r="AN113" s="52">
        <f>'Temp Relocation Housing Costs'!AF113+'Temp Relocation Living Costs'!AF113</f>
        <v>111841.83248156347</v>
      </c>
      <c r="AO113" s="52">
        <f>'Temp Relocation Housing Costs'!AG113+'Temp Relocation Living Costs'!AG113</f>
        <v>44351.731264832153</v>
      </c>
      <c r="AP113" s="53">
        <f>'Temp Relocation Housing Costs'!AH113+'Temp Relocation Living Costs'!AH113</f>
        <v>20574594.96133703</v>
      </c>
      <c r="AQ113" s="53">
        <f>'Temp Relocation Housing Costs'!AI113+'Temp Relocation Living Costs'!AI113</f>
        <v>38839062.199271806</v>
      </c>
      <c r="AR113" s="53">
        <f>'Temp Relocation Housing Costs'!AJ113+'Temp Relocation Living Costs'!AJ113</f>
        <v>30700317.626409445</v>
      </c>
      <c r="AS113" s="53">
        <f>'Temp Relocation Housing Costs'!AK113+'Temp Relocation Living Costs'!AK113</f>
        <v>13849493.712319259</v>
      </c>
      <c r="AT113" s="53">
        <f>'Temp Relocation Housing Costs'!AL113+'Temp Relocation Living Costs'!AL113</f>
        <v>8738559.2212167066</v>
      </c>
      <c r="AU113" s="53">
        <f>'Temp Relocation Housing Costs'!AM113+'Temp Relocation Living Costs'!AM113</f>
        <v>4620456.3667786624</v>
      </c>
      <c r="AW113" s="68">
        <v>2132</v>
      </c>
      <c r="AX113" s="55">
        <f t="shared" si="14"/>
        <v>0</v>
      </c>
      <c r="AY113" s="56">
        <f t="shared" si="15"/>
        <v>817864.29509320983</v>
      </c>
      <c r="AZ113" s="57">
        <f t="shared" si="16"/>
        <v>117322484.0873329</v>
      </c>
      <c r="BA113" s="58">
        <f t="shared" si="17"/>
        <v>118140348.38242611</v>
      </c>
    </row>
    <row r="114" spans="1:53" x14ac:dyDescent="0.35">
      <c r="A114">
        <v>2133</v>
      </c>
      <c r="B114" s="51">
        <f>'Temp Relocation Housing Costs'!B114+'Temp Relocation Living Costs'!B114</f>
        <v>0</v>
      </c>
      <c r="C114" s="51">
        <f>'Temp Relocation Housing Costs'!C114+'Temp Relocation Living Costs'!C114</f>
        <v>0</v>
      </c>
      <c r="D114" s="51">
        <f>'Temp Relocation Housing Costs'!D114+'Temp Relocation Living Costs'!D114</f>
        <v>0</v>
      </c>
      <c r="E114" s="51">
        <f>'Temp Relocation Housing Costs'!E114+'Temp Relocation Living Costs'!E114</f>
        <v>0</v>
      </c>
      <c r="F114" s="51">
        <f>'Temp Relocation Housing Costs'!F114+'Temp Relocation Living Costs'!F114</f>
        <v>0</v>
      </c>
      <c r="G114" s="51">
        <f>'Temp Relocation Housing Costs'!G114+'Temp Relocation Living Costs'!G114</f>
        <v>0</v>
      </c>
      <c r="H114" s="52">
        <f>'Temp Relocation Housing Costs'!H114+'Temp Relocation Living Costs'!H114</f>
        <v>197097.05503340819</v>
      </c>
      <c r="I114" s="52">
        <f>'Temp Relocation Housing Costs'!I114+'Temp Relocation Living Costs'!I114</f>
        <v>226250.73335613377</v>
      </c>
      <c r="J114" s="52">
        <f>'Temp Relocation Housing Costs'!J114+'Temp Relocation Living Costs'!J114</f>
        <v>155850.55122543164</v>
      </c>
      <c r="K114" s="52">
        <f>'Temp Relocation Housing Costs'!K114+'Temp Relocation Living Costs'!K114</f>
        <v>140606.49466665532</v>
      </c>
      <c r="L114" s="52">
        <f>'Temp Relocation Housing Costs'!L114+'Temp Relocation Living Costs'!L114</f>
        <v>115813.96798782966</v>
      </c>
      <c r="M114" s="52">
        <f>'Temp Relocation Housing Costs'!M114+'Temp Relocation Living Costs'!M114</f>
        <v>49187.722367144233</v>
      </c>
      <c r="N114" s="53">
        <f>'Temp Relocation Housing Costs'!N114+'Temp Relocation Living Costs'!N114</f>
        <v>22407045.462847661</v>
      </c>
      <c r="O114" s="53">
        <f>'Temp Relocation Housing Costs'!O114+'Temp Relocation Living Costs'!O114</f>
        <v>43121939.070733137</v>
      </c>
      <c r="P114" s="53">
        <f>'Temp Relocation Housing Costs'!P114+'Temp Relocation Living Costs'!P114</f>
        <v>34447478.928542152</v>
      </c>
      <c r="Q114" s="53">
        <f>'Temp Relocation Housing Costs'!Q114+'Temp Relocation Living Costs'!Q114</f>
        <v>14078114.390832122</v>
      </c>
      <c r="R114" s="53">
        <f>'Temp Relocation Housing Costs'!R114+'Temp Relocation Living Costs'!R114</f>
        <v>9044710.1233715955</v>
      </c>
      <c r="S114" s="53">
        <f>'Temp Relocation Housing Costs'!S114+'Temp Relocation Living Costs'!S114</f>
        <v>5121877.1871161778</v>
      </c>
      <c r="U114" s="68">
        <v>2133</v>
      </c>
      <c r="V114" s="55">
        <f t="shared" si="9"/>
        <v>0</v>
      </c>
      <c r="W114" s="56">
        <f t="shared" si="10"/>
        <v>884806.52463660284</v>
      </c>
      <c r="X114" s="57">
        <f t="shared" si="11"/>
        <v>128221165.16344285</v>
      </c>
      <c r="Y114" s="58">
        <f t="shared" si="12"/>
        <v>129105971.68807945</v>
      </c>
      <c r="Z114" s="96">
        <f t="shared" si="13"/>
        <v>318064.33869072108</v>
      </c>
      <c r="AC114">
        <v>2133</v>
      </c>
      <c r="AD114" s="51">
        <f>'Temp Relocation Housing Costs'!V114+'Temp Relocation Living Costs'!V114</f>
        <v>0</v>
      </c>
      <c r="AE114" s="51">
        <f>'Temp Relocation Housing Costs'!W114+'Temp Relocation Living Costs'!W114</f>
        <v>0</v>
      </c>
      <c r="AF114" s="51">
        <f>'Temp Relocation Housing Costs'!X114+'Temp Relocation Living Costs'!X114</f>
        <v>0</v>
      </c>
      <c r="AG114" s="51">
        <f>'Temp Relocation Housing Costs'!Y114+'Temp Relocation Living Costs'!Y114</f>
        <v>0</v>
      </c>
      <c r="AH114" s="51">
        <f>'Temp Relocation Housing Costs'!Z114+'Temp Relocation Living Costs'!Z114</f>
        <v>0</v>
      </c>
      <c r="AI114" s="51">
        <f>'Temp Relocation Housing Costs'!AA114+'Temp Relocation Living Costs'!AA114</f>
        <v>0</v>
      </c>
      <c r="AJ114" s="52">
        <f>'Temp Relocation Housing Costs'!AB114+'Temp Relocation Living Costs'!AB114</f>
        <v>183492.56312934976</v>
      </c>
      <c r="AK114" s="52">
        <f>'Temp Relocation Housing Costs'!AC114+'Temp Relocation Living Costs'!AC114</f>
        <v>206610.35405514398</v>
      </c>
      <c r="AL114" s="52">
        <f>'Temp Relocation Housing Costs'!AD114+'Temp Relocation Living Costs'!AD114</f>
        <v>140826.82927347597</v>
      </c>
      <c r="AM114" s="52">
        <f>'Temp Relocation Housing Costs'!AE114+'Temp Relocation Living Costs'!AE114</f>
        <v>140244.68847589221</v>
      </c>
      <c r="AN114" s="52">
        <f>'Temp Relocation Housing Costs'!AF114+'Temp Relocation Living Costs'!AF114</f>
        <v>113448.23816671975</v>
      </c>
      <c r="AO114" s="52">
        <f>'Temp Relocation Housing Costs'!AG114+'Temp Relocation Living Costs'!AG114</f>
        <v>44988.763685255828</v>
      </c>
      <c r="AP114" s="53">
        <f>'Temp Relocation Housing Costs'!AH114+'Temp Relocation Living Costs'!AH114</f>
        <v>20860414.192575712</v>
      </c>
      <c r="AQ114" s="53">
        <f>'Temp Relocation Housing Costs'!AI114+'Temp Relocation Living Costs'!AI114</f>
        <v>39378608.708969206</v>
      </c>
      <c r="AR114" s="53">
        <f>'Temp Relocation Housing Costs'!AJ114+'Temp Relocation Living Costs'!AJ114</f>
        <v>31126801.899818126</v>
      </c>
      <c r="AS114" s="53">
        <f>'Temp Relocation Housing Costs'!AK114+'Temp Relocation Living Costs'!AK114</f>
        <v>14041888.831316184</v>
      </c>
      <c r="AT114" s="53">
        <f>'Temp Relocation Housing Costs'!AL114+'Temp Relocation Living Costs'!AL114</f>
        <v>8859953.9939174745</v>
      </c>
      <c r="AU114" s="53">
        <f>'Temp Relocation Housing Costs'!AM114+'Temp Relocation Living Costs'!AM114</f>
        <v>4684643.0634891549</v>
      </c>
      <c r="AW114" s="68">
        <v>2133</v>
      </c>
      <c r="AX114" s="55">
        <f t="shared" si="14"/>
        <v>0</v>
      </c>
      <c r="AY114" s="56">
        <f t="shared" si="15"/>
        <v>829611.43678583752</v>
      </c>
      <c r="AZ114" s="57">
        <f t="shared" si="16"/>
        <v>118952310.69008586</v>
      </c>
      <c r="BA114" s="58">
        <f t="shared" si="17"/>
        <v>119781922.12687169</v>
      </c>
    </row>
    <row r="115" spans="1:53" x14ac:dyDescent="0.35">
      <c r="A115">
        <v>2134</v>
      </c>
      <c r="B115" s="51">
        <f>'Temp Relocation Housing Costs'!B115+'Temp Relocation Living Costs'!B115</f>
        <v>0</v>
      </c>
      <c r="C115" s="51">
        <f>'Temp Relocation Housing Costs'!C115+'Temp Relocation Living Costs'!C115</f>
        <v>0</v>
      </c>
      <c r="D115" s="51">
        <f>'Temp Relocation Housing Costs'!D115+'Temp Relocation Living Costs'!D115</f>
        <v>0</v>
      </c>
      <c r="E115" s="51">
        <f>'Temp Relocation Housing Costs'!E115+'Temp Relocation Living Costs'!E115</f>
        <v>0</v>
      </c>
      <c r="F115" s="51">
        <f>'Temp Relocation Housing Costs'!F115+'Temp Relocation Living Costs'!F115</f>
        <v>0</v>
      </c>
      <c r="G115" s="51">
        <f>'Temp Relocation Housing Costs'!G115+'Temp Relocation Living Costs'!G115</f>
        <v>0</v>
      </c>
      <c r="H115" s="52">
        <f>'Temp Relocation Housing Costs'!H115+'Temp Relocation Living Costs'!H115</f>
        <v>199927.9978274242</v>
      </c>
      <c r="I115" s="52">
        <f>'Temp Relocation Housing Costs'!I115+'Temp Relocation Living Costs'!I115</f>
        <v>229500.41602200019</v>
      </c>
      <c r="J115" s="52">
        <f>'Temp Relocation Housing Costs'!J115+'Temp Relocation Living Costs'!J115</f>
        <v>158089.06257640169</v>
      </c>
      <c r="K115" s="52">
        <f>'Temp Relocation Housing Costs'!K115+'Temp Relocation Living Costs'!K115</f>
        <v>142626.05271028483</v>
      </c>
      <c r="L115" s="52">
        <f>'Temp Relocation Housing Costs'!L115+'Temp Relocation Living Costs'!L115</f>
        <v>117477.42621690352</v>
      </c>
      <c r="M115" s="52">
        <f>'Temp Relocation Housing Costs'!M115+'Temp Relocation Living Costs'!M115</f>
        <v>49894.215055052351</v>
      </c>
      <c r="N115" s="53">
        <f>'Temp Relocation Housing Costs'!N115+'Temp Relocation Living Costs'!N115</f>
        <v>22718320.825524602</v>
      </c>
      <c r="O115" s="53">
        <f>'Temp Relocation Housing Costs'!O115+'Temp Relocation Living Costs'!O115</f>
        <v>43720982.6727034</v>
      </c>
      <c r="P115" s="53">
        <f>'Temp Relocation Housing Costs'!P115+'Temp Relocation Living Costs'!P115</f>
        <v>34926018.212740377</v>
      </c>
      <c r="Q115" s="53">
        <f>'Temp Relocation Housing Costs'!Q115+'Temp Relocation Living Costs'!Q115</f>
        <v>14273685.474493269</v>
      </c>
      <c r="R115" s="53">
        <f>'Temp Relocation Housing Costs'!R115+'Temp Relocation Living Costs'!R115</f>
        <v>9170357.8991405349</v>
      </c>
      <c r="S115" s="53">
        <f>'Temp Relocation Housing Costs'!S115+'Temp Relocation Living Costs'!S115</f>
        <v>5193029.5477274777</v>
      </c>
      <c r="U115" s="68">
        <v>2134</v>
      </c>
      <c r="V115" s="55">
        <f t="shared" si="9"/>
        <v>0</v>
      </c>
      <c r="W115" s="56">
        <f t="shared" si="10"/>
        <v>897515.17040806671</v>
      </c>
      <c r="X115" s="57">
        <f t="shared" si="11"/>
        <v>130002394.63232966</v>
      </c>
      <c r="Y115" s="58">
        <f t="shared" si="12"/>
        <v>130899909.80273773</v>
      </c>
      <c r="Z115" s="96">
        <f t="shared" si="13"/>
        <v>305498.17059931898</v>
      </c>
      <c r="AC115">
        <v>2134</v>
      </c>
      <c r="AD115" s="51">
        <f>'Temp Relocation Housing Costs'!V115+'Temp Relocation Living Costs'!V115</f>
        <v>0</v>
      </c>
      <c r="AE115" s="51">
        <f>'Temp Relocation Housing Costs'!W115+'Temp Relocation Living Costs'!W115</f>
        <v>0</v>
      </c>
      <c r="AF115" s="51">
        <f>'Temp Relocation Housing Costs'!X115+'Temp Relocation Living Costs'!X115</f>
        <v>0</v>
      </c>
      <c r="AG115" s="51">
        <f>'Temp Relocation Housing Costs'!Y115+'Temp Relocation Living Costs'!Y115</f>
        <v>0</v>
      </c>
      <c r="AH115" s="51">
        <f>'Temp Relocation Housing Costs'!Z115+'Temp Relocation Living Costs'!Z115</f>
        <v>0</v>
      </c>
      <c r="AI115" s="51">
        <f>'Temp Relocation Housing Costs'!AA115+'Temp Relocation Living Costs'!AA115</f>
        <v>0</v>
      </c>
      <c r="AJ115" s="52">
        <f>'Temp Relocation Housing Costs'!AB115+'Temp Relocation Living Costs'!AB115</f>
        <v>186128.10199754091</v>
      </c>
      <c r="AK115" s="52">
        <f>'Temp Relocation Housing Costs'!AC115+'Temp Relocation Living Costs'!AC115</f>
        <v>209577.93818714612</v>
      </c>
      <c r="AL115" s="52">
        <f>'Temp Relocation Housing Costs'!AD115+'Temp Relocation Living Costs'!AD115</f>
        <v>142849.55202531157</v>
      </c>
      <c r="AM115" s="52">
        <f>'Temp Relocation Housing Costs'!AE115+'Temp Relocation Living Costs'!AE115</f>
        <v>142259.04982782892</v>
      </c>
      <c r="AN115" s="52">
        <f>'Temp Relocation Housing Costs'!AF115+'Temp Relocation Living Costs'!AF115</f>
        <v>115077.7169647538</v>
      </c>
      <c r="AO115" s="52">
        <f>'Temp Relocation Housing Costs'!AG115+'Temp Relocation Living Costs'!AG115</f>
        <v>45634.945924482483</v>
      </c>
      <c r="AP115" s="53">
        <f>'Temp Relocation Housing Costs'!AH115+'Temp Relocation Living Costs'!AH115</f>
        <v>21150203.982316244</v>
      </c>
      <c r="AQ115" s="53">
        <f>'Temp Relocation Housing Costs'!AI115+'Temp Relocation Living Costs'!AI115</f>
        <v>39925650.519007117</v>
      </c>
      <c r="AR115" s="53">
        <f>'Temp Relocation Housing Costs'!AJ115+'Temp Relocation Living Costs'!AJ115</f>
        <v>31559210.829697087</v>
      </c>
      <c r="AS115" s="53">
        <f>'Temp Relocation Housing Costs'!AK115+'Temp Relocation Living Costs'!AK115</f>
        <v>14236956.674860504</v>
      </c>
      <c r="AT115" s="53">
        <f>'Temp Relocation Housing Costs'!AL115+'Temp Relocation Living Costs'!AL115</f>
        <v>8983035.164852323</v>
      </c>
      <c r="AU115" s="53">
        <f>'Temp Relocation Housing Costs'!AM115+'Temp Relocation Living Costs'!AM115</f>
        <v>4749721.4323003134</v>
      </c>
      <c r="AW115" s="68">
        <v>2134</v>
      </c>
      <c r="AX115" s="55">
        <f t="shared" si="14"/>
        <v>0</v>
      </c>
      <c r="AY115" s="56">
        <f t="shared" si="15"/>
        <v>841527.30492706364</v>
      </c>
      <c r="AZ115" s="57">
        <f t="shared" si="16"/>
        <v>120604778.60303359</v>
      </c>
      <c r="BA115" s="58">
        <f t="shared" si="17"/>
        <v>121446305.90796065</v>
      </c>
    </row>
    <row r="116" spans="1:53" x14ac:dyDescent="0.35">
      <c r="A116">
        <v>2135</v>
      </c>
      <c r="B116" s="51">
        <f>'Temp Relocation Housing Costs'!B116+'Temp Relocation Living Costs'!B116</f>
        <v>0</v>
      </c>
      <c r="C116" s="51">
        <f>'Temp Relocation Housing Costs'!C116+'Temp Relocation Living Costs'!C116</f>
        <v>0</v>
      </c>
      <c r="D116" s="51">
        <f>'Temp Relocation Housing Costs'!D116+'Temp Relocation Living Costs'!D116</f>
        <v>0</v>
      </c>
      <c r="E116" s="51">
        <f>'Temp Relocation Housing Costs'!E116+'Temp Relocation Living Costs'!E116</f>
        <v>0</v>
      </c>
      <c r="F116" s="51">
        <f>'Temp Relocation Housing Costs'!F116+'Temp Relocation Living Costs'!F116</f>
        <v>0</v>
      </c>
      <c r="G116" s="51">
        <f>'Temp Relocation Housing Costs'!G116+'Temp Relocation Living Costs'!G116</f>
        <v>0</v>
      </c>
      <c r="H116" s="52">
        <f>'Temp Relocation Housing Costs'!H116+'Temp Relocation Living Costs'!H116</f>
        <v>202799.60199561258</v>
      </c>
      <c r="I116" s="52">
        <f>'Temp Relocation Housing Costs'!I116+'Temp Relocation Living Costs'!I116</f>
        <v>232796.77450311009</v>
      </c>
      <c r="J116" s="52">
        <f>'Temp Relocation Housing Costs'!J116+'Temp Relocation Living Costs'!J116</f>
        <v>160359.72609513137</v>
      </c>
      <c r="K116" s="52">
        <f>'Temp Relocation Housing Costs'!K116+'Temp Relocation Living Costs'!K116</f>
        <v>144674.61805333721</v>
      </c>
      <c r="L116" s="52">
        <f>'Temp Relocation Housing Costs'!L116+'Temp Relocation Living Costs'!L116</f>
        <v>119164.77701548305</v>
      </c>
      <c r="M116" s="52">
        <f>'Temp Relocation Housing Costs'!M116+'Temp Relocation Living Costs'!M116</f>
        <v>50610.855232904032</v>
      </c>
      <c r="N116" s="53">
        <f>'Temp Relocation Housing Costs'!N116+'Temp Relocation Living Costs'!N116</f>
        <v>23033920.379517626</v>
      </c>
      <c r="O116" s="53">
        <f>'Temp Relocation Housing Costs'!O116+'Temp Relocation Living Costs'!O116</f>
        <v>44328348.099823318</v>
      </c>
      <c r="P116" s="53">
        <f>'Temp Relocation Housing Costs'!P116+'Temp Relocation Living Costs'!P116</f>
        <v>35411205.293922417</v>
      </c>
      <c r="Q116" s="53">
        <f>'Temp Relocation Housing Costs'!Q116+'Temp Relocation Living Costs'!Q116</f>
        <v>14471973.402733356</v>
      </c>
      <c r="R116" s="53">
        <f>'Temp Relocation Housing Costs'!R116+'Temp Relocation Living Costs'!R116</f>
        <v>9297751.1552333664</v>
      </c>
      <c r="S116" s="53">
        <f>'Temp Relocation Housing Costs'!S116+'Temp Relocation Living Costs'!S116</f>
        <v>5265170.346412478</v>
      </c>
      <c r="U116" s="68">
        <v>2135</v>
      </c>
      <c r="V116" s="55">
        <f t="shared" si="9"/>
        <v>0</v>
      </c>
      <c r="W116" s="56">
        <f t="shared" si="10"/>
        <v>910406.35289557837</v>
      </c>
      <c r="X116" s="57">
        <f t="shared" si="11"/>
        <v>131808368.67764257</v>
      </c>
      <c r="Y116" s="58">
        <f t="shared" si="12"/>
        <v>132718775.03053814</v>
      </c>
      <c r="Z116" s="96">
        <f t="shared" si="13"/>
        <v>293428.47035600594</v>
      </c>
      <c r="AC116">
        <v>2135</v>
      </c>
      <c r="AD116" s="51">
        <f>'Temp Relocation Housing Costs'!V116+'Temp Relocation Living Costs'!V116</f>
        <v>0</v>
      </c>
      <c r="AE116" s="51">
        <f>'Temp Relocation Housing Costs'!W116+'Temp Relocation Living Costs'!W116</f>
        <v>0</v>
      </c>
      <c r="AF116" s="51">
        <f>'Temp Relocation Housing Costs'!X116+'Temp Relocation Living Costs'!X116</f>
        <v>0</v>
      </c>
      <c r="AG116" s="51">
        <f>'Temp Relocation Housing Costs'!Y116+'Temp Relocation Living Costs'!Y116</f>
        <v>0</v>
      </c>
      <c r="AH116" s="51">
        <f>'Temp Relocation Housing Costs'!Z116+'Temp Relocation Living Costs'!Z116</f>
        <v>0</v>
      </c>
      <c r="AI116" s="51">
        <f>'Temp Relocation Housing Costs'!AA116+'Temp Relocation Living Costs'!AA116</f>
        <v>0</v>
      </c>
      <c r="AJ116" s="52">
        <f>'Temp Relocation Housing Costs'!AB116+'Temp Relocation Living Costs'!AB116</f>
        <v>188801.49561584988</v>
      </c>
      <c r="AK116" s="52">
        <f>'Temp Relocation Housing Costs'!AC116+'Temp Relocation Living Costs'!AC116</f>
        <v>212588.14629905866</v>
      </c>
      <c r="AL116" s="52">
        <f>'Temp Relocation Housing Costs'!AD116+'Temp Relocation Living Costs'!AD116</f>
        <v>144901.32753188082</v>
      </c>
      <c r="AM116" s="52">
        <f>'Temp Relocation Housing Costs'!AE116+'Temp Relocation Living Costs'!AE116</f>
        <v>144302.34383810926</v>
      </c>
      <c r="AN116" s="52">
        <f>'Temp Relocation Housing Costs'!AF116+'Temp Relocation Living Costs'!AF116</f>
        <v>116730.60027921002</v>
      </c>
      <c r="AO116" s="52">
        <f>'Temp Relocation Housing Costs'!AG116+'Temp Relocation Living Costs'!AG116</f>
        <v>46290.409403113983</v>
      </c>
      <c r="AP116" s="53">
        <f>'Temp Relocation Housing Costs'!AH116+'Temp Relocation Living Costs'!AH116</f>
        <v>21444019.488970283</v>
      </c>
      <c r="AQ116" s="53">
        <f>'Temp Relocation Housing Costs'!AI116+'Temp Relocation Living Costs'!AI116</f>
        <v>40480291.752989657</v>
      </c>
      <c r="AR116" s="53">
        <f>'Temp Relocation Housing Costs'!AJ116+'Temp Relocation Living Costs'!AJ116</f>
        <v>31997626.720498055</v>
      </c>
      <c r="AS116" s="53">
        <f>'Temp Relocation Housing Costs'!AK116+'Temp Relocation Living Costs'!AK116</f>
        <v>14434734.372046461</v>
      </c>
      <c r="AT116" s="53">
        <f>'Temp Relocation Housing Costs'!AL116+'Temp Relocation Living Costs'!AL116</f>
        <v>9107826.1612161845</v>
      </c>
      <c r="AU116" s="53">
        <f>'Temp Relocation Housing Costs'!AM116+'Temp Relocation Living Costs'!AM116</f>
        <v>4815703.8601891287</v>
      </c>
      <c r="AW116" s="68">
        <v>2135</v>
      </c>
      <c r="AX116" s="55">
        <f t="shared" si="14"/>
        <v>0</v>
      </c>
      <c r="AY116" s="56">
        <f t="shared" si="15"/>
        <v>853614.32296722266</v>
      </c>
      <c r="AZ116" s="57">
        <f t="shared" si="16"/>
        <v>122280202.35590976</v>
      </c>
      <c r="BA116" s="58">
        <f t="shared" si="17"/>
        <v>123133816.67887698</v>
      </c>
    </row>
    <row r="117" spans="1:53" x14ac:dyDescent="0.35">
      <c r="A117">
        <v>2136</v>
      </c>
      <c r="B117" s="51">
        <f>'Temp Relocation Housing Costs'!B117+'Temp Relocation Living Costs'!B117</f>
        <v>0</v>
      </c>
      <c r="C117" s="51">
        <f>'Temp Relocation Housing Costs'!C117+'Temp Relocation Living Costs'!C117</f>
        <v>0</v>
      </c>
      <c r="D117" s="51">
        <f>'Temp Relocation Housing Costs'!D117+'Temp Relocation Living Costs'!D117</f>
        <v>0</v>
      </c>
      <c r="E117" s="51">
        <f>'Temp Relocation Housing Costs'!E117+'Temp Relocation Living Costs'!E117</f>
        <v>0</v>
      </c>
      <c r="F117" s="51">
        <f>'Temp Relocation Housing Costs'!F117+'Temp Relocation Living Costs'!F117</f>
        <v>0</v>
      </c>
      <c r="G117" s="51">
        <f>'Temp Relocation Housing Costs'!G117+'Temp Relocation Living Costs'!G117</f>
        <v>0</v>
      </c>
      <c r="H117" s="52">
        <f>'Temp Relocation Housing Costs'!H117+'Temp Relocation Living Costs'!H117</f>
        <v>205712.45156508728</v>
      </c>
      <c r="I117" s="52">
        <f>'Temp Relocation Housing Costs'!I117+'Temp Relocation Living Costs'!I117</f>
        <v>236140.47921314772</v>
      </c>
      <c r="J117" s="52">
        <f>'Temp Relocation Housing Costs'!J117+'Temp Relocation Living Costs'!J117</f>
        <v>162663.00358937107</v>
      </c>
      <c r="K117" s="52">
        <f>'Temp Relocation Housing Costs'!K117+'Temp Relocation Living Costs'!K117</f>
        <v>146752.60733321606</v>
      </c>
      <c r="L117" s="52">
        <f>'Temp Relocation Housing Costs'!L117+'Temp Relocation Living Costs'!L117</f>
        <v>120876.3635571253</v>
      </c>
      <c r="M117" s="52">
        <f>'Temp Relocation Housing Costs'!M117+'Temp Relocation Living Costs'!M117</f>
        <v>51337.788651043091</v>
      </c>
      <c r="N117" s="53">
        <f>'Temp Relocation Housing Costs'!N117+'Temp Relocation Living Costs'!N117</f>
        <v>23353904.195853177</v>
      </c>
      <c r="O117" s="53">
        <f>'Temp Relocation Housing Costs'!O117+'Temp Relocation Living Costs'!O117</f>
        <v>44944150.957657509</v>
      </c>
      <c r="P117" s="53">
        <f>'Temp Relocation Housing Costs'!P117+'Temp Relocation Living Costs'!P117</f>
        <v>35903132.52230107</v>
      </c>
      <c r="Q117" s="53">
        <f>'Temp Relocation Housing Costs'!Q117+'Temp Relocation Living Costs'!Q117</f>
        <v>14673015.917555582</v>
      </c>
      <c r="R117" s="53">
        <f>'Temp Relocation Housing Costs'!R117+'Temp Relocation Living Costs'!R117</f>
        <v>9426914.139604684</v>
      </c>
      <c r="S117" s="53">
        <f>'Temp Relocation Housing Costs'!S117+'Temp Relocation Living Costs'!S117</f>
        <v>5338313.3144067563</v>
      </c>
      <c r="U117" s="68">
        <v>2136</v>
      </c>
      <c r="V117" s="55">
        <f t="shared" si="9"/>
        <v>0</v>
      </c>
      <c r="W117" s="56">
        <f t="shared" si="10"/>
        <v>923482.69390899048</v>
      </c>
      <c r="X117" s="57">
        <f t="shared" si="11"/>
        <v>133639431.04737879</v>
      </c>
      <c r="Y117" s="58">
        <f t="shared" si="12"/>
        <v>134562913.7412878</v>
      </c>
      <c r="Z117" s="96">
        <f t="shared" si="13"/>
        <v>281835.62334682094</v>
      </c>
      <c r="AC117">
        <v>2136</v>
      </c>
      <c r="AD117" s="51">
        <f>'Temp Relocation Housing Costs'!V117+'Temp Relocation Living Costs'!V117</f>
        <v>0</v>
      </c>
      <c r="AE117" s="51">
        <f>'Temp Relocation Housing Costs'!W117+'Temp Relocation Living Costs'!W117</f>
        <v>0</v>
      </c>
      <c r="AF117" s="51">
        <f>'Temp Relocation Housing Costs'!X117+'Temp Relocation Living Costs'!X117</f>
        <v>0</v>
      </c>
      <c r="AG117" s="51">
        <f>'Temp Relocation Housing Costs'!Y117+'Temp Relocation Living Costs'!Y117</f>
        <v>0</v>
      </c>
      <c r="AH117" s="51">
        <f>'Temp Relocation Housing Costs'!Z117+'Temp Relocation Living Costs'!Z117</f>
        <v>0</v>
      </c>
      <c r="AI117" s="51">
        <f>'Temp Relocation Housing Costs'!AA117+'Temp Relocation Living Costs'!AA117</f>
        <v>0</v>
      </c>
      <c r="AJ117" s="52">
        <f>'Temp Relocation Housing Costs'!AB117+'Temp Relocation Living Costs'!AB117</f>
        <v>191513.28769931119</v>
      </c>
      <c r="AK117" s="52">
        <f>'Temp Relocation Housing Costs'!AC117+'Temp Relocation Living Costs'!AC117</f>
        <v>215641.59060727793</v>
      </c>
      <c r="AL117" s="52">
        <f>'Temp Relocation Housing Costs'!AD117+'Temp Relocation Living Costs'!AD117</f>
        <v>146982.57308347058</v>
      </c>
      <c r="AM117" s="52">
        <f>'Temp Relocation Housing Costs'!AE117+'Temp Relocation Living Costs'!AE117</f>
        <v>146374.98607205271</v>
      </c>
      <c r="AN117" s="52">
        <f>'Temp Relocation Housing Costs'!AF117+'Temp Relocation Living Costs'!AF117</f>
        <v>118407.22427364554</v>
      </c>
      <c r="AO117" s="52">
        <f>'Temp Relocation Housing Costs'!AG117+'Temp Relocation Living Costs'!AG117</f>
        <v>46955.287429371572</v>
      </c>
      <c r="AP117" s="53">
        <f>'Temp Relocation Housing Costs'!AH117+'Temp Relocation Living Costs'!AH117</f>
        <v>21741916.637201995</v>
      </c>
      <c r="AQ117" s="53">
        <f>'Temp Relocation Housing Costs'!AI117+'Temp Relocation Living Costs'!AI117</f>
        <v>41042637.980990693</v>
      </c>
      <c r="AR117" s="53">
        <f>'Temp Relocation Housing Costs'!AJ117+'Temp Relocation Living Costs'!AJ117</f>
        <v>32442133.020034008</v>
      </c>
      <c r="AS117" s="53">
        <f>'Temp Relocation Housing Costs'!AK117+'Temp Relocation Living Costs'!AK117</f>
        <v>14635259.567760199</v>
      </c>
      <c r="AT117" s="53">
        <f>'Temp Relocation Housing Costs'!AL117+'Temp Relocation Living Costs'!AL117</f>
        <v>9234350.7356511205</v>
      </c>
      <c r="AU117" s="53">
        <f>'Temp Relocation Housing Costs'!AM117+'Temp Relocation Living Costs'!AM117</f>
        <v>4882602.9062106367</v>
      </c>
      <c r="AW117" s="68">
        <v>2136</v>
      </c>
      <c r="AX117" s="55">
        <f t="shared" si="14"/>
        <v>0</v>
      </c>
      <c r="AY117" s="56">
        <f t="shared" si="15"/>
        <v>865874.94916512957</v>
      </c>
      <c r="AZ117" s="57">
        <f t="shared" si="16"/>
        <v>123978900.84784864</v>
      </c>
      <c r="BA117" s="58">
        <f t="shared" si="17"/>
        <v>124844775.79701377</v>
      </c>
    </row>
    <row r="118" spans="1:53" x14ac:dyDescent="0.35">
      <c r="A118">
        <v>2137</v>
      </c>
      <c r="B118" s="51">
        <f>'Temp Relocation Housing Costs'!B118+'Temp Relocation Living Costs'!B118</f>
        <v>0</v>
      </c>
      <c r="C118" s="51">
        <f>'Temp Relocation Housing Costs'!C118+'Temp Relocation Living Costs'!C118</f>
        <v>0</v>
      </c>
      <c r="D118" s="51">
        <f>'Temp Relocation Housing Costs'!D118+'Temp Relocation Living Costs'!D118</f>
        <v>0</v>
      </c>
      <c r="E118" s="51">
        <f>'Temp Relocation Housing Costs'!E118+'Temp Relocation Living Costs'!E118</f>
        <v>0</v>
      </c>
      <c r="F118" s="51">
        <f>'Temp Relocation Housing Costs'!F118+'Temp Relocation Living Costs'!F118</f>
        <v>0</v>
      </c>
      <c r="G118" s="51">
        <f>'Temp Relocation Housing Costs'!G118+'Temp Relocation Living Costs'!G118</f>
        <v>0</v>
      </c>
      <c r="H118" s="52">
        <f>'Temp Relocation Housing Costs'!H118+'Temp Relocation Living Costs'!H118</f>
        <v>208667.13895145559</v>
      </c>
      <c r="I118" s="52">
        <f>'Temp Relocation Housing Costs'!I118+'Temp Relocation Living Costs'!I118</f>
        <v>239532.21019507752</v>
      </c>
      <c r="J118" s="52">
        <f>'Temp Relocation Housing Costs'!J118+'Temp Relocation Living Costs'!J118</f>
        <v>164999.3634999049</v>
      </c>
      <c r="K118" s="52">
        <f>'Temp Relocation Housing Costs'!K118+'Temp Relocation Living Costs'!K118</f>
        <v>148860.44317156789</v>
      </c>
      <c r="L118" s="52">
        <f>'Temp Relocation Housing Costs'!L118+'Temp Relocation Living Costs'!L118</f>
        <v>122612.53394445503</v>
      </c>
      <c r="M118" s="52">
        <f>'Temp Relocation Housing Costs'!M118+'Temp Relocation Living Costs'!M118</f>
        <v>52075.163153253452</v>
      </c>
      <c r="N118" s="53">
        <f>'Temp Relocation Housing Costs'!N118+'Temp Relocation Living Costs'!N118</f>
        <v>23678333.180055488</v>
      </c>
      <c r="O118" s="53">
        <f>'Temp Relocation Housing Costs'!O118+'Temp Relocation Living Costs'!O118</f>
        <v>45568508.457745969</v>
      </c>
      <c r="P118" s="53">
        <f>'Temp Relocation Housing Costs'!P118+'Temp Relocation Living Costs'!P118</f>
        <v>36401893.531004682</v>
      </c>
      <c r="Q118" s="53">
        <f>'Temp Relocation Housing Costs'!Q118+'Temp Relocation Living Costs'!Q118</f>
        <v>14876851.285269478</v>
      </c>
      <c r="R118" s="53">
        <f>'Temp Relocation Housing Costs'!R118+'Temp Relocation Living Costs'!R118</f>
        <v>9557871.4370580781</v>
      </c>
      <c r="S118" s="53">
        <f>'Temp Relocation Housing Costs'!S118+'Temp Relocation Living Costs'!S118</f>
        <v>5412472.3736981871</v>
      </c>
      <c r="U118" s="68">
        <v>2137</v>
      </c>
      <c r="V118" s="55">
        <f t="shared" si="9"/>
        <v>0</v>
      </c>
      <c r="W118" s="56">
        <f t="shared" si="10"/>
        <v>936746.85291571449</v>
      </c>
      <c r="X118" s="57">
        <f t="shared" si="11"/>
        <v>135495930.26483187</v>
      </c>
      <c r="Y118" s="58">
        <f t="shared" si="12"/>
        <v>136432677.11774758</v>
      </c>
      <c r="Z118" s="96">
        <f t="shared" si="13"/>
        <v>270700.78989903897</v>
      </c>
      <c r="AC118">
        <v>2137</v>
      </c>
      <c r="AD118" s="51">
        <f>'Temp Relocation Housing Costs'!V118+'Temp Relocation Living Costs'!V118</f>
        <v>0</v>
      </c>
      <c r="AE118" s="51">
        <f>'Temp Relocation Housing Costs'!W118+'Temp Relocation Living Costs'!W118</f>
        <v>0</v>
      </c>
      <c r="AF118" s="51">
        <f>'Temp Relocation Housing Costs'!X118+'Temp Relocation Living Costs'!X118</f>
        <v>0</v>
      </c>
      <c r="AG118" s="51">
        <f>'Temp Relocation Housing Costs'!Y118+'Temp Relocation Living Costs'!Y118</f>
        <v>0</v>
      </c>
      <c r="AH118" s="51">
        <f>'Temp Relocation Housing Costs'!Z118+'Temp Relocation Living Costs'!Z118</f>
        <v>0</v>
      </c>
      <c r="AI118" s="51">
        <f>'Temp Relocation Housing Costs'!AA118+'Temp Relocation Living Costs'!AA118</f>
        <v>0</v>
      </c>
      <c r="AJ118" s="52">
        <f>'Temp Relocation Housing Costs'!AB118+'Temp Relocation Living Costs'!AB118</f>
        <v>194264.02977244253</v>
      </c>
      <c r="AK118" s="52">
        <f>'Temp Relocation Housing Costs'!AC118+'Temp Relocation Living Costs'!AC118</f>
        <v>218738.89212158186</v>
      </c>
      <c r="AL118" s="52">
        <f>'Temp Relocation Housing Costs'!AD118+'Temp Relocation Living Costs'!AD118</f>
        <v>149093.71196398837</v>
      </c>
      <c r="AM118" s="52">
        <f>'Temp Relocation Housing Costs'!AE118+'Temp Relocation Living Costs'!AE118</f>
        <v>148477.39806382312</v>
      </c>
      <c r="AN118" s="52">
        <f>'Temp Relocation Housing Costs'!AF118+'Temp Relocation Living Costs'!AF118</f>
        <v>120107.9299399991</v>
      </c>
      <c r="AO118" s="52">
        <f>'Temp Relocation Housing Costs'!AG118+'Temp Relocation Living Costs'!AG118</f>
        <v>47629.715226208013</v>
      </c>
      <c r="AP118" s="53">
        <f>'Temp Relocation Housing Costs'!AH118+'Temp Relocation Living Costs'!AH118</f>
        <v>22043952.128572699</v>
      </c>
      <c r="AQ118" s="53">
        <f>'Temp Relocation Housing Costs'!AI118+'Temp Relocation Living Costs'!AI118</f>
        <v>41612796.239647962</v>
      </c>
      <c r="AR118" s="53">
        <f>'Temp Relocation Housing Costs'!AJ118+'Temp Relocation Living Costs'!AJ118</f>
        <v>32892814.335362639</v>
      </c>
      <c r="AS118" s="53">
        <f>'Temp Relocation Housing Costs'!AK118+'Temp Relocation Living Costs'!AK118</f>
        <v>14838570.429845037</v>
      </c>
      <c r="AT118" s="53">
        <f>'Temp Relocation Housing Costs'!AL118+'Temp Relocation Living Costs'!AL118</f>
        <v>9362632.9707673863</v>
      </c>
      <c r="AU118" s="53">
        <f>'Temp Relocation Housing Costs'!AM118+'Temp Relocation Living Costs'!AM118</f>
        <v>4950431.3038884206</v>
      </c>
      <c r="AW118" s="68">
        <v>2137</v>
      </c>
      <c r="AX118" s="55">
        <f t="shared" si="14"/>
        <v>0</v>
      </c>
      <c r="AY118" s="56">
        <f t="shared" si="15"/>
        <v>878311.67708804295</v>
      </c>
      <c r="AZ118" s="57">
        <f t="shared" si="16"/>
        <v>125701197.40808414</v>
      </c>
      <c r="BA118" s="58">
        <f t="shared" si="17"/>
        <v>126579509.08517218</v>
      </c>
    </row>
    <row r="119" spans="1:53" x14ac:dyDescent="0.35">
      <c r="A119">
        <v>2138</v>
      </c>
      <c r="B119" s="51">
        <f>'Temp Relocation Housing Costs'!B119+'Temp Relocation Living Costs'!B119</f>
        <v>0</v>
      </c>
      <c r="C119" s="51">
        <f>'Temp Relocation Housing Costs'!C119+'Temp Relocation Living Costs'!C119</f>
        <v>0</v>
      </c>
      <c r="D119" s="51">
        <f>'Temp Relocation Housing Costs'!D119+'Temp Relocation Living Costs'!D119</f>
        <v>0</v>
      </c>
      <c r="E119" s="51">
        <f>'Temp Relocation Housing Costs'!E119+'Temp Relocation Living Costs'!E119</f>
        <v>0</v>
      </c>
      <c r="F119" s="51">
        <f>'Temp Relocation Housing Costs'!F119+'Temp Relocation Living Costs'!F119</f>
        <v>0</v>
      </c>
      <c r="G119" s="51">
        <f>'Temp Relocation Housing Costs'!G119+'Temp Relocation Living Costs'!G119</f>
        <v>0</v>
      </c>
      <c r="H119" s="52">
        <f>'Temp Relocation Housing Costs'!H119+'Temp Relocation Living Costs'!H119</f>
        <v>211664.2650793037</v>
      </c>
      <c r="I119" s="52">
        <f>'Temp Relocation Housing Costs'!I119+'Temp Relocation Living Costs'!I119</f>
        <v>242972.65725945169</v>
      </c>
      <c r="J119" s="52">
        <f>'Temp Relocation Housing Costs'!J119+'Temp Relocation Living Costs'!J119</f>
        <v>167369.28099582138</v>
      </c>
      <c r="K119" s="52">
        <f>'Temp Relocation Housing Costs'!K119+'Temp Relocation Living Costs'!K119</f>
        <v>150998.55426023513</v>
      </c>
      <c r="L119" s="52">
        <f>'Temp Relocation Housing Costs'!L119+'Temp Relocation Living Costs'!L119</f>
        <v>124373.6412799617</v>
      </c>
      <c r="M119" s="52">
        <f>'Temp Relocation Housing Costs'!M119+'Temp Relocation Living Costs'!M119</f>
        <v>52823.128706827665</v>
      </c>
      <c r="N119" s="53">
        <f>'Temp Relocation Housing Costs'!N119+'Temp Relocation Living Costs'!N119</f>
        <v>24007269.083739348</v>
      </c>
      <c r="O119" s="53">
        <f>'Temp Relocation Housing Costs'!O119+'Temp Relocation Living Costs'!O119</f>
        <v>46201539.439914092</v>
      </c>
      <c r="P119" s="53">
        <f>'Temp Relocation Housing Costs'!P119+'Temp Relocation Living Costs'!P119</f>
        <v>36907583.253899135</v>
      </c>
      <c r="Q119" s="53">
        <f>'Temp Relocation Housing Costs'!Q119+'Temp Relocation Living Costs'!Q119</f>
        <v>15083518.303774504</v>
      </c>
      <c r="R119" s="53">
        <f>'Temp Relocation Housing Costs'!R119+'Temp Relocation Living Costs'!R119</f>
        <v>9690647.9739255905</v>
      </c>
      <c r="S119" s="53">
        <f>'Temp Relocation Housing Costs'!S119+'Temp Relocation Living Costs'!S119</f>
        <v>5487661.63967684</v>
      </c>
      <c r="U119" s="68">
        <v>2138</v>
      </c>
      <c r="V119" s="55">
        <f t="shared" si="9"/>
        <v>0</v>
      </c>
      <c r="W119" s="56">
        <f t="shared" si="10"/>
        <v>950201.52758160129</v>
      </c>
      <c r="X119" s="57">
        <f t="shared" si="11"/>
        <v>137378219.69492951</v>
      </c>
      <c r="Y119" s="58">
        <f t="shared" si="12"/>
        <v>138328421.22251111</v>
      </c>
      <c r="Z119" s="96">
        <f t="shared" si="13"/>
        <v>260005.87466448828</v>
      </c>
      <c r="AC119">
        <v>2138</v>
      </c>
      <c r="AD119" s="51">
        <f>'Temp Relocation Housing Costs'!V119+'Temp Relocation Living Costs'!V119</f>
        <v>0</v>
      </c>
      <c r="AE119" s="51">
        <f>'Temp Relocation Housing Costs'!W119+'Temp Relocation Living Costs'!W119</f>
        <v>0</v>
      </c>
      <c r="AF119" s="51">
        <f>'Temp Relocation Housing Costs'!X119+'Temp Relocation Living Costs'!X119</f>
        <v>0</v>
      </c>
      <c r="AG119" s="51">
        <f>'Temp Relocation Housing Costs'!Y119+'Temp Relocation Living Costs'!Y119</f>
        <v>0</v>
      </c>
      <c r="AH119" s="51">
        <f>'Temp Relocation Housing Costs'!Z119+'Temp Relocation Living Costs'!Z119</f>
        <v>0</v>
      </c>
      <c r="AI119" s="51">
        <f>'Temp Relocation Housing Costs'!AA119+'Temp Relocation Living Costs'!AA119</f>
        <v>0</v>
      </c>
      <c r="AJ119" s="52">
        <f>'Temp Relocation Housing Costs'!AB119+'Temp Relocation Living Costs'!AB119</f>
        <v>197054.28128141406</v>
      </c>
      <c r="AK119" s="52">
        <f>'Temp Relocation Housing Costs'!AC119+'Temp Relocation Living Costs'!AC119</f>
        <v>221880.68077143095</v>
      </c>
      <c r="AL119" s="52">
        <f>'Temp Relocation Housing Costs'!AD119+'Temp Relocation Living Costs'!AD119</f>
        <v>151235.17353704947</v>
      </c>
      <c r="AM119" s="52">
        <f>'Temp Relocation Housing Costs'!AE119+'Temp Relocation Living Costs'!AE119</f>
        <v>150610.00740216041</v>
      </c>
      <c r="AN119" s="52">
        <f>'Temp Relocation Housing Costs'!AF119+'Temp Relocation Living Costs'!AF119</f>
        <v>121833.06316794196</v>
      </c>
      <c r="AO119" s="52">
        <f>'Temp Relocation Housing Costs'!AG119+'Temp Relocation Living Costs'!AG119</f>
        <v>48313.829958809227</v>
      </c>
      <c r="AP119" s="53">
        <f>'Temp Relocation Housing Costs'!AH119+'Temp Relocation Living Costs'!AH119</f>
        <v>22350183.452333421</v>
      </c>
      <c r="AQ119" s="53">
        <f>'Temp Relocation Housing Costs'!AI119+'Temp Relocation Living Costs'!AI119</f>
        <v>42190875.052536301</v>
      </c>
      <c r="AR119" s="53">
        <f>'Temp Relocation Housing Costs'!AJ119+'Temp Relocation Living Costs'!AJ119</f>
        <v>33349756.448890362</v>
      </c>
      <c r="AS119" s="53">
        <f>'Temp Relocation Housing Costs'!AK119+'Temp Relocation Living Costs'!AK119</f>
        <v>15044705.656366346</v>
      </c>
      <c r="AT119" s="53">
        <f>'Temp Relocation Housing Costs'!AL119+'Temp Relocation Living Costs'!AL119</f>
        <v>9492697.2837272957</v>
      </c>
      <c r="AU119" s="53">
        <f>'Temp Relocation Housing Costs'!AM119+'Temp Relocation Living Costs'!AM119</f>
        <v>5019201.9636382814</v>
      </c>
      <c r="AW119" s="68">
        <v>2138</v>
      </c>
      <c r="AX119" s="55">
        <f t="shared" si="14"/>
        <v>0</v>
      </c>
      <c r="AY119" s="56">
        <f t="shared" si="15"/>
        <v>890927.03611880611</v>
      </c>
      <c r="AZ119" s="57">
        <f t="shared" si="16"/>
        <v>127447419.857492</v>
      </c>
      <c r="BA119" s="58">
        <f t="shared" si="17"/>
        <v>128338346.89361081</v>
      </c>
    </row>
    <row r="120" spans="1:53" x14ac:dyDescent="0.35">
      <c r="A120">
        <v>2139</v>
      </c>
      <c r="B120" s="51">
        <f>'Temp Relocation Housing Costs'!B120+'Temp Relocation Living Costs'!B120</f>
        <v>0</v>
      </c>
      <c r="C120" s="51">
        <f>'Temp Relocation Housing Costs'!C120+'Temp Relocation Living Costs'!C120</f>
        <v>0</v>
      </c>
      <c r="D120" s="51">
        <f>'Temp Relocation Housing Costs'!D120+'Temp Relocation Living Costs'!D120</f>
        <v>0</v>
      </c>
      <c r="E120" s="51">
        <f>'Temp Relocation Housing Costs'!E120+'Temp Relocation Living Costs'!E120</f>
        <v>0</v>
      </c>
      <c r="F120" s="51">
        <f>'Temp Relocation Housing Costs'!F120+'Temp Relocation Living Costs'!F120</f>
        <v>0</v>
      </c>
      <c r="G120" s="51">
        <f>'Temp Relocation Housing Costs'!G120+'Temp Relocation Living Costs'!G120</f>
        <v>0</v>
      </c>
      <c r="H120" s="52">
        <f>'Temp Relocation Housing Costs'!H120+'Temp Relocation Living Costs'!H120</f>
        <v>214704.43950441314</v>
      </c>
      <c r="I120" s="52">
        <f>'Temp Relocation Housing Costs'!I120+'Temp Relocation Living Costs'!I120</f>
        <v>246462.52012470344</v>
      </c>
      <c r="J120" s="52">
        <f>'Temp Relocation Housing Costs'!J120+'Temp Relocation Living Costs'!J120</f>
        <v>169773.23807115393</v>
      </c>
      <c r="K120" s="52">
        <f>'Temp Relocation Housing Costs'!K120+'Temp Relocation Living Costs'!K120</f>
        <v>153167.37544844305</v>
      </c>
      <c r="L120" s="52">
        <f>'Temp Relocation Housing Costs'!L120+'Temp Relocation Living Costs'!L120</f>
        <v>126160.04373781354</v>
      </c>
      <c r="M120" s="52">
        <f>'Temp Relocation Housing Costs'!M120+'Temp Relocation Living Costs'!M120</f>
        <v>53581.837433067267</v>
      </c>
      <c r="N120" s="53">
        <f>'Temp Relocation Housing Costs'!N120+'Temp Relocation Living Costs'!N120</f>
        <v>24340774.516363852</v>
      </c>
      <c r="O120" s="53">
        <f>'Temp Relocation Housing Costs'!O120+'Temp Relocation Living Costs'!O120</f>
        <v>46843364.394892536</v>
      </c>
      <c r="P120" s="53">
        <f>'Temp Relocation Housing Costs'!P120+'Temp Relocation Living Costs'!P120</f>
        <v>37420297.943657577</v>
      </c>
      <c r="Q120" s="53">
        <f>'Temp Relocation Housing Costs'!Q120+'Temp Relocation Living Costs'!Q120</f>
        <v>15293056.309944773</v>
      </c>
      <c r="R120" s="53">
        <f>'Temp Relocation Housing Costs'!R120+'Temp Relocation Living Costs'!R120</f>
        <v>9825269.0228121895</v>
      </c>
      <c r="S120" s="53">
        <f>'Temp Relocation Housing Costs'!S120+'Temp Relocation Living Costs'!S120</f>
        <v>5563895.4238216989</v>
      </c>
      <c r="U120" s="68">
        <v>2139</v>
      </c>
      <c r="V120" s="55">
        <f t="shared" si="9"/>
        <v>0</v>
      </c>
      <c r="W120" s="56">
        <f t="shared" si="10"/>
        <v>963849.45431959431</v>
      </c>
      <c r="X120" s="57">
        <f t="shared" si="11"/>
        <v>139286657.61149263</v>
      </c>
      <c r="Y120" s="58">
        <f t="shared" si="12"/>
        <v>140250507.06581223</v>
      </c>
      <c r="Z120" s="96">
        <f t="shared" si="13"/>
        <v>249733.49721248323</v>
      </c>
      <c r="AC120">
        <v>2139</v>
      </c>
      <c r="AD120" s="51">
        <f>'Temp Relocation Housing Costs'!V120+'Temp Relocation Living Costs'!V120</f>
        <v>0</v>
      </c>
      <c r="AE120" s="51">
        <f>'Temp Relocation Housing Costs'!W120+'Temp Relocation Living Costs'!W120</f>
        <v>0</v>
      </c>
      <c r="AF120" s="51">
        <f>'Temp Relocation Housing Costs'!X120+'Temp Relocation Living Costs'!X120</f>
        <v>0</v>
      </c>
      <c r="AG120" s="51">
        <f>'Temp Relocation Housing Costs'!Y120+'Temp Relocation Living Costs'!Y120</f>
        <v>0</v>
      </c>
      <c r="AH120" s="51">
        <f>'Temp Relocation Housing Costs'!Z120+'Temp Relocation Living Costs'!Z120</f>
        <v>0</v>
      </c>
      <c r="AI120" s="51">
        <f>'Temp Relocation Housing Costs'!AA120+'Temp Relocation Living Costs'!AA120</f>
        <v>0</v>
      </c>
      <c r="AJ120" s="52">
        <f>'Temp Relocation Housing Costs'!AB120+'Temp Relocation Living Costs'!AB120</f>
        <v>199884.60970782852</v>
      </c>
      <c r="AK120" s="52">
        <f>'Temp Relocation Housing Costs'!AC120+'Temp Relocation Living Costs'!AC120</f>
        <v>225067.59553408323</v>
      </c>
      <c r="AL120" s="52">
        <f>'Temp Relocation Housing Costs'!AD120+'Temp Relocation Living Costs'!AD120</f>
        <v>153407.39333330112</v>
      </c>
      <c r="AM120" s="52">
        <f>'Temp Relocation Housing Costs'!AE120+'Temp Relocation Living Costs'!AE120</f>
        <v>152773.24781734357</v>
      </c>
      <c r="AN120" s="52">
        <f>'Temp Relocation Housing Costs'!AF120+'Temp Relocation Living Costs'!AF120</f>
        <v>123582.97481522519</v>
      </c>
      <c r="AO120" s="52">
        <f>'Temp Relocation Housing Costs'!AG120+'Temp Relocation Living Costs'!AG120</f>
        <v>49007.770762491054</v>
      </c>
      <c r="AP120" s="53">
        <f>'Temp Relocation Housing Costs'!AH120+'Temp Relocation Living Costs'!AH120</f>
        <v>22660668.896367375</v>
      </c>
      <c r="AQ120" s="53">
        <f>'Temp Relocation Housing Costs'!AI120+'Temp Relocation Living Costs'!AI120</f>
        <v>42776984.450824045</v>
      </c>
      <c r="AR120" s="53">
        <f>'Temp Relocation Housing Costs'!AJ120+'Temp Relocation Living Costs'!AJ120</f>
        <v>33813046.334700093</v>
      </c>
      <c r="AS120" s="53">
        <f>'Temp Relocation Housing Costs'!AK120+'Temp Relocation Living Costs'!AK120</f>
        <v>15253704.482977293</v>
      </c>
      <c r="AT120" s="53">
        <f>'Temp Relocation Housing Costs'!AL120+'Temp Relocation Living Costs'!AL120</f>
        <v>9624568.4308927692</v>
      </c>
      <c r="AU120" s="53">
        <f>'Temp Relocation Housing Costs'!AM120+'Temp Relocation Living Costs'!AM120</f>
        <v>5088927.9752256097</v>
      </c>
      <c r="AW120" s="68">
        <v>2139</v>
      </c>
      <c r="AX120" s="55">
        <f t="shared" si="14"/>
        <v>0</v>
      </c>
      <c r="AY120" s="56">
        <f t="shared" si="15"/>
        <v>903723.59197027271</v>
      </c>
      <c r="AZ120" s="57">
        <f t="shared" si="16"/>
        <v>129217900.57098718</v>
      </c>
      <c r="BA120" s="58">
        <f t="shared" si="17"/>
        <v>130121624.16295746</v>
      </c>
    </row>
    <row r="121" spans="1:53" x14ac:dyDescent="0.35">
      <c r="A121">
        <v>2140</v>
      </c>
      <c r="B121" s="51">
        <f>'Temp Relocation Housing Costs'!B121+'Temp Relocation Living Costs'!B121</f>
        <v>0</v>
      </c>
      <c r="C121" s="51">
        <f>'Temp Relocation Housing Costs'!C121+'Temp Relocation Living Costs'!C121</f>
        <v>0</v>
      </c>
      <c r="D121" s="51">
        <f>'Temp Relocation Housing Costs'!D121+'Temp Relocation Living Costs'!D121</f>
        <v>0</v>
      </c>
      <c r="E121" s="51">
        <f>'Temp Relocation Housing Costs'!E121+'Temp Relocation Living Costs'!E121</f>
        <v>0</v>
      </c>
      <c r="F121" s="51">
        <f>'Temp Relocation Housing Costs'!F121+'Temp Relocation Living Costs'!F121</f>
        <v>0</v>
      </c>
      <c r="G121" s="51">
        <f>'Temp Relocation Housing Costs'!G121+'Temp Relocation Living Costs'!G121</f>
        <v>0</v>
      </c>
      <c r="H121" s="52">
        <f>'Temp Relocation Housing Costs'!H121+'Temp Relocation Living Costs'!H121</f>
        <v>217788.28053773165</v>
      </c>
      <c r="I121" s="52">
        <f>'Temp Relocation Housing Costs'!I121+'Temp Relocation Living Costs'!I121</f>
        <v>250002.50855945604</v>
      </c>
      <c r="J121" s="52">
        <f>'Temp Relocation Housing Costs'!J121+'Temp Relocation Living Costs'!J121</f>
        <v>172211.72364290856</v>
      </c>
      <c r="K121" s="52">
        <f>'Temp Relocation Housing Costs'!K121+'Temp Relocation Living Costs'!K121</f>
        <v>155367.34783124004</v>
      </c>
      <c r="L121" s="52">
        <f>'Temp Relocation Housing Costs'!L121+'Temp Relocation Living Costs'!L121</f>
        <v>127972.10463670301</v>
      </c>
      <c r="M121" s="52">
        <f>'Temp Relocation Housing Costs'!M121+'Temp Relocation Living Costs'!M121</f>
        <v>54351.443638221201</v>
      </c>
      <c r="N121" s="53">
        <f>'Temp Relocation Housing Costs'!N121+'Temp Relocation Living Costs'!N121</f>
        <v>24678912.957149431</v>
      </c>
      <c r="O121" s="53">
        <f>'Temp Relocation Housing Costs'!O121+'Temp Relocation Living Costs'!O121</f>
        <v>47494105.487251401</v>
      </c>
      <c r="P121" s="53">
        <f>'Temp Relocation Housing Costs'!P121+'Temp Relocation Living Costs'!P121</f>
        <v>37940135.190081</v>
      </c>
      <c r="Q121" s="53">
        <f>'Temp Relocation Housing Costs'!Q121+'Temp Relocation Living Costs'!Q121</f>
        <v>15505505.187116457</v>
      </c>
      <c r="R121" s="53">
        <f>'Temp Relocation Housing Costs'!R121+'Temp Relocation Living Costs'!R121</f>
        <v>9961760.2074061334</v>
      </c>
      <c r="S121" s="53">
        <f>'Temp Relocation Housing Costs'!S121+'Temp Relocation Living Costs'!S121</f>
        <v>5641188.2364246938</v>
      </c>
      <c r="U121" s="68">
        <v>2140</v>
      </c>
      <c r="V121" s="55">
        <f t="shared" si="9"/>
        <v>0</v>
      </c>
      <c r="W121" s="56">
        <f t="shared" si="10"/>
        <v>977693.40884626063</v>
      </c>
      <c r="X121" s="57">
        <f t="shared" si="11"/>
        <v>141221607.26542911</v>
      </c>
      <c r="Y121" s="58">
        <f t="shared" si="12"/>
        <v>142199300.67427537</v>
      </c>
      <c r="Z121" s="96">
        <f t="shared" si="13"/>
        <v>239866.96378458504</v>
      </c>
      <c r="AC121">
        <v>2140</v>
      </c>
      <c r="AD121" s="51">
        <f>'Temp Relocation Housing Costs'!V121+'Temp Relocation Living Costs'!V121</f>
        <v>0</v>
      </c>
      <c r="AE121" s="51">
        <f>'Temp Relocation Housing Costs'!W121+'Temp Relocation Living Costs'!W121</f>
        <v>0</v>
      </c>
      <c r="AF121" s="51">
        <f>'Temp Relocation Housing Costs'!X121+'Temp Relocation Living Costs'!X121</f>
        <v>0</v>
      </c>
      <c r="AG121" s="51">
        <f>'Temp Relocation Housing Costs'!Y121+'Temp Relocation Living Costs'!Y121</f>
        <v>0</v>
      </c>
      <c r="AH121" s="51">
        <f>'Temp Relocation Housing Costs'!Z121+'Temp Relocation Living Costs'!Z121</f>
        <v>0</v>
      </c>
      <c r="AI121" s="51">
        <f>'Temp Relocation Housing Costs'!AA121+'Temp Relocation Living Costs'!AA121</f>
        <v>0</v>
      </c>
      <c r="AJ121" s="52">
        <f>'Temp Relocation Housing Costs'!AB121+'Temp Relocation Living Costs'!AB121</f>
        <v>202755.59068413562</v>
      </c>
      <c r="AK121" s="52">
        <f>'Temp Relocation Housing Costs'!AC121+'Temp Relocation Living Costs'!AC121</f>
        <v>228300.28456454957</v>
      </c>
      <c r="AL121" s="52">
        <f>'Temp Relocation Housing Costs'!AD121+'Temp Relocation Living Costs'!AD121</f>
        <v>155610.81313900079</v>
      </c>
      <c r="AM121" s="52">
        <f>'Temp Relocation Housing Costs'!AE121+'Temp Relocation Living Costs'!AE121</f>
        <v>154967.55926940264</v>
      </c>
      <c r="AN121" s="52">
        <f>'Temp Relocation Housing Costs'!AF121+'Temp Relocation Living Costs'!AF121</f>
        <v>125358.02077903686</v>
      </c>
      <c r="AO121" s="52">
        <f>'Temp Relocation Housing Costs'!AG121+'Temp Relocation Living Costs'!AG121</f>
        <v>49711.678770996528</v>
      </c>
      <c r="AP121" s="53">
        <f>'Temp Relocation Housing Costs'!AH121+'Temp Relocation Living Costs'!AH121</f>
        <v>22975467.558284424</v>
      </c>
      <c r="AQ121" s="53">
        <f>'Temp Relocation Housing Costs'!AI121+'Temp Relocation Living Costs'!AI121</f>
        <v>43371235.994216226</v>
      </c>
      <c r="AR121" s="53">
        <f>'Temp Relocation Housing Costs'!AJ121+'Temp Relocation Living Costs'!AJ121</f>
        <v>34282772.175105847</v>
      </c>
      <c r="AS121" s="53">
        <f>'Temp Relocation Housing Costs'!AK121+'Temp Relocation Living Costs'!AK121</f>
        <v>15465606.690386934</v>
      </c>
      <c r="AT121" s="53">
        <f>'Temp Relocation Housing Costs'!AL121+'Temp Relocation Living Costs'!AL121</f>
        <v>9758271.5125374477</v>
      </c>
      <c r="AU121" s="53">
        <f>'Temp Relocation Housing Costs'!AM121+'Temp Relocation Living Costs'!AM121</f>
        <v>5159622.6102568852</v>
      </c>
      <c r="AW121" s="68">
        <v>2140</v>
      </c>
      <c r="AX121" s="55">
        <f t="shared" si="14"/>
        <v>0</v>
      </c>
      <c r="AY121" s="56">
        <f t="shared" si="15"/>
        <v>916703.94720712199</v>
      </c>
      <c r="AZ121" s="57">
        <f t="shared" si="16"/>
        <v>131012976.54078777</v>
      </c>
      <c r="BA121" s="58">
        <f t="shared" si="17"/>
        <v>131929680.48799489</v>
      </c>
    </row>
    <row r="122" spans="1:53" x14ac:dyDescent="0.35">
      <c r="A122">
        <v>2141</v>
      </c>
      <c r="B122" s="51">
        <f>'Temp Relocation Housing Costs'!B122+'Temp Relocation Living Costs'!B122</f>
        <v>0</v>
      </c>
      <c r="C122" s="51">
        <f>'Temp Relocation Housing Costs'!C122+'Temp Relocation Living Costs'!C122</f>
        <v>0</v>
      </c>
      <c r="D122" s="51">
        <f>'Temp Relocation Housing Costs'!D122+'Temp Relocation Living Costs'!D122</f>
        <v>0</v>
      </c>
      <c r="E122" s="51">
        <f>'Temp Relocation Housing Costs'!E122+'Temp Relocation Living Costs'!E122</f>
        <v>0</v>
      </c>
      <c r="F122" s="51">
        <f>'Temp Relocation Housing Costs'!F122+'Temp Relocation Living Costs'!F122</f>
        <v>0</v>
      </c>
      <c r="G122" s="51">
        <f>'Temp Relocation Housing Costs'!G122+'Temp Relocation Living Costs'!G122</f>
        <v>0</v>
      </c>
      <c r="H122" s="52">
        <f>'Temp Relocation Housing Costs'!H122+'Temp Relocation Living Costs'!H122</f>
        <v>220916.41537112591</v>
      </c>
      <c r="I122" s="52">
        <f>'Temp Relocation Housing Costs'!I122+'Temp Relocation Living Costs'!I122</f>
        <v>253593.34252687555</v>
      </c>
      <c r="J122" s="52">
        <f>'Temp Relocation Housing Costs'!J122+'Temp Relocation Living Costs'!J122</f>
        <v>174685.23365050019</v>
      </c>
      <c r="K122" s="52">
        <f>'Temp Relocation Housing Costs'!K122+'Temp Relocation Living Costs'!K122</f>
        <v>157598.91883920704</v>
      </c>
      <c r="L122" s="52">
        <f>'Temp Relocation Housing Costs'!L122+'Temp Relocation Living Costs'!L122</f>
        <v>129810.19251373867</v>
      </c>
      <c r="M122" s="52">
        <f>'Temp Relocation Housing Costs'!M122+'Temp Relocation Living Costs'!M122</f>
        <v>55132.103844868681</v>
      </c>
      <c r="N122" s="53">
        <f>'Temp Relocation Housing Costs'!N122+'Temp Relocation Living Costs'!N122</f>
        <v>25021748.76716046</v>
      </c>
      <c r="O122" s="53">
        <f>'Temp Relocation Housing Costs'!O122+'Temp Relocation Living Costs'!O122</f>
        <v>48153886.578652918</v>
      </c>
      <c r="P122" s="53">
        <f>'Temp Relocation Housing Costs'!P122+'Temp Relocation Living Costs'!P122</f>
        <v>38467193.938673533</v>
      </c>
      <c r="Q122" s="53">
        <f>'Temp Relocation Housing Costs'!Q122+'Temp Relocation Living Costs'!Q122</f>
        <v>15720905.37267914</v>
      </c>
      <c r="R122" s="53">
        <f>'Temp Relocation Housing Costs'!R122+'Temp Relocation Living Costs'!R122</f>
        <v>10100147.507356161</v>
      </c>
      <c r="S122" s="53">
        <f>'Temp Relocation Housing Costs'!S122+'Temp Relocation Living Costs'!S122</f>
        <v>5719554.7893525884</v>
      </c>
      <c r="U122" s="68">
        <v>2141</v>
      </c>
      <c r="V122" s="55">
        <f t="shared" si="9"/>
        <v>0</v>
      </c>
      <c r="W122" s="56">
        <f t="shared" si="10"/>
        <v>991736.20674631605</v>
      </c>
      <c r="X122" s="57">
        <f t="shared" si="11"/>
        <v>143183436.95387483</v>
      </c>
      <c r="Y122" s="58">
        <f t="shared" si="12"/>
        <v>144175173.16062114</v>
      </c>
      <c r="Z122" s="96">
        <f t="shared" si="13"/>
        <v>230390.24016528763</v>
      </c>
      <c r="AC122">
        <v>2141</v>
      </c>
      <c r="AD122" s="51">
        <f>'Temp Relocation Housing Costs'!V122+'Temp Relocation Living Costs'!V122</f>
        <v>0</v>
      </c>
      <c r="AE122" s="51">
        <f>'Temp Relocation Housing Costs'!W122+'Temp Relocation Living Costs'!W122</f>
        <v>0</v>
      </c>
      <c r="AF122" s="51">
        <f>'Temp Relocation Housing Costs'!X122+'Temp Relocation Living Costs'!X122</f>
        <v>0</v>
      </c>
      <c r="AG122" s="51">
        <f>'Temp Relocation Housing Costs'!Y122+'Temp Relocation Living Costs'!Y122</f>
        <v>0</v>
      </c>
      <c r="AH122" s="51">
        <f>'Temp Relocation Housing Costs'!Z122+'Temp Relocation Living Costs'!Z122</f>
        <v>0</v>
      </c>
      <c r="AI122" s="51">
        <f>'Temp Relocation Housing Costs'!AA122+'Temp Relocation Living Costs'!AA122</f>
        <v>0</v>
      </c>
      <c r="AJ122" s="52">
        <f>'Temp Relocation Housing Costs'!AB122+'Temp Relocation Living Costs'!AB122</f>
        <v>205667.80811070459</v>
      </c>
      <c r="AK122" s="52">
        <f>'Temp Relocation Housing Costs'!AC122+'Temp Relocation Living Costs'!AC122</f>
        <v>231579.40532741568</v>
      </c>
      <c r="AL122" s="52">
        <f>'Temp Relocation Housing Costs'!AD122+'Temp Relocation Living Costs'!AD122</f>
        <v>157845.88108586668</v>
      </c>
      <c r="AM122" s="52">
        <f>'Temp Relocation Housing Costs'!AE122+'Temp Relocation Living Costs'!AE122</f>
        <v>157193.38803759814</v>
      </c>
      <c r="AN122" s="52">
        <f>'Temp Relocation Housing Costs'!AF122+'Temp Relocation Living Costs'!AF122</f>
        <v>127158.56206838475</v>
      </c>
      <c r="AO122" s="52">
        <f>'Temp Relocation Housing Costs'!AG122+'Temp Relocation Living Costs'!AG122</f>
        <v>50425.697145199731</v>
      </c>
      <c r="AP122" s="53">
        <f>'Temp Relocation Housing Costs'!AH122+'Temp Relocation Living Costs'!AH122</f>
        <v>23294639.356669679</v>
      </c>
      <c r="AQ122" s="53">
        <f>'Temp Relocation Housing Costs'!AI122+'Temp Relocation Living Costs'!AI122</f>
        <v>43973742.792188838</v>
      </c>
      <c r="AR122" s="53">
        <f>'Temp Relocation Housing Costs'!AJ122+'Temp Relocation Living Costs'!AJ122</f>
        <v>34759023.377437308</v>
      </c>
      <c r="AS122" s="53">
        <f>'Temp Relocation Housing Costs'!AK122+'Temp Relocation Living Costs'!AK122</f>
        <v>15680452.611932065</v>
      </c>
      <c r="AT122" s="53">
        <f>'Temp Relocation Housing Costs'!AL122+'Temp Relocation Living Costs'!AL122</f>
        <v>9893831.9776242692</v>
      </c>
      <c r="AU122" s="53">
        <f>'Temp Relocation Housing Costs'!AM122+'Temp Relocation Living Costs'!AM122</f>
        <v>5231299.3247057749</v>
      </c>
      <c r="AW122" s="68">
        <v>2141</v>
      </c>
      <c r="AX122" s="55">
        <f t="shared" si="14"/>
        <v>0</v>
      </c>
      <c r="AY122" s="56">
        <f t="shared" si="15"/>
        <v>929870.7417751695</v>
      </c>
      <c r="AZ122" s="57">
        <f t="shared" si="16"/>
        <v>132832989.44055794</v>
      </c>
      <c r="BA122" s="58">
        <f t="shared" si="17"/>
        <v>133762860.18233311</v>
      </c>
    </row>
    <row r="123" spans="1:53" x14ac:dyDescent="0.35">
      <c r="A123">
        <v>2142</v>
      </c>
      <c r="B123" s="51">
        <f>'Temp Relocation Housing Costs'!B123+'Temp Relocation Living Costs'!B123</f>
        <v>0</v>
      </c>
      <c r="C123" s="51">
        <f>'Temp Relocation Housing Costs'!C123+'Temp Relocation Living Costs'!C123</f>
        <v>0</v>
      </c>
      <c r="D123" s="51">
        <f>'Temp Relocation Housing Costs'!D123+'Temp Relocation Living Costs'!D123</f>
        <v>0</v>
      </c>
      <c r="E123" s="51">
        <f>'Temp Relocation Housing Costs'!E123+'Temp Relocation Living Costs'!E123</f>
        <v>0</v>
      </c>
      <c r="F123" s="51">
        <f>'Temp Relocation Housing Costs'!F123+'Temp Relocation Living Costs'!F123</f>
        <v>0</v>
      </c>
      <c r="G123" s="51">
        <f>'Temp Relocation Housing Costs'!G123+'Temp Relocation Living Costs'!G123</f>
        <v>0</v>
      </c>
      <c r="H123" s="52">
        <f>'Temp Relocation Housing Costs'!H123+'Temp Relocation Living Costs'!H123</f>
        <v>224089.48020493955</v>
      </c>
      <c r="I123" s="52">
        <f>'Temp Relocation Housing Costs'!I123+'Temp Relocation Living Costs'!I123</f>
        <v>257235.75233109712</v>
      </c>
      <c r="J123" s="52">
        <f>'Temp Relocation Housing Costs'!J123+'Temp Relocation Living Costs'!J123</f>
        <v>177194.27115661642</v>
      </c>
      <c r="K123" s="52">
        <f>'Temp Relocation Housing Costs'!K123+'Temp Relocation Living Costs'!K123</f>
        <v>159862.54232945625</v>
      </c>
      <c r="L123" s="52">
        <f>'Temp Relocation Housing Costs'!L123+'Temp Relocation Living Costs'!L123</f>
        <v>131674.68119939818</v>
      </c>
      <c r="M123" s="52">
        <f>'Temp Relocation Housing Costs'!M123+'Temp Relocation Living Costs'!M123</f>
        <v>55923.97682375271</v>
      </c>
      <c r="N123" s="53">
        <f>'Temp Relocation Housing Costs'!N123+'Temp Relocation Living Costs'!N123</f>
        <v>25369347.201555714</v>
      </c>
      <c r="O123" s="53">
        <f>'Temp Relocation Housing Costs'!O123+'Temp Relocation Living Costs'!O123</f>
        <v>48822833.251427218</v>
      </c>
      <c r="P123" s="53">
        <f>'Temp Relocation Housing Costs'!P123+'Temp Relocation Living Costs'!P123</f>
        <v>39001574.509475604</v>
      </c>
      <c r="Q123" s="53">
        <f>'Temp Relocation Housing Costs'!Q123+'Temp Relocation Living Costs'!Q123</f>
        <v>15939297.865772635</v>
      </c>
      <c r="R123" s="53">
        <f>'Temp Relocation Housing Costs'!R123+'Temp Relocation Living Costs'!R123</f>
        <v>10240457.263216466</v>
      </c>
      <c r="S123" s="53">
        <f>'Temp Relocation Housing Costs'!S123+'Temp Relocation Living Costs'!S123</f>
        <v>5799009.998847222</v>
      </c>
      <c r="U123" s="68">
        <v>2142</v>
      </c>
      <c r="V123" s="55">
        <f t="shared" si="9"/>
        <v>0</v>
      </c>
      <c r="W123" s="56">
        <f t="shared" si="10"/>
        <v>1005980.7040452601</v>
      </c>
      <c r="X123" s="57">
        <f t="shared" si="11"/>
        <v>145172520.09029487</v>
      </c>
      <c r="Y123" s="58">
        <f t="shared" si="12"/>
        <v>146178500.79434013</v>
      </c>
      <c r="Z123" s="96">
        <f t="shared" si="13"/>
        <v>221287.92562453888</v>
      </c>
      <c r="AC123">
        <v>2142</v>
      </c>
      <c r="AD123" s="51">
        <f>'Temp Relocation Housing Costs'!V123+'Temp Relocation Living Costs'!V123</f>
        <v>0</v>
      </c>
      <c r="AE123" s="51">
        <f>'Temp Relocation Housing Costs'!W123+'Temp Relocation Living Costs'!W123</f>
        <v>0</v>
      </c>
      <c r="AF123" s="51">
        <f>'Temp Relocation Housing Costs'!X123+'Temp Relocation Living Costs'!X123</f>
        <v>0</v>
      </c>
      <c r="AG123" s="51">
        <f>'Temp Relocation Housing Costs'!Y123+'Temp Relocation Living Costs'!Y123</f>
        <v>0</v>
      </c>
      <c r="AH123" s="51">
        <f>'Temp Relocation Housing Costs'!Z123+'Temp Relocation Living Costs'!Z123</f>
        <v>0</v>
      </c>
      <c r="AI123" s="51">
        <f>'Temp Relocation Housing Costs'!AA123+'Temp Relocation Living Costs'!AA123</f>
        <v>0</v>
      </c>
      <c r="AJ123" s="52">
        <f>'Temp Relocation Housing Costs'!AB123+'Temp Relocation Living Costs'!AB123</f>
        <v>208621.85427457737</v>
      </c>
      <c r="AK123" s="52">
        <f>'Temp Relocation Housing Costs'!AC123+'Temp Relocation Living Costs'!AC123</f>
        <v>234905.62473055709</v>
      </c>
      <c r="AL123" s="52">
        <f>'Temp Relocation Housing Costs'!AD123+'Temp Relocation Living Costs'!AD123</f>
        <v>160113.05174221867</v>
      </c>
      <c r="AM123" s="52">
        <f>'Temp Relocation Housing Costs'!AE123+'Temp Relocation Living Costs'!AE123</f>
        <v>159451.18681118492</v>
      </c>
      <c r="AN123" s="52">
        <f>'Temp Relocation Housing Costs'!AF123+'Temp Relocation Living Costs'!AF123</f>
        <v>128984.96487751814</v>
      </c>
      <c r="AO123" s="52">
        <f>'Temp Relocation Housing Costs'!AG123+'Temp Relocation Living Costs'!AG123</f>
        <v>51149.971102221767</v>
      </c>
      <c r="AP123" s="53">
        <f>'Temp Relocation Housing Costs'!AH123+'Temp Relocation Living Costs'!AH123</f>
        <v>23618245.042488392</v>
      </c>
      <c r="AQ123" s="53">
        <f>'Temp Relocation Housing Costs'!AI123+'Temp Relocation Living Costs'!AI123</f>
        <v>44584619.525517941</v>
      </c>
      <c r="AR123" s="53">
        <f>'Temp Relocation Housing Costs'!AJ123+'Temp Relocation Living Costs'!AJ123</f>
        <v>35241890.591057576</v>
      </c>
      <c r="AS123" s="53">
        <f>'Temp Relocation Housing Costs'!AK123+'Temp Relocation Living Costs'!AK123</f>
        <v>15898283.141254222</v>
      </c>
      <c r="AT123" s="53">
        <f>'Temp Relocation Housing Costs'!AL123+'Temp Relocation Living Costs'!AL123</f>
        <v>10031275.628649393</v>
      </c>
      <c r="AU123" s="53">
        <f>'Temp Relocation Housing Costs'!AM123+'Temp Relocation Living Costs'!AM123</f>
        <v>5303971.7614743533</v>
      </c>
      <c r="AW123" s="68">
        <v>2142</v>
      </c>
      <c r="AX123" s="55">
        <f t="shared" si="14"/>
        <v>0</v>
      </c>
      <c r="AY123" s="56">
        <f t="shared" si="15"/>
        <v>943226.65353827795</v>
      </c>
      <c r="AZ123" s="57">
        <f t="shared" si="16"/>
        <v>134678285.69044188</v>
      </c>
      <c r="BA123" s="58">
        <f t="shared" si="17"/>
        <v>135621512.34398016</v>
      </c>
    </row>
    <row r="124" spans="1:53" x14ac:dyDescent="0.35">
      <c r="A124">
        <v>2143</v>
      </c>
      <c r="B124" s="51">
        <f>'Temp Relocation Housing Costs'!B124+'Temp Relocation Living Costs'!B124</f>
        <v>0</v>
      </c>
      <c r="C124" s="51">
        <f>'Temp Relocation Housing Costs'!C124+'Temp Relocation Living Costs'!C124</f>
        <v>0</v>
      </c>
      <c r="D124" s="51">
        <f>'Temp Relocation Housing Costs'!D124+'Temp Relocation Living Costs'!D124</f>
        <v>0</v>
      </c>
      <c r="E124" s="51">
        <f>'Temp Relocation Housing Costs'!E124+'Temp Relocation Living Costs'!E124</f>
        <v>0</v>
      </c>
      <c r="F124" s="51">
        <f>'Temp Relocation Housing Costs'!F124+'Temp Relocation Living Costs'!F124</f>
        <v>0</v>
      </c>
      <c r="G124" s="51">
        <f>'Temp Relocation Housing Costs'!G124+'Temp Relocation Living Costs'!G124</f>
        <v>0</v>
      </c>
      <c r="H124" s="52">
        <f>'Temp Relocation Housing Costs'!H124+'Temp Relocation Living Costs'!H124</f>
        <v>227308.12037738372</v>
      </c>
      <c r="I124" s="52">
        <f>'Temp Relocation Housing Costs'!I124+'Temp Relocation Living Costs'!I124</f>
        <v>260930.47876575429</v>
      </c>
      <c r="J124" s="52">
        <f>'Temp Relocation Housing Costs'!J124+'Temp Relocation Living Costs'!J124</f>
        <v>179739.34644953097</v>
      </c>
      <c r="K124" s="52">
        <f>'Temp Relocation Housing Costs'!K124+'Temp Relocation Living Costs'!K124</f>
        <v>162158.6786779367</v>
      </c>
      <c r="L124" s="52">
        <f>'Temp Relocation Housing Costs'!L124+'Temp Relocation Living Costs'!L124</f>
        <v>133565.94989355805</v>
      </c>
      <c r="M124" s="52">
        <f>'Temp Relocation Housing Costs'!M124+'Temp Relocation Living Costs'!M124</f>
        <v>56727.223626070918</v>
      </c>
      <c r="N124" s="53">
        <f>'Temp Relocation Housing Costs'!N124+'Temp Relocation Living Costs'!N124</f>
        <v>25721774.422008988</v>
      </c>
      <c r="O124" s="53">
        <f>'Temp Relocation Housing Costs'!O124+'Temp Relocation Living Costs'!O124</f>
        <v>49501072.832475603</v>
      </c>
      <c r="P124" s="53">
        <f>'Temp Relocation Housing Costs'!P124+'Temp Relocation Living Costs'!P124</f>
        <v>39543378.616158843</v>
      </c>
      <c r="Q124" s="53">
        <f>'Temp Relocation Housing Costs'!Q124+'Temp Relocation Living Costs'!Q124</f>
        <v>16160724.235090746</v>
      </c>
      <c r="R124" s="53">
        <f>'Temp Relocation Housing Costs'!R124+'Temp Relocation Living Costs'!R124</f>
        <v>10382716.181460312</v>
      </c>
      <c r="S124" s="53">
        <f>'Temp Relocation Housing Costs'!S124+'Temp Relocation Living Costs'!S124</f>
        <v>5879568.9883646648</v>
      </c>
      <c r="U124" s="68">
        <v>2143</v>
      </c>
      <c r="V124" s="55">
        <f t="shared" si="9"/>
        <v>0</v>
      </c>
      <c r="W124" s="56">
        <f t="shared" si="10"/>
        <v>1020429.7977902347</v>
      </c>
      <c r="X124" s="57">
        <f t="shared" si="11"/>
        <v>147189235.27555916</v>
      </c>
      <c r="Y124" s="58">
        <f t="shared" si="12"/>
        <v>148209665.07334939</v>
      </c>
      <c r="Z124" s="96">
        <f t="shared" si="13"/>
        <v>212545.22788975301</v>
      </c>
      <c r="AC124">
        <v>2143</v>
      </c>
      <c r="AD124" s="51">
        <f>'Temp Relocation Housing Costs'!V124+'Temp Relocation Living Costs'!V124</f>
        <v>0</v>
      </c>
      <c r="AE124" s="51">
        <f>'Temp Relocation Housing Costs'!W124+'Temp Relocation Living Costs'!W124</f>
        <v>0</v>
      </c>
      <c r="AF124" s="51">
        <f>'Temp Relocation Housing Costs'!X124+'Temp Relocation Living Costs'!X124</f>
        <v>0</v>
      </c>
      <c r="AG124" s="51">
        <f>'Temp Relocation Housing Costs'!Y124+'Temp Relocation Living Costs'!Y124</f>
        <v>0</v>
      </c>
      <c r="AH124" s="51">
        <f>'Temp Relocation Housing Costs'!Z124+'Temp Relocation Living Costs'!Z124</f>
        <v>0</v>
      </c>
      <c r="AI124" s="51">
        <f>'Temp Relocation Housing Costs'!AA124+'Temp Relocation Living Costs'!AA124</f>
        <v>0</v>
      </c>
      <c r="AJ124" s="52">
        <f>'Temp Relocation Housing Costs'!AB124+'Temp Relocation Living Costs'!AB124</f>
        <v>211618.3299699284</v>
      </c>
      <c r="AK124" s="52">
        <f>'Temp Relocation Housing Costs'!AC124+'Temp Relocation Living Costs'!AC124</f>
        <v>238279.61926077516</v>
      </c>
      <c r="AL124" s="52">
        <f>'Temp Relocation Housing Costs'!AD124+'Temp Relocation Living Costs'!AD124</f>
        <v>162412.78620542877</v>
      </c>
      <c r="AM124" s="52">
        <f>'Temp Relocation Housing Costs'!AE124+'Temp Relocation Living Costs'!AE124</f>
        <v>161741.41478148062</v>
      </c>
      <c r="AN124" s="52">
        <f>'Temp Relocation Housing Costs'!AF124+'Temp Relocation Living Costs'!AF124</f>
        <v>130837.60066040454</v>
      </c>
      <c r="AO124" s="52">
        <f>'Temp Relocation Housing Costs'!AG124+'Temp Relocation Living Costs'!AG124</f>
        <v>51884.647944965145</v>
      </c>
      <c r="AP124" s="53">
        <f>'Temp Relocation Housing Costs'!AH124+'Temp Relocation Living Costs'!AH124</f>
        <v>23946346.210649233</v>
      </c>
      <c r="AQ124" s="53">
        <f>'Temp Relocation Housing Costs'!AI124+'Temp Relocation Living Costs'!AI124</f>
        <v>45203982.468108013</v>
      </c>
      <c r="AR124" s="53">
        <f>'Temp Relocation Housing Costs'!AJ124+'Temp Relocation Living Costs'!AJ124</f>
        <v>35731465.724617302</v>
      </c>
      <c r="AS124" s="53">
        <f>'Temp Relocation Housing Costs'!AK124+'Temp Relocation Living Costs'!AK124</f>
        <v>16119139.740083363</v>
      </c>
      <c r="AT124" s="53">
        <f>'Temp Relocation Housing Costs'!AL124+'Temp Relocation Living Costs'!AL124</f>
        <v>10170628.626553444</v>
      </c>
      <c r="AU124" s="53">
        <f>'Temp Relocation Housing Costs'!AM124+'Temp Relocation Living Costs'!AM124</f>
        <v>5377653.752989864</v>
      </c>
      <c r="AW124" s="68">
        <v>2143</v>
      </c>
      <c r="AX124" s="55">
        <f t="shared" si="14"/>
        <v>0</v>
      </c>
      <c r="AY124" s="56">
        <f t="shared" si="15"/>
        <v>956774.39882298268</v>
      </c>
      <c r="AZ124" s="57">
        <f t="shared" si="16"/>
        <v>136549216.52300122</v>
      </c>
      <c r="BA124" s="58">
        <f t="shared" si="17"/>
        <v>137505990.92182422</v>
      </c>
    </row>
    <row r="125" spans="1:53" x14ac:dyDescent="0.35">
      <c r="A125">
        <v>2144</v>
      </c>
      <c r="B125" s="51">
        <f>'Temp Relocation Housing Costs'!B125+'Temp Relocation Living Costs'!B125</f>
        <v>0</v>
      </c>
      <c r="C125" s="51">
        <f>'Temp Relocation Housing Costs'!C125+'Temp Relocation Living Costs'!C125</f>
        <v>0</v>
      </c>
      <c r="D125" s="51">
        <f>'Temp Relocation Housing Costs'!D125+'Temp Relocation Living Costs'!D125</f>
        <v>0</v>
      </c>
      <c r="E125" s="51">
        <f>'Temp Relocation Housing Costs'!E125+'Temp Relocation Living Costs'!E125</f>
        <v>0</v>
      </c>
      <c r="F125" s="51">
        <f>'Temp Relocation Housing Costs'!F125+'Temp Relocation Living Costs'!F125</f>
        <v>0</v>
      </c>
      <c r="G125" s="51">
        <f>'Temp Relocation Housing Costs'!G125+'Temp Relocation Living Costs'!G125</f>
        <v>0</v>
      </c>
      <c r="H125" s="52">
        <f>'Temp Relocation Housing Costs'!H125+'Temp Relocation Living Costs'!H125</f>
        <v>230572.99049578607</v>
      </c>
      <c r="I125" s="52">
        <f>'Temp Relocation Housing Costs'!I125+'Temp Relocation Living Costs'!I125</f>
        <v>264678.27326464141</v>
      </c>
      <c r="J125" s="52">
        <f>'Temp Relocation Housing Costs'!J125+'Temp Relocation Living Costs'!J125</f>
        <v>182320.97714688559</v>
      </c>
      <c r="K125" s="52">
        <f>'Temp Relocation Housing Costs'!K125+'Temp Relocation Living Costs'!K125</f>
        <v>164487.79487306529</v>
      </c>
      <c r="L125" s="52">
        <f>'Temp Relocation Housing Costs'!L125+'Temp Relocation Living Costs'!L125</f>
        <v>135484.38324261535</v>
      </c>
      <c r="M125" s="52">
        <f>'Temp Relocation Housing Costs'!M125+'Temp Relocation Living Costs'!M125</f>
        <v>57542.00761623017</v>
      </c>
      <c r="N125" s="53">
        <f>'Temp Relocation Housing Costs'!N125+'Temp Relocation Living Costs'!N125</f>
        <v>26079097.509302255</v>
      </c>
      <c r="O125" s="53">
        <f>'Temp Relocation Housing Costs'!O125+'Temp Relocation Living Costs'!O125</f>
        <v>50188734.417505853</v>
      </c>
      <c r="P125" s="53">
        <f>'Temp Relocation Housing Costs'!P125+'Temp Relocation Living Costs'!P125</f>
        <v>40092709.385386109</v>
      </c>
      <c r="Q125" s="53">
        <f>'Temp Relocation Housing Costs'!Q125+'Temp Relocation Living Costs'!Q125</f>
        <v>16385226.62679342</v>
      </c>
      <c r="R125" s="53">
        <f>'Temp Relocation Housing Costs'!R125+'Temp Relocation Living Costs'!R125</f>
        <v>10526951.339563353</v>
      </c>
      <c r="S125" s="53">
        <f>'Temp Relocation Housing Costs'!S125+'Temp Relocation Living Costs'!S125</f>
        <v>5961247.0914537944</v>
      </c>
      <c r="U125" s="68">
        <v>2144</v>
      </c>
      <c r="V125" s="55">
        <f t="shared" si="9"/>
        <v>0</v>
      </c>
      <c r="W125" s="56">
        <f t="shared" si="10"/>
        <v>1035086.4266392239</v>
      </c>
      <c r="X125" s="57">
        <f t="shared" si="11"/>
        <v>149233966.37000477</v>
      </c>
      <c r="Y125" s="58">
        <f t="shared" si="12"/>
        <v>150269052.796644</v>
      </c>
      <c r="Z125" s="96">
        <f t="shared" si="13"/>
        <v>204147.9391066375</v>
      </c>
      <c r="AC125">
        <v>2144</v>
      </c>
      <c r="AD125" s="51">
        <f>'Temp Relocation Housing Costs'!V125+'Temp Relocation Living Costs'!V125</f>
        <v>0</v>
      </c>
      <c r="AE125" s="51">
        <f>'Temp Relocation Housing Costs'!W125+'Temp Relocation Living Costs'!W125</f>
        <v>0</v>
      </c>
      <c r="AF125" s="51">
        <f>'Temp Relocation Housing Costs'!X125+'Temp Relocation Living Costs'!X125</f>
        <v>0</v>
      </c>
      <c r="AG125" s="51">
        <f>'Temp Relocation Housing Costs'!Y125+'Temp Relocation Living Costs'!Y125</f>
        <v>0</v>
      </c>
      <c r="AH125" s="51">
        <f>'Temp Relocation Housing Costs'!Z125+'Temp Relocation Living Costs'!Z125</f>
        <v>0</v>
      </c>
      <c r="AI125" s="51">
        <f>'Temp Relocation Housing Costs'!AA125+'Temp Relocation Living Costs'!AA125</f>
        <v>0</v>
      </c>
      <c r="AJ125" s="52">
        <f>'Temp Relocation Housing Costs'!AB125+'Temp Relocation Living Costs'!AB125</f>
        <v>214657.84462025395</v>
      </c>
      <c r="AK125" s="52">
        <f>'Temp Relocation Housing Costs'!AC125+'Temp Relocation Living Costs'!AC125</f>
        <v>241702.07512138065</v>
      </c>
      <c r="AL125" s="52">
        <f>'Temp Relocation Housing Costs'!AD125+'Temp Relocation Living Costs'!AD125</f>
        <v>164745.55219569881</v>
      </c>
      <c r="AM125" s="52">
        <f>'Temp Relocation Housing Costs'!AE125+'Temp Relocation Living Costs'!AE125</f>
        <v>164064.53773525573</v>
      </c>
      <c r="AN125" s="52">
        <f>'Temp Relocation Housing Costs'!AF125+'Temp Relocation Living Costs'!AF125</f>
        <v>132716.84620627598</v>
      </c>
      <c r="AO125" s="52">
        <f>'Temp Relocation Housing Costs'!AG125+'Temp Relocation Living Costs'!AG125</f>
        <v>52629.877092072195</v>
      </c>
      <c r="AP125" s="53">
        <f>'Temp Relocation Housing Costs'!AH125+'Temp Relocation Living Costs'!AH125</f>
        <v>24279005.311728239</v>
      </c>
      <c r="AQ125" s="53">
        <f>'Temp Relocation Housing Costs'!AI125+'Temp Relocation Living Costs'!AI125</f>
        <v>45831949.509123445</v>
      </c>
      <c r="AR125" s="53">
        <f>'Temp Relocation Housing Costs'!AJ125+'Temp Relocation Living Costs'!AJ125</f>
        <v>36227841.963548519</v>
      </c>
      <c r="AS125" s="53">
        <f>'Temp Relocation Housing Costs'!AK125+'Temp Relocation Living Costs'!AK125</f>
        <v>16343064.446129689</v>
      </c>
      <c r="AT125" s="53">
        <f>'Temp Relocation Housing Costs'!AL125+'Temp Relocation Living Costs'!AL125</f>
        <v>10311917.495700967</v>
      </c>
      <c r="AU125" s="53">
        <f>'Temp Relocation Housing Costs'!AM125+'Temp Relocation Living Costs'!AM125</f>
        <v>5452359.3238375867</v>
      </c>
      <c r="AW125" s="68">
        <v>2144</v>
      </c>
      <c r="AX125" s="55">
        <f t="shared" si="14"/>
        <v>0</v>
      </c>
      <c r="AY125" s="56">
        <f t="shared" si="15"/>
        <v>970516.73297093727</v>
      </c>
      <c r="AZ125" s="57">
        <f t="shared" si="16"/>
        <v>138446138.05006844</v>
      </c>
      <c r="BA125" s="58">
        <f t="shared" si="17"/>
        <v>139416654.78303936</v>
      </c>
    </row>
    <row r="126" spans="1:53" x14ac:dyDescent="0.35">
      <c r="A126">
        <v>2145</v>
      </c>
      <c r="B126" s="51">
        <f>'Temp Relocation Housing Costs'!B126+'Temp Relocation Living Costs'!B126</f>
        <v>0</v>
      </c>
      <c r="C126" s="51">
        <f>'Temp Relocation Housing Costs'!C126+'Temp Relocation Living Costs'!C126</f>
        <v>0</v>
      </c>
      <c r="D126" s="51">
        <f>'Temp Relocation Housing Costs'!D126+'Temp Relocation Living Costs'!D126</f>
        <v>0</v>
      </c>
      <c r="E126" s="51">
        <f>'Temp Relocation Housing Costs'!E126+'Temp Relocation Living Costs'!E126</f>
        <v>0</v>
      </c>
      <c r="F126" s="51">
        <f>'Temp Relocation Housing Costs'!F126+'Temp Relocation Living Costs'!F126</f>
        <v>0</v>
      </c>
      <c r="G126" s="51">
        <f>'Temp Relocation Housing Costs'!G126+'Temp Relocation Living Costs'!G126</f>
        <v>0</v>
      </c>
      <c r="H126" s="52">
        <f>'Temp Relocation Housing Costs'!H126+'Temp Relocation Living Costs'!H126</f>
        <v>233884.75456972478</v>
      </c>
      <c r="I126" s="52">
        <f>'Temp Relocation Housing Costs'!I126+'Temp Relocation Living Costs'!I126</f>
        <v>268479.89805454068</v>
      </c>
      <c r="J126" s="52">
        <f>'Temp Relocation Housing Costs'!J126+'Temp Relocation Living Costs'!J126</f>
        <v>184939.68830096372</v>
      </c>
      <c r="K126" s="52">
        <f>'Temp Relocation Housing Costs'!K126+'Temp Relocation Living Costs'!K126</f>
        <v>166850.3646107032</v>
      </c>
      <c r="L126" s="52">
        <f>'Temp Relocation Housing Costs'!L126+'Temp Relocation Living Costs'!L126</f>
        <v>137430.37141771714</v>
      </c>
      <c r="M126" s="52">
        <f>'Temp Relocation Housing Costs'!M126+'Temp Relocation Living Costs'!M126</f>
        <v>58368.494505071671</v>
      </c>
      <c r="N126" s="53">
        <f>'Temp Relocation Housing Costs'!N126+'Temp Relocation Living Costs'!N126</f>
        <v>26441384.476093795</v>
      </c>
      <c r="O126" s="53">
        <f>'Temp Relocation Housing Costs'!O126+'Temp Relocation Living Costs'!O126</f>
        <v>50885948.89560423</v>
      </c>
      <c r="P126" s="53">
        <f>'Temp Relocation Housing Costs'!P126+'Temp Relocation Living Costs'!P126</f>
        <v>40649671.376440659</v>
      </c>
      <c r="Q126" s="53">
        <f>'Temp Relocation Housing Costs'!Q126+'Temp Relocation Living Costs'!Q126</f>
        <v>16612847.772528837</v>
      </c>
      <c r="R126" s="53">
        <f>'Temp Relocation Housing Costs'!R126+'Temp Relocation Living Costs'!R126</f>
        <v>10673190.191157518</v>
      </c>
      <c r="S126" s="53">
        <f>'Temp Relocation Housing Costs'!S126+'Temp Relocation Living Costs'!S126</f>
        <v>6044059.8546748888</v>
      </c>
      <c r="U126" s="68">
        <v>2145</v>
      </c>
      <c r="V126" s="55">
        <f t="shared" si="9"/>
        <v>0</v>
      </c>
      <c r="W126" s="56">
        <f t="shared" si="10"/>
        <v>1049953.5714587213</v>
      </c>
      <c r="X126" s="57">
        <f t="shared" si="11"/>
        <v>151307102.56649992</v>
      </c>
      <c r="Y126" s="58">
        <f t="shared" si="12"/>
        <v>152357056.13795865</v>
      </c>
      <c r="Z126" s="96">
        <f t="shared" si="13"/>
        <v>196082.41274977149</v>
      </c>
      <c r="AC126">
        <v>2145</v>
      </c>
      <c r="AD126" s="51">
        <f>'Temp Relocation Housing Costs'!V126+'Temp Relocation Living Costs'!V126</f>
        <v>0</v>
      </c>
      <c r="AE126" s="51">
        <f>'Temp Relocation Housing Costs'!W126+'Temp Relocation Living Costs'!W126</f>
        <v>0</v>
      </c>
      <c r="AF126" s="51">
        <f>'Temp Relocation Housing Costs'!X126+'Temp Relocation Living Costs'!X126</f>
        <v>0</v>
      </c>
      <c r="AG126" s="51">
        <f>'Temp Relocation Housing Costs'!Y126+'Temp Relocation Living Costs'!Y126</f>
        <v>0</v>
      </c>
      <c r="AH126" s="51">
        <f>'Temp Relocation Housing Costs'!Z126+'Temp Relocation Living Costs'!Z126</f>
        <v>0</v>
      </c>
      <c r="AI126" s="51">
        <f>'Temp Relocation Housing Costs'!AA126+'Temp Relocation Living Costs'!AA126</f>
        <v>0</v>
      </c>
      <c r="AJ126" s="52">
        <f>'Temp Relocation Housing Costs'!AB126+'Temp Relocation Living Costs'!AB126</f>
        <v>217741.01640231692</v>
      </c>
      <c r="AK126" s="52">
        <f>'Temp Relocation Housing Costs'!AC126+'Temp Relocation Living Costs'!AC126</f>
        <v>245173.68837175428</v>
      </c>
      <c r="AL126" s="52">
        <f>'Temp Relocation Housing Costs'!AD126+'Temp Relocation Living Costs'!AD126</f>
        <v>167111.82415118566</v>
      </c>
      <c r="AM126" s="52">
        <f>'Temp Relocation Housing Costs'!AE126+'Temp Relocation Living Costs'!AE126</f>
        <v>166421.02814946545</v>
      </c>
      <c r="AN126" s="52">
        <f>'Temp Relocation Housing Costs'!AF126+'Temp Relocation Living Costs'!AF126</f>
        <v>134623.08371626062</v>
      </c>
      <c r="AO126" s="52">
        <f>'Temp Relocation Housing Costs'!AG126+'Temp Relocation Living Costs'!AG126</f>
        <v>53385.810108313854</v>
      </c>
      <c r="AP126" s="53">
        <f>'Temp Relocation Housing Costs'!AH126+'Temp Relocation Living Costs'!AH126</f>
        <v>24616285.66385562</v>
      </c>
      <c r="AQ126" s="53">
        <f>'Temp Relocation Housing Costs'!AI126+'Temp Relocation Living Costs'!AI126</f>
        <v>46468640.175427414</v>
      </c>
      <c r="AR126" s="53">
        <f>'Temp Relocation Housing Costs'!AJ126+'Temp Relocation Living Costs'!AJ126</f>
        <v>36731113.787801474</v>
      </c>
      <c r="AS126" s="53">
        <f>'Temp Relocation Housing Costs'!AK126+'Temp Relocation Living Costs'!AK126</f>
        <v>16570099.881085023</v>
      </c>
      <c r="AT126" s="53">
        <f>'Temp Relocation Housing Costs'!AL126+'Temp Relocation Living Costs'!AL126</f>
        <v>10455169.128929056</v>
      </c>
      <c r="AU126" s="53">
        <f>'Temp Relocation Housing Costs'!AM126+'Temp Relocation Living Costs'!AM126</f>
        <v>5528102.693430271</v>
      </c>
      <c r="AW126" s="68">
        <v>2145</v>
      </c>
      <c r="AX126" s="55">
        <f t="shared" si="14"/>
        <v>0</v>
      </c>
      <c r="AY126" s="56">
        <f t="shared" si="15"/>
        <v>984456.45089929679</v>
      </c>
      <c r="AZ126" s="57">
        <f t="shared" si="16"/>
        <v>140369411.33052886</v>
      </c>
      <c r="BA126" s="58">
        <f t="shared" si="17"/>
        <v>141353867.78142816</v>
      </c>
    </row>
    <row r="127" spans="1:53" x14ac:dyDescent="0.35">
      <c r="A127">
        <v>2146</v>
      </c>
      <c r="B127" s="51">
        <f>'Temp Relocation Housing Costs'!B127+'Temp Relocation Living Costs'!B127</f>
        <v>0</v>
      </c>
      <c r="C127" s="51">
        <f>'Temp Relocation Housing Costs'!C127+'Temp Relocation Living Costs'!C127</f>
        <v>0</v>
      </c>
      <c r="D127" s="51">
        <f>'Temp Relocation Housing Costs'!D127+'Temp Relocation Living Costs'!D127</f>
        <v>0</v>
      </c>
      <c r="E127" s="51">
        <f>'Temp Relocation Housing Costs'!E127+'Temp Relocation Living Costs'!E127</f>
        <v>0</v>
      </c>
      <c r="F127" s="51">
        <f>'Temp Relocation Housing Costs'!F127+'Temp Relocation Living Costs'!F127</f>
        <v>0</v>
      </c>
      <c r="G127" s="51">
        <f>'Temp Relocation Housing Costs'!G127+'Temp Relocation Living Costs'!G127</f>
        <v>0</v>
      </c>
      <c r="H127" s="52">
        <f>'Temp Relocation Housing Costs'!H127+'Temp Relocation Living Costs'!H127</f>
        <v>237244.08614607499</v>
      </c>
      <c r="I127" s="52">
        <f>'Temp Relocation Housing Costs'!I127+'Temp Relocation Living Costs'!I127</f>
        <v>272336.1263102435</v>
      </c>
      <c r="J127" s="52">
        <f>'Temp Relocation Housing Costs'!J127+'Temp Relocation Living Costs'!J127</f>
        <v>187596.01250547523</v>
      </c>
      <c r="K127" s="52">
        <f>'Temp Relocation Housing Costs'!K127+'Temp Relocation Living Costs'!K127</f>
        <v>169246.86839049609</v>
      </c>
      <c r="L127" s="52">
        <f>'Temp Relocation Housing Costs'!L127+'Temp Relocation Living Costs'!L127</f>
        <v>139404.31019411326</v>
      </c>
      <c r="M127" s="52">
        <f>'Temp Relocation Housing Costs'!M127+'Temp Relocation Living Costs'!M127</f>
        <v>59206.852383573139</v>
      </c>
      <c r="N127" s="53">
        <f>'Temp Relocation Housing Costs'!N127+'Temp Relocation Living Costs'!N127</f>
        <v>26808704.2798637</v>
      </c>
      <c r="O127" s="53">
        <f>'Temp Relocation Housing Costs'!O127+'Temp Relocation Living Costs'!O127</f>
        <v>51592848.974148825</v>
      </c>
      <c r="P127" s="53">
        <f>'Temp Relocation Housing Costs'!P127+'Temp Relocation Living Costs'!P127</f>
        <v>41214370.601127811</v>
      </c>
      <c r="Q127" s="53">
        <f>'Temp Relocation Housing Costs'!Q127+'Temp Relocation Living Costs'!Q127</f>
        <v>16843630.997566912</v>
      </c>
      <c r="R127" s="53">
        <f>'Temp Relocation Housing Costs'!R127+'Temp Relocation Living Costs'!R127</f>
        <v>10821460.571256541</v>
      </c>
      <c r="S127" s="53">
        <f>'Temp Relocation Housing Costs'!S127+'Temp Relocation Living Costs'!S127</f>
        <v>6128023.0405587461</v>
      </c>
      <c r="U127" s="68">
        <v>2146</v>
      </c>
      <c r="V127" s="55">
        <f t="shared" si="9"/>
        <v>0</v>
      </c>
      <c r="W127" s="56">
        <f t="shared" si="10"/>
        <v>1065034.2559299762</v>
      </c>
      <c r="X127" s="57">
        <f t="shared" si="11"/>
        <v>153409038.46452254</v>
      </c>
      <c r="Y127" s="58">
        <f t="shared" si="12"/>
        <v>154474072.72045252</v>
      </c>
      <c r="Z127" s="96">
        <f t="shared" si="13"/>
        <v>188335.54144540962</v>
      </c>
      <c r="AC127">
        <v>2146</v>
      </c>
      <c r="AD127" s="51">
        <f>'Temp Relocation Housing Costs'!V127+'Temp Relocation Living Costs'!V127</f>
        <v>0</v>
      </c>
      <c r="AE127" s="51">
        <f>'Temp Relocation Housing Costs'!W127+'Temp Relocation Living Costs'!W127</f>
        <v>0</v>
      </c>
      <c r="AF127" s="51">
        <f>'Temp Relocation Housing Costs'!X127+'Temp Relocation Living Costs'!X127</f>
        <v>0</v>
      </c>
      <c r="AG127" s="51">
        <f>'Temp Relocation Housing Costs'!Y127+'Temp Relocation Living Costs'!Y127</f>
        <v>0</v>
      </c>
      <c r="AH127" s="51">
        <f>'Temp Relocation Housing Costs'!Z127+'Temp Relocation Living Costs'!Z127</f>
        <v>0</v>
      </c>
      <c r="AI127" s="51">
        <f>'Temp Relocation Housing Costs'!AA127+'Temp Relocation Living Costs'!AA127</f>
        <v>0</v>
      </c>
      <c r="AJ127" s="52">
        <f>'Temp Relocation Housing Costs'!AB127+'Temp Relocation Living Costs'!AB127</f>
        <v>220868.4723718715</v>
      </c>
      <c r="AK127" s="52">
        <f>'Temp Relocation Housing Costs'!AC127+'Temp Relocation Living Costs'!AC127</f>
        <v>248695.16506891086</v>
      </c>
      <c r="AL127" s="52">
        <f>'Temp Relocation Housing Costs'!AD127+'Temp Relocation Living Costs'!AD127</f>
        <v>169512.08332449236</v>
      </c>
      <c r="AM127" s="52">
        <f>'Temp Relocation Housing Costs'!AE127+'Temp Relocation Living Costs'!AE127</f>
        <v>168811.36528734205</v>
      </c>
      <c r="AN127" s="52">
        <f>'Temp Relocation Housing Costs'!AF127+'Temp Relocation Living Costs'!AF127</f>
        <v>136556.70088111458</v>
      </c>
      <c r="AO127" s="52">
        <f>'Temp Relocation Housing Costs'!AG127+'Temp Relocation Living Costs'!AG127</f>
        <v>54152.600735414904</v>
      </c>
      <c r="AP127" s="53">
        <f>'Temp Relocation Housing Costs'!AH127+'Temp Relocation Living Costs'!AH127</f>
        <v>24958251.464767683</v>
      </c>
      <c r="AQ127" s="53">
        <f>'Temp Relocation Housing Costs'!AI127+'Temp Relocation Living Costs'!AI127</f>
        <v>47114175.65433263</v>
      </c>
      <c r="AR127" s="53">
        <f>'Temp Relocation Housing Costs'!AJ127+'Temp Relocation Living Costs'!AJ127</f>
        <v>37241376.989827968</v>
      </c>
      <c r="AS127" s="53">
        <f>'Temp Relocation Housing Costs'!AK127+'Temp Relocation Living Costs'!AK127</f>
        <v>16800289.258735456</v>
      </c>
      <c r="AT127" s="53">
        <f>'Temp Relocation Housing Costs'!AL127+'Temp Relocation Living Costs'!AL127</f>
        <v>10600410.792666128</v>
      </c>
      <c r="AU127" s="53">
        <f>'Temp Relocation Housing Costs'!AM127+'Temp Relocation Living Costs'!AM127</f>
        <v>5604898.278714641</v>
      </c>
      <c r="AW127" s="68">
        <v>2146</v>
      </c>
      <c r="AX127" s="55">
        <f t="shared" si="14"/>
        <v>0</v>
      </c>
      <c r="AY127" s="56">
        <f t="shared" si="15"/>
        <v>998596.38766914629</v>
      </c>
      <c r="AZ127" s="57">
        <f t="shared" si="16"/>
        <v>142319402.43904451</v>
      </c>
      <c r="BA127" s="58">
        <f t="shared" si="17"/>
        <v>143317998.82671365</v>
      </c>
    </row>
    <row r="128" spans="1:53" x14ac:dyDescent="0.35">
      <c r="A128">
        <v>2147</v>
      </c>
      <c r="B128" s="51">
        <f>'Temp Relocation Housing Costs'!B128+'Temp Relocation Living Costs'!B128</f>
        <v>0</v>
      </c>
      <c r="C128" s="51">
        <f>'Temp Relocation Housing Costs'!C128+'Temp Relocation Living Costs'!C128</f>
        <v>0</v>
      </c>
      <c r="D128" s="51">
        <f>'Temp Relocation Housing Costs'!D128+'Temp Relocation Living Costs'!D128</f>
        <v>0</v>
      </c>
      <c r="E128" s="51">
        <f>'Temp Relocation Housing Costs'!E128+'Temp Relocation Living Costs'!E128</f>
        <v>0</v>
      </c>
      <c r="F128" s="51">
        <f>'Temp Relocation Housing Costs'!F128+'Temp Relocation Living Costs'!F128</f>
        <v>0</v>
      </c>
      <c r="G128" s="51">
        <f>'Temp Relocation Housing Costs'!G128+'Temp Relocation Living Costs'!G128</f>
        <v>0</v>
      </c>
      <c r="H128" s="52">
        <f>'Temp Relocation Housing Costs'!H128+'Temp Relocation Living Costs'!H128</f>
        <v>240651.66844599476</v>
      </c>
      <c r="I128" s="52">
        <f>'Temp Relocation Housing Costs'!I128+'Temp Relocation Living Costs'!I128</f>
        <v>276247.74231179949</v>
      </c>
      <c r="J128" s="52">
        <f>'Temp Relocation Housing Costs'!J128+'Temp Relocation Living Costs'!J128</f>
        <v>190290.49000387569</v>
      </c>
      <c r="K128" s="52">
        <f>'Temp Relocation Housing Costs'!K128+'Temp Relocation Living Costs'!K128</f>
        <v>171677.79361359819</v>
      </c>
      <c r="L128" s="52">
        <f>'Temp Relocation Housing Costs'!L128+'Temp Relocation Living Costs'!L128</f>
        <v>141406.60103164965</v>
      </c>
      <c r="M128" s="52">
        <f>'Temp Relocation Housing Costs'!M128+'Temp Relocation Living Costs'!M128</f>
        <v>60057.251757035301</v>
      </c>
      <c r="N128" s="53">
        <f>'Temp Relocation Housing Costs'!N128+'Temp Relocation Living Costs'!N128</f>
        <v>27181126.836039156</v>
      </c>
      <c r="O128" s="53">
        <f>'Temp Relocation Housing Costs'!O128+'Temp Relocation Living Costs'!O128</f>
        <v>52309569.204069048</v>
      </c>
      <c r="P128" s="53">
        <f>'Temp Relocation Housing Costs'!P128+'Temp Relocation Living Costs'!P128</f>
        <v>41786914.543953255</v>
      </c>
      <c r="Q128" s="53">
        <f>'Temp Relocation Housing Costs'!Q128+'Temp Relocation Living Costs'!Q128</f>
        <v>17077620.229045793</v>
      </c>
      <c r="R128" s="53">
        <f>'Temp Relocation Housing Costs'!R128+'Temp Relocation Living Costs'!R128</f>
        <v>10971790.701554053</v>
      </c>
      <c r="S128" s="53">
        <f>'Temp Relocation Housing Costs'!S128+'Temp Relocation Living Costs'!S128</f>
        <v>6213152.6306069009</v>
      </c>
      <c r="U128" s="68">
        <v>2147</v>
      </c>
      <c r="V128" s="55">
        <f t="shared" si="9"/>
        <v>0</v>
      </c>
      <c r="W128" s="56">
        <f t="shared" si="10"/>
        <v>1080331.5471639531</v>
      </c>
      <c r="X128" s="57">
        <f t="shared" si="11"/>
        <v>155540174.1452682</v>
      </c>
      <c r="Y128" s="58">
        <f t="shared" si="12"/>
        <v>156620505.69243217</v>
      </c>
      <c r="Z128" s="96">
        <f t="shared" si="13"/>
        <v>180894.735670472</v>
      </c>
      <c r="AC128">
        <v>2147</v>
      </c>
      <c r="AD128" s="51">
        <f>'Temp Relocation Housing Costs'!V128+'Temp Relocation Living Costs'!V128</f>
        <v>0</v>
      </c>
      <c r="AE128" s="51">
        <f>'Temp Relocation Housing Costs'!W128+'Temp Relocation Living Costs'!W128</f>
        <v>0</v>
      </c>
      <c r="AF128" s="51">
        <f>'Temp Relocation Housing Costs'!X128+'Temp Relocation Living Costs'!X128</f>
        <v>0</v>
      </c>
      <c r="AG128" s="51">
        <f>'Temp Relocation Housing Costs'!Y128+'Temp Relocation Living Costs'!Y128</f>
        <v>0</v>
      </c>
      <c r="AH128" s="51">
        <f>'Temp Relocation Housing Costs'!Z128+'Temp Relocation Living Costs'!Z128</f>
        <v>0</v>
      </c>
      <c r="AI128" s="51">
        <f>'Temp Relocation Housing Costs'!AA128+'Temp Relocation Living Costs'!AA128</f>
        <v>0</v>
      </c>
      <c r="AJ128" s="52">
        <f>'Temp Relocation Housing Costs'!AB128+'Temp Relocation Living Costs'!AB128</f>
        <v>224040.84859119396</v>
      </c>
      <c r="AK128" s="52">
        <f>'Temp Relocation Housing Costs'!AC128+'Temp Relocation Living Costs'!AC128</f>
        <v>252267.22141109782</v>
      </c>
      <c r="AL128" s="52">
        <f>'Temp Relocation Housing Costs'!AD128+'Temp Relocation Living Costs'!AD128</f>
        <v>171946.81788054531</v>
      </c>
      <c r="AM128" s="52">
        <f>'Temp Relocation Housing Costs'!AE128+'Temp Relocation Living Costs'!AE128</f>
        <v>171236.03529586756</v>
      </c>
      <c r="AN128" s="52">
        <f>'Temp Relocation Housing Costs'!AF128+'Temp Relocation Living Costs'!AF128</f>
        <v>138518.09096007067</v>
      </c>
      <c r="AO128" s="52">
        <f>'Temp Relocation Housing Costs'!AG128+'Temp Relocation Living Costs'!AG128</f>
        <v>54930.404923322043</v>
      </c>
      <c r="AP128" s="53">
        <f>'Temp Relocation Housing Costs'!AH128+'Temp Relocation Living Costs'!AH128</f>
        <v>25304967.804026209</v>
      </c>
      <c r="AQ128" s="53">
        <f>'Temp Relocation Housing Costs'!AI128+'Temp Relocation Living Costs'!AI128</f>
        <v>47768678.816668056</v>
      </c>
      <c r="AR128" s="53">
        <f>'Temp Relocation Housing Costs'!AJ128+'Temp Relocation Living Costs'!AJ128</f>
        <v>37758728.692814343</v>
      </c>
      <c r="AS128" s="53">
        <f>'Temp Relocation Housing Costs'!AK128+'Temp Relocation Living Costs'!AK128</f>
        <v>17033676.393186599</v>
      </c>
      <c r="AT128" s="53">
        <f>'Temp Relocation Housing Costs'!AL128+'Temp Relocation Living Costs'!AL128</f>
        <v>10747670.132121779</v>
      </c>
      <c r="AU128" s="53">
        <f>'Temp Relocation Housing Costs'!AM128+'Temp Relocation Living Costs'!AM128</f>
        <v>5682760.6969155166</v>
      </c>
      <c r="AW128" s="68">
        <v>2147</v>
      </c>
      <c r="AX128" s="55">
        <f t="shared" si="14"/>
        <v>0</v>
      </c>
      <c r="AY128" s="56">
        <f t="shared" si="15"/>
        <v>1012939.4190620974</v>
      </c>
      <c r="AZ128" s="57">
        <f t="shared" si="16"/>
        <v>144296482.53573248</v>
      </c>
      <c r="BA128" s="58">
        <f t="shared" si="17"/>
        <v>145309421.95479459</v>
      </c>
    </row>
    <row r="129" spans="1:53" x14ac:dyDescent="0.35">
      <c r="A129">
        <v>2148</v>
      </c>
      <c r="B129" s="51">
        <f>'Temp Relocation Housing Costs'!B129+'Temp Relocation Living Costs'!B129</f>
        <v>0</v>
      </c>
      <c r="C129" s="51">
        <f>'Temp Relocation Housing Costs'!C129+'Temp Relocation Living Costs'!C129</f>
        <v>0</v>
      </c>
      <c r="D129" s="51">
        <f>'Temp Relocation Housing Costs'!D129+'Temp Relocation Living Costs'!D129</f>
        <v>0</v>
      </c>
      <c r="E129" s="51">
        <f>'Temp Relocation Housing Costs'!E129+'Temp Relocation Living Costs'!E129</f>
        <v>0</v>
      </c>
      <c r="F129" s="51">
        <f>'Temp Relocation Housing Costs'!F129+'Temp Relocation Living Costs'!F129</f>
        <v>0</v>
      </c>
      <c r="G129" s="51">
        <f>'Temp Relocation Housing Costs'!G129+'Temp Relocation Living Costs'!G129</f>
        <v>0</v>
      </c>
      <c r="H129" s="52">
        <f>'Temp Relocation Housing Costs'!H129+'Temp Relocation Living Costs'!H129</f>
        <v>244108.19450387842</v>
      </c>
      <c r="I129" s="52">
        <f>'Temp Relocation Housing Costs'!I129+'Temp Relocation Living Costs'!I129</f>
        <v>280215.54160402238</v>
      </c>
      <c r="J129" s="52">
        <f>'Temp Relocation Housing Costs'!J129+'Temp Relocation Living Costs'!J129</f>
        <v>193023.6687992409</v>
      </c>
      <c r="K129" s="52">
        <f>'Temp Relocation Housing Costs'!K129+'Temp Relocation Living Costs'!K129</f>
        <v>174143.63468179983</v>
      </c>
      <c r="L129" s="52">
        <f>'Temp Relocation Housing Costs'!L129+'Temp Relocation Living Costs'!L129</f>
        <v>143437.65115641683</v>
      </c>
      <c r="M129" s="52">
        <f>'Temp Relocation Housing Costs'!M129+'Temp Relocation Living Costs'!M129</f>
        <v>60919.865579759178</v>
      </c>
      <c r="N129" s="53">
        <f>'Temp Relocation Housing Costs'!N129+'Temp Relocation Living Costs'!N129</f>
        <v>27558723.031302139</v>
      </c>
      <c r="O129" s="53">
        <f>'Temp Relocation Housing Costs'!O129+'Temp Relocation Living Costs'!O129</f>
        <v>53036246.005455866</v>
      </c>
      <c r="P129" s="53">
        <f>'Temp Relocation Housing Costs'!P129+'Temp Relocation Living Costs'!P129</f>
        <v>42367412.182581536</v>
      </c>
      <c r="Q129" s="53">
        <f>'Temp Relocation Housing Costs'!Q129+'Temp Relocation Living Costs'!Q129</f>
        <v>17314860.004332967</v>
      </c>
      <c r="R129" s="53">
        <f>'Temp Relocation Housing Costs'!R129+'Temp Relocation Living Costs'!R129</f>
        <v>11124209.19579527</v>
      </c>
      <c r="S129" s="53">
        <f>'Temp Relocation Housing Costs'!S129+'Temp Relocation Living Costs'!S129</f>
        <v>6299464.8283335529</v>
      </c>
      <c r="U129" s="68">
        <v>2148</v>
      </c>
      <c r="V129" s="55">
        <f t="shared" si="9"/>
        <v>0</v>
      </c>
      <c r="W129" s="56">
        <f t="shared" si="10"/>
        <v>1095848.5563251174</v>
      </c>
      <c r="X129" s="57">
        <f t="shared" si="11"/>
        <v>157700915.24780133</v>
      </c>
      <c r="Y129" s="58">
        <f t="shared" si="12"/>
        <v>158796763.80412644</v>
      </c>
      <c r="Z129" s="96">
        <f t="shared" si="13"/>
        <v>173747.90329310347</v>
      </c>
      <c r="AC129">
        <v>2148</v>
      </c>
      <c r="AD129" s="51">
        <f>'Temp Relocation Housing Costs'!V129+'Temp Relocation Living Costs'!V129</f>
        <v>0</v>
      </c>
      <c r="AE129" s="51">
        <f>'Temp Relocation Housing Costs'!W129+'Temp Relocation Living Costs'!W129</f>
        <v>0</v>
      </c>
      <c r="AF129" s="51">
        <f>'Temp Relocation Housing Costs'!X129+'Temp Relocation Living Costs'!X129</f>
        <v>0</v>
      </c>
      <c r="AG129" s="51">
        <f>'Temp Relocation Housing Costs'!Y129+'Temp Relocation Living Costs'!Y129</f>
        <v>0</v>
      </c>
      <c r="AH129" s="51">
        <f>'Temp Relocation Housing Costs'!Z129+'Temp Relocation Living Costs'!Z129</f>
        <v>0</v>
      </c>
      <c r="AI129" s="51">
        <f>'Temp Relocation Housing Costs'!AA129+'Temp Relocation Living Costs'!AA129</f>
        <v>0</v>
      </c>
      <c r="AJ129" s="52">
        <f>'Temp Relocation Housing Costs'!AB129+'Temp Relocation Living Costs'!AB129</f>
        <v>227258.79025844493</v>
      </c>
      <c r="AK129" s="52">
        <f>'Temp Relocation Housing Costs'!AC129+'Temp Relocation Living Costs'!AC129</f>
        <v>255890.58388345508</v>
      </c>
      <c r="AL129" s="52">
        <f>'Temp Relocation Housing Costs'!AD129+'Temp Relocation Living Costs'!AD129</f>
        <v>174416.52299587746</v>
      </c>
      <c r="AM129" s="52">
        <f>'Temp Relocation Housing Costs'!AE129+'Temp Relocation Living Costs'!AE129</f>
        <v>173695.53130464628</v>
      </c>
      <c r="AN129" s="52">
        <f>'Temp Relocation Housing Costs'!AF129+'Temp Relocation Living Costs'!AF129</f>
        <v>140507.65286081951</v>
      </c>
      <c r="AO129" s="52">
        <f>'Temp Relocation Housing Costs'!AG129+'Temp Relocation Living Costs'!AG129</f>
        <v>55719.380861920923</v>
      </c>
      <c r="AP129" s="53">
        <f>'Temp Relocation Housing Costs'!AH129+'Temp Relocation Living Costs'!AH129</f>
        <v>25656500.675407533</v>
      </c>
      <c r="AQ129" s="53">
        <f>'Temp Relocation Housing Costs'!AI129+'Temp Relocation Living Costs'!AI129</f>
        <v>48432274.240166031</v>
      </c>
      <c r="AR129" s="53">
        <f>'Temp Relocation Housing Costs'!AJ129+'Temp Relocation Living Costs'!AJ129</f>
        <v>38283267.369167902</v>
      </c>
      <c r="AS129" s="53">
        <f>'Temp Relocation Housing Costs'!AK129+'Temp Relocation Living Costs'!AK129</f>
        <v>17270305.707203131</v>
      </c>
      <c r="AT129" s="53">
        <f>'Temp Relocation Housing Costs'!AL129+'Temp Relocation Living Costs'!AL129</f>
        <v>10896975.176548783</v>
      </c>
      <c r="AU129" s="53">
        <f>'Temp Relocation Housing Costs'!AM129+'Temp Relocation Living Costs'!AM129</f>
        <v>5761704.7683180412</v>
      </c>
      <c r="AW129" s="68">
        <v>2148</v>
      </c>
      <c r="AX129" s="55">
        <f t="shared" si="14"/>
        <v>0</v>
      </c>
      <c r="AY129" s="56">
        <f t="shared" si="15"/>
        <v>1027488.4621651641</v>
      </c>
      <c r="AZ129" s="57">
        <f t="shared" si="16"/>
        <v>146301027.93681142</v>
      </c>
      <c r="BA129" s="58">
        <f t="shared" si="17"/>
        <v>147328516.39897659</v>
      </c>
    </row>
    <row r="130" spans="1:53" x14ac:dyDescent="0.35">
      <c r="A130">
        <v>2149</v>
      </c>
      <c r="B130" s="51">
        <f>'Temp Relocation Housing Costs'!B130+'Temp Relocation Living Costs'!B130</f>
        <v>0</v>
      </c>
      <c r="C130" s="51">
        <f>'Temp Relocation Housing Costs'!C130+'Temp Relocation Living Costs'!C130</f>
        <v>0</v>
      </c>
      <c r="D130" s="51">
        <f>'Temp Relocation Housing Costs'!D130+'Temp Relocation Living Costs'!D130</f>
        <v>0</v>
      </c>
      <c r="E130" s="51">
        <f>'Temp Relocation Housing Costs'!E130+'Temp Relocation Living Costs'!E130</f>
        <v>0</v>
      </c>
      <c r="F130" s="51">
        <f>'Temp Relocation Housing Costs'!F130+'Temp Relocation Living Costs'!F130</f>
        <v>0</v>
      </c>
      <c r="G130" s="51">
        <f>'Temp Relocation Housing Costs'!G130+'Temp Relocation Living Costs'!G130</f>
        <v>0</v>
      </c>
      <c r="H130" s="52">
        <f>'Temp Relocation Housing Costs'!H130+'Temp Relocation Living Costs'!H130</f>
        <v>247614.3673083066</v>
      </c>
      <c r="I130" s="52">
        <f>'Temp Relocation Housing Costs'!I130+'Temp Relocation Living Costs'!I130</f>
        <v>284240.3311582891</v>
      </c>
      <c r="J130" s="52">
        <f>'Temp Relocation Housing Costs'!J130+'Temp Relocation Living Costs'!J130</f>
        <v>195796.10476572008</v>
      </c>
      <c r="K130" s="52">
        <f>'Temp Relocation Housing Costs'!K130+'Temp Relocation Living Costs'!K130</f>
        <v>176644.89309807928</v>
      </c>
      <c r="L130" s="52">
        <f>'Temp Relocation Housing Costs'!L130+'Temp Relocation Living Costs'!L130</f>
        <v>145497.87364357174</v>
      </c>
      <c r="M130" s="52">
        <f>'Temp Relocation Housing Costs'!M130+'Temp Relocation Living Costs'!M130</f>
        <v>61794.869290221577</v>
      </c>
      <c r="N130" s="53">
        <f>'Temp Relocation Housing Costs'!N130+'Temp Relocation Living Costs'!N130</f>
        <v>27941564.737081941</v>
      </c>
      <c r="O130" s="53">
        <f>'Temp Relocation Housing Costs'!O130+'Temp Relocation Living Costs'!O130</f>
        <v>53773017.693528019</v>
      </c>
      <c r="P130" s="53">
        <f>'Temp Relocation Housing Costs'!P130+'Temp Relocation Living Costs'!P130</f>
        <v>42955974.008578748</v>
      </c>
      <c r="Q130" s="53">
        <f>'Temp Relocation Housing Costs'!Q130+'Temp Relocation Living Costs'!Q130</f>
        <v>17555395.479502399</v>
      </c>
      <c r="R130" s="53">
        <f>'Temp Relocation Housing Costs'!R130+'Temp Relocation Living Costs'!R130</f>
        <v>11278745.065223336</v>
      </c>
      <c r="S130" s="53">
        <f>'Temp Relocation Housing Costs'!S130+'Temp Relocation Living Costs'!S130</f>
        <v>6386976.062349719</v>
      </c>
      <c r="U130" s="68">
        <v>2149</v>
      </c>
      <c r="V130" s="55">
        <f t="shared" si="9"/>
        <v>0</v>
      </c>
      <c r="W130" s="56">
        <f t="shared" si="10"/>
        <v>1111588.4392641883</v>
      </c>
      <c r="X130" s="57">
        <f t="shared" si="11"/>
        <v>159891673.04626414</v>
      </c>
      <c r="Y130" s="58">
        <f t="shared" si="12"/>
        <v>161003261.48552832</v>
      </c>
      <c r="Z130" s="96">
        <f t="shared" si="13"/>
        <v>166883.42992155236</v>
      </c>
      <c r="AC130">
        <v>2149</v>
      </c>
      <c r="AD130" s="51">
        <f>'Temp Relocation Housing Costs'!V130+'Temp Relocation Living Costs'!V130</f>
        <v>0</v>
      </c>
      <c r="AE130" s="51">
        <f>'Temp Relocation Housing Costs'!W130+'Temp Relocation Living Costs'!W130</f>
        <v>0</v>
      </c>
      <c r="AF130" s="51">
        <f>'Temp Relocation Housing Costs'!X130+'Temp Relocation Living Costs'!X130</f>
        <v>0</v>
      </c>
      <c r="AG130" s="51">
        <f>'Temp Relocation Housing Costs'!Y130+'Temp Relocation Living Costs'!Y130</f>
        <v>0</v>
      </c>
      <c r="AH130" s="51">
        <f>'Temp Relocation Housing Costs'!Z130+'Temp Relocation Living Costs'!Z130</f>
        <v>0</v>
      </c>
      <c r="AI130" s="51">
        <f>'Temp Relocation Housing Costs'!AA130+'Temp Relocation Living Costs'!AA130</f>
        <v>0</v>
      </c>
      <c r="AJ130" s="52">
        <f>'Temp Relocation Housing Costs'!AB130+'Temp Relocation Living Costs'!AB130</f>
        <v>230522.95183889015</v>
      </c>
      <c r="AK130" s="52">
        <f>'Temp Relocation Housing Costs'!AC130+'Temp Relocation Living Costs'!AC130</f>
        <v>259565.98940576808</v>
      </c>
      <c r="AL130" s="52">
        <f>'Temp Relocation Housing Costs'!AD130+'Temp Relocation Living Costs'!AD130</f>
        <v>176921.70095933723</v>
      </c>
      <c r="AM130" s="52">
        <f>'Temp Relocation Housing Costs'!AE130+'Temp Relocation Living Costs'!AE130</f>
        <v>176190.35352619764</v>
      </c>
      <c r="AN130" s="52">
        <f>'Temp Relocation Housing Costs'!AF130+'Temp Relocation Living Costs'!AF130</f>
        <v>142525.79122063931</v>
      </c>
      <c r="AO130" s="52">
        <f>'Temp Relocation Housing Costs'!AG130+'Temp Relocation Living Costs'!AG130</f>
        <v>56519.689013208888</v>
      </c>
      <c r="AP130" s="53">
        <f>'Temp Relocation Housing Costs'!AH130+'Temp Relocation Living Costs'!AH130</f>
        <v>26012916.989463761</v>
      </c>
      <c r="AQ130" s="53">
        <f>'Temp Relocation Housing Costs'!AI130+'Temp Relocation Living Costs'!AI130</f>
        <v>49105088.233174317</v>
      </c>
      <c r="AR130" s="53">
        <f>'Temp Relocation Housing Costs'!AJ130+'Temp Relocation Living Costs'!AJ130</f>
        <v>38815092.859260038</v>
      </c>
      <c r="AS130" s="53">
        <f>'Temp Relocation Housing Costs'!AK130+'Temp Relocation Living Costs'!AK130</f>
        <v>17510222.240664206</v>
      </c>
      <c r="AT130" s="53">
        <f>'Temp Relocation Housing Costs'!AL130+'Temp Relocation Living Costs'!AL130</f>
        <v>11048354.344578138</v>
      </c>
      <c r="AU130" s="53">
        <f>'Temp Relocation Housing Costs'!AM130+'Temp Relocation Living Costs'!AM130</f>
        <v>5841745.5190885663</v>
      </c>
      <c r="AW130" s="68">
        <v>2149</v>
      </c>
      <c r="AX130" s="55">
        <f t="shared" si="14"/>
        <v>0</v>
      </c>
      <c r="AY130" s="56">
        <f t="shared" si="15"/>
        <v>1042246.4759640413</v>
      </c>
      <c r="AZ130" s="57">
        <f t="shared" si="16"/>
        <v>148333420.18622902</v>
      </c>
      <c r="BA130" s="58">
        <f t="shared" si="17"/>
        <v>149375666.66219306</v>
      </c>
    </row>
    <row r="131" spans="1:53" ht="15" thickBot="1" x14ac:dyDescent="0.4">
      <c r="A131">
        <v>2150</v>
      </c>
      <c r="B131" s="51">
        <f>'Temp Relocation Housing Costs'!B131+'Temp Relocation Living Costs'!B131</f>
        <v>0</v>
      </c>
      <c r="C131" s="51">
        <f>'Temp Relocation Housing Costs'!C131+'Temp Relocation Living Costs'!C131</f>
        <v>0</v>
      </c>
      <c r="D131" s="51">
        <f>'Temp Relocation Housing Costs'!D131+'Temp Relocation Living Costs'!D131</f>
        <v>0</v>
      </c>
      <c r="E131" s="51">
        <f>'Temp Relocation Housing Costs'!E131+'Temp Relocation Living Costs'!E131</f>
        <v>0</v>
      </c>
      <c r="F131" s="51">
        <f>'Temp Relocation Housing Costs'!F131+'Temp Relocation Living Costs'!F131</f>
        <v>0</v>
      </c>
      <c r="G131" s="51">
        <f>'Temp Relocation Housing Costs'!G131+'Temp Relocation Living Costs'!G131</f>
        <v>0</v>
      </c>
      <c r="H131" s="52">
        <f>'Temp Relocation Housing Costs'!H131+'Temp Relocation Living Costs'!H131</f>
        <v>251170.89994501931</v>
      </c>
      <c r="I131" s="52">
        <f>'Temp Relocation Housing Costs'!I131+'Temp Relocation Living Costs'!I131</f>
        <v>288322.92953666113</v>
      </c>
      <c r="J131" s="52">
        <f>'Temp Relocation Housing Costs'!J131+'Temp Relocation Living Costs'!J131</f>
        <v>198608.36176158924</v>
      </c>
      <c r="K131" s="52">
        <f>'Temp Relocation Housing Costs'!K131+'Temp Relocation Living Costs'!K131</f>
        <v>179182.077568598</v>
      </c>
      <c r="L131" s="52">
        <f>'Temp Relocation Housing Costs'!L131+'Temp Relocation Living Costs'!L131</f>
        <v>147587.68750134914</v>
      </c>
      <c r="M131" s="52">
        <f>'Temp Relocation Housing Costs'!M131+'Temp Relocation Living Costs'!M131</f>
        <v>62682.440846755817</v>
      </c>
      <c r="N131" s="53">
        <f>'Temp Relocation Housing Costs'!N131+'Temp Relocation Living Costs'!N131</f>
        <v>28329724.82323508</v>
      </c>
      <c r="O131" s="53">
        <f>'Temp Relocation Housing Costs'!O131+'Temp Relocation Living Costs'!O131</f>
        <v>54520024.504958801</v>
      </c>
      <c r="P131" s="53">
        <f>'Temp Relocation Housing Costs'!P131+'Temp Relocation Living Costs'!P131</f>
        <v>43552712.048443571</v>
      </c>
      <c r="Q131" s="53">
        <f>'Temp Relocation Housing Costs'!Q131+'Temp Relocation Living Costs'!Q131</f>
        <v>17799272.4379296</v>
      </c>
      <c r="R131" s="53">
        <f>'Temp Relocation Housing Costs'!R131+'Temp Relocation Living Costs'!R131</f>
        <v>11435427.724101288</v>
      </c>
      <c r="S131" s="53">
        <f>'Temp Relocation Housing Costs'!S131+'Temp Relocation Living Costs'!S131</f>
        <v>6475702.9894902585</v>
      </c>
      <c r="U131" s="69">
        <v>2150</v>
      </c>
      <c r="V131" s="59">
        <f t="shared" si="9"/>
        <v>0</v>
      </c>
      <c r="W131" s="60">
        <f t="shared" si="10"/>
        <v>1127554.3971599727</v>
      </c>
      <c r="X131" s="61">
        <f t="shared" si="11"/>
        <v>162112864.52815858</v>
      </c>
      <c r="Y131" s="62">
        <f t="shared" si="12"/>
        <v>163240418.92531854</v>
      </c>
      <c r="Z131" s="96">
        <f t="shared" si="13"/>
        <v>160290.16002943486</v>
      </c>
      <c r="AC131">
        <v>2150</v>
      </c>
      <c r="AD131" s="51">
        <f>'Temp Relocation Housing Costs'!V131+'Temp Relocation Living Costs'!V131</f>
        <v>0</v>
      </c>
      <c r="AE131" s="51">
        <f>'Temp Relocation Housing Costs'!W131+'Temp Relocation Living Costs'!W131</f>
        <v>0</v>
      </c>
      <c r="AF131" s="51">
        <f>'Temp Relocation Housing Costs'!X131+'Temp Relocation Living Costs'!X131</f>
        <v>0</v>
      </c>
      <c r="AG131" s="51">
        <f>'Temp Relocation Housing Costs'!Y131+'Temp Relocation Living Costs'!Y131</f>
        <v>0</v>
      </c>
      <c r="AH131" s="51">
        <f>'Temp Relocation Housing Costs'!Z131+'Temp Relocation Living Costs'!Z131</f>
        <v>0</v>
      </c>
      <c r="AI131" s="51">
        <f>'Temp Relocation Housing Costs'!AA131+'Temp Relocation Living Costs'!AA131</f>
        <v>0</v>
      </c>
      <c r="AJ131" s="52">
        <f>'Temp Relocation Housing Costs'!AB131+'Temp Relocation Living Costs'!AB131</f>
        <v>233833.99719800518</v>
      </c>
      <c r="AK131" s="52">
        <f>'Temp Relocation Housing Costs'!AC131+'Temp Relocation Living Costs'!AC131</f>
        <v>263294.18548234232</v>
      </c>
      <c r="AL131" s="52">
        <f>'Temp Relocation Housing Costs'!AD131+'Temp Relocation Living Costs'!AD131</f>
        <v>179462.86127424397</v>
      </c>
      <c r="AM131" s="52">
        <f>'Temp Relocation Housing Costs'!AE131+'Temp Relocation Living Costs'!AE131</f>
        <v>178721.00935768924</v>
      </c>
      <c r="AN131" s="52">
        <f>'Temp Relocation Housing Costs'!AF131+'Temp Relocation Living Costs'!AF131</f>
        <v>144572.9164886912</v>
      </c>
      <c r="AO131" s="52">
        <f>'Temp Relocation Housing Costs'!AG131+'Temp Relocation Living Costs'!AG131</f>
        <v>57331.492143929681</v>
      </c>
      <c r="AP131" s="53">
        <f>'Temp Relocation Housing Costs'!AH131+'Temp Relocation Living Costs'!AH131</f>
        <v>26374284.586258538</v>
      </c>
      <c r="AQ131" s="53">
        <f>'Temp Relocation Housing Costs'!AI131+'Temp Relocation Living Costs'!AI131</f>
        <v>49787248.858697571</v>
      </c>
      <c r="AR131" s="53">
        <f>'Temp Relocation Housing Costs'!AJ131+'Temp Relocation Living Costs'!AJ131</f>
        <v>39354306.390429884</v>
      </c>
      <c r="AS131" s="53">
        <f>'Temp Relocation Housing Costs'!AK131+'Temp Relocation Living Costs'!AK131</f>
        <v>17753471.659136351</v>
      </c>
      <c r="AT131" s="53">
        <f>'Temp Relocation Housing Costs'!AL131+'Temp Relocation Living Costs'!AL131</f>
        <v>11201836.449628271</v>
      </c>
      <c r="AU131" s="53">
        <f>'Temp Relocation Housing Costs'!AM131+'Temp Relocation Living Costs'!AM131</f>
        <v>5922898.1841347339</v>
      </c>
      <c r="AW131" s="69">
        <v>2150</v>
      </c>
      <c r="AX131" s="59">
        <f t="shared" si="14"/>
        <v>0</v>
      </c>
      <c r="AY131" s="60">
        <f t="shared" si="15"/>
        <v>1057216.4619449016</v>
      </c>
      <c r="AZ131" s="61">
        <f t="shared" si="16"/>
        <v>150394046.12828535</v>
      </c>
      <c r="BA131" s="62">
        <f t="shared" si="17"/>
        <v>151451262.59023026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BCED-31DE-4358-89C7-676DFFC491C4}">
  <dimension ref="A1"/>
  <sheetViews>
    <sheetView workbookViewId="0">
      <selection activeCell="B3" sqref="B3"/>
    </sheetView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9F13-D5D1-458F-82C9-8473BC02176F}">
  <sheetPr>
    <tabColor theme="1"/>
  </sheetPr>
  <dimension ref="A1:I130"/>
  <sheetViews>
    <sheetView workbookViewId="0">
      <selection activeCell="B3" sqref="B3"/>
    </sheetView>
  </sheetViews>
  <sheetFormatPr defaultColWidth="8.81640625" defaultRowHeight="14.5" x14ac:dyDescent="0.35"/>
  <cols>
    <col min="2" max="7" width="16" bestFit="1" customWidth="1"/>
    <col min="9" max="9" width="31.453125" bestFit="1" customWidth="1"/>
  </cols>
  <sheetData>
    <row r="1" spans="1:9" x14ac:dyDescent="0.35">
      <c r="A1" t="s">
        <v>124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125</v>
      </c>
    </row>
    <row r="3" spans="1:9" x14ac:dyDescent="0.35">
      <c r="A3">
        <v>2023</v>
      </c>
      <c r="B3" s="28">
        <f>'Number of displacements'!B3*Assumptions!C$21</f>
        <v>971372.57318242302</v>
      </c>
      <c r="C3" s="28">
        <f>'Number of displacements'!C3*Assumptions!D$21</f>
        <v>2728362.9119051411</v>
      </c>
      <c r="D3" s="28">
        <f>'Number of displacements'!D3*Assumptions!E$21</f>
        <v>2038910.3898675402</v>
      </c>
      <c r="E3" s="28">
        <f>'Number of displacements'!E3*Assumptions!F$21</f>
        <v>1295771.0425198332</v>
      </c>
      <c r="F3" s="28">
        <f>'Number of displacements'!F3*Assumptions!G$21</f>
        <v>771197.05063130171</v>
      </c>
      <c r="G3" s="28">
        <f>'Number of displacements'!G3*Assumptions!H$21</f>
        <v>285417.07719603088</v>
      </c>
      <c r="I3" s="28">
        <f>SUM(B3:G3)</f>
        <v>8091031.04530227</v>
      </c>
    </row>
    <row r="4" spans="1:9" x14ac:dyDescent="0.35">
      <c r="A4">
        <v>2024</v>
      </c>
      <c r="B4" s="28">
        <f>'Number of displacements'!B4*Assumptions!C$21</f>
        <v>992729.39418428822</v>
      </c>
      <c r="C4" s="28">
        <f>'Number of displacements'!C4*Assumptions!D$21</f>
        <v>2788349.3269495596</v>
      </c>
      <c r="D4" s="28">
        <f>'Number of displacements'!D4*Assumptions!E$21</f>
        <v>2083738.3430519523</v>
      </c>
      <c r="E4" s="28">
        <f>'Number of displacements'!E4*Assumptions!F$21</f>
        <v>1324260.1629443802</v>
      </c>
      <c r="F4" s="28">
        <f>'Number of displacements'!F4*Assumptions!G$21</f>
        <v>788152.76651438314</v>
      </c>
      <c r="G4" s="28">
        <f>'Number of displacements'!G4*Assumptions!H$21</f>
        <v>291692.32275765983</v>
      </c>
      <c r="I4" s="28">
        <f t="shared" ref="I4:I67" si="0">SUM(B4:G4)</f>
        <v>8268922.316402223</v>
      </c>
    </row>
    <row r="5" spans="1:9" x14ac:dyDescent="0.35">
      <c r="A5">
        <v>2025</v>
      </c>
      <c r="B5" s="28">
        <f>'Number of displacements'!B5*Assumptions!C$21</f>
        <v>1014555.7711689941</v>
      </c>
      <c r="C5" s="28">
        <f>'Number of displacements'!C5*Assumptions!D$21</f>
        <v>2849654.6171238874</v>
      </c>
      <c r="D5" s="28">
        <f>'Number of displacements'!D5*Assumptions!E$21</f>
        <v>2129551.8939343756</v>
      </c>
      <c r="E5" s="28">
        <f>'Number of displacements'!E5*Assumptions!F$21</f>
        <v>1353375.651728715</v>
      </c>
      <c r="F5" s="28">
        <f>'Number of displacements'!F5*Assumptions!G$21</f>
        <v>805481.27467003919</v>
      </c>
      <c r="G5" s="28">
        <f>'Number of displacements'!G5*Assumptions!H$21</f>
        <v>298105.53731275478</v>
      </c>
      <c r="I5" s="28">
        <f t="shared" si="0"/>
        <v>8450724.7459387667</v>
      </c>
    </row>
    <row r="6" spans="1:9" x14ac:dyDescent="0.35">
      <c r="A6">
        <v>2026</v>
      </c>
      <c r="B6" s="28">
        <f>'Number of displacements'!B6*Assumptions!C$21</f>
        <v>1036862.0279024711</v>
      </c>
      <c r="C6" s="28">
        <f>'Number of displacements'!C6*Assumptions!D$21</f>
        <v>2912307.7795203337</v>
      </c>
      <c r="D6" s="28">
        <f>'Number of displacements'!D6*Assumptions!E$21</f>
        <v>2176372.7120926804</v>
      </c>
      <c r="E6" s="28">
        <f>'Number of displacements'!E6*Assumptions!F$21</f>
        <v>1383131.2803517852</v>
      </c>
      <c r="F6" s="28">
        <f>'Number of displacements'!F6*Assumptions!G$21</f>
        <v>823190.77139499097</v>
      </c>
      <c r="G6" s="28">
        <f>'Number of displacements'!G6*Assumptions!H$21</f>
        <v>304659.75427936629</v>
      </c>
      <c r="I6" s="28">
        <f t="shared" si="0"/>
        <v>8636524.3255416267</v>
      </c>
    </row>
    <row r="7" spans="1:9" x14ac:dyDescent="0.35">
      <c r="A7">
        <v>2027</v>
      </c>
      <c r="B7" s="28">
        <f>'Number of displacements'!B7*Assumptions!C$21</f>
        <v>1059658.7151313426</v>
      </c>
      <c r="C7" s="28">
        <f>'Number of displacements'!C7*Assumptions!D$21</f>
        <v>2976338.4487678525</v>
      </c>
      <c r="D7" s="28">
        <f>'Number of displacements'!D7*Assumptions!E$21</f>
        <v>2224222.9435370653</v>
      </c>
      <c r="E7" s="28">
        <f>'Number of displacements'!E7*Assumptions!F$21</f>
        <v>1413541.123075444</v>
      </c>
      <c r="F7" s="28">
        <f>'Number of displacements'!F7*Assumptions!G$21</f>
        <v>841289.63319162535</v>
      </c>
      <c r="G7" s="28">
        <f>'Number of displacements'!G7*Assumptions!H$21</f>
        <v>311358.07376897224</v>
      </c>
      <c r="I7" s="28">
        <f t="shared" si="0"/>
        <v>8826408.9374723006</v>
      </c>
    </row>
    <row r="8" spans="1:9" x14ac:dyDescent="0.35">
      <c r="A8">
        <v>2028</v>
      </c>
      <c r="B8" s="28">
        <f>'Number of displacements'!B8*Assumptions!C$21</f>
        <v>1082956.6155733762</v>
      </c>
      <c r="C8" s="28">
        <f>'Number of displacements'!C8*Assumptions!D$21</f>
        <v>3041776.9110491686</v>
      </c>
      <c r="D8" s="28">
        <f>'Number of displacements'!D8*Assumptions!E$21</f>
        <v>2273125.2211850067</v>
      </c>
      <c r="E8" s="28">
        <f>'Number of displacements'!E8*Assumptions!F$21</f>
        <v>1444619.5636015057</v>
      </c>
      <c r="F8" s="28">
        <f>'Number of displacements'!F8*Assumptions!G$21</f>
        <v>859786.42073003971</v>
      </c>
      <c r="G8" s="28">
        <f>'Number of displacements'!G8*Assumptions!H$21</f>
        <v>318203.66405281541</v>
      </c>
      <c r="I8" s="28">
        <f t="shared" si="0"/>
        <v>9020468.3961919136</v>
      </c>
    </row>
    <row r="9" spans="1:9" x14ac:dyDescent="0.35">
      <c r="A9">
        <v>2029</v>
      </c>
      <c r="B9" s="28">
        <f>'Number of displacements'!B9*Assumptions!C$21</f>
        <v>1106766.7490176554</v>
      </c>
      <c r="C9" s="28">
        <f>'Number of displacements'!C9*Assumptions!D$21</f>
        <v>3108654.1184259956</v>
      </c>
      <c r="D9" s="28">
        <f>'Number of displacements'!D9*Assumptions!E$21</f>
        <v>2323102.675566515</v>
      </c>
      <c r="E9" s="28">
        <f>'Number of displacements'!E9*Assumptions!F$21</f>
        <v>1476381.3018751633</v>
      </c>
      <c r="F9" s="28">
        <f>'Number of displacements'!F9*Assumptions!G$21</f>
        <v>878689.88289719459</v>
      </c>
      <c r="G9" s="28">
        <f>'Number of displacements'!G9*Assumptions!H$21</f>
        <v>325199.76306047937</v>
      </c>
      <c r="I9" s="28">
        <f t="shared" si="0"/>
        <v>9218794.4908430018</v>
      </c>
    </row>
    <row r="10" spans="1:9" x14ac:dyDescent="0.35">
      <c r="A10">
        <v>2030</v>
      </c>
      <c r="B10" s="28">
        <f>'Number of displacements'!B10*Assumptions!C$21</f>
        <v>1254282.5971880939</v>
      </c>
      <c r="C10" s="28">
        <f>'Number of displacements'!C10*Assumptions!D$21</f>
        <v>3522992.324154675</v>
      </c>
      <c r="D10" s="28">
        <f>'Number of displacements'!D10*Assumptions!E$21</f>
        <v>2632738.3434950826</v>
      </c>
      <c r="E10" s="28">
        <f>'Number of displacements'!E10*Assumptions!F$21</f>
        <v>1673161.3733422519</v>
      </c>
      <c r="F10" s="28">
        <f>'Number of displacements'!F10*Assumptions!G$21</f>
        <v>995806.41487596254</v>
      </c>
      <c r="G10" s="28">
        <f>'Number of displacements'!G10*Assumptions!H$21</f>
        <v>368544.14336036786</v>
      </c>
      <c r="I10" s="28">
        <f t="shared" si="0"/>
        <v>10447525.196416432</v>
      </c>
    </row>
    <row r="11" spans="1:9" x14ac:dyDescent="0.35">
      <c r="A11">
        <v>2031</v>
      </c>
      <c r="B11" s="28">
        <f>'Number of displacements'!B11*Assumptions!C$21</f>
        <v>1281859.5431030265</v>
      </c>
      <c r="C11" s="28">
        <f>'Number of displacements'!C11*Assumptions!D$21</f>
        <v>3600449.644378792</v>
      </c>
      <c r="D11" s="28">
        <f>'Number of displacements'!D11*Assumptions!E$21</f>
        <v>2690622.3347658669</v>
      </c>
      <c r="E11" s="28">
        <f>'Number of displacements'!E11*Assumptions!F$21</f>
        <v>1709947.8844547025</v>
      </c>
      <c r="F11" s="28">
        <f>'Number of displacements'!F11*Assumptions!G$21</f>
        <v>1017700.4439459194</v>
      </c>
      <c r="G11" s="28">
        <f>'Number of displacements'!G11*Assumptions!H$21</f>
        <v>376647.03973435768</v>
      </c>
      <c r="I11" s="28">
        <f t="shared" si="0"/>
        <v>10677226.890382666</v>
      </c>
    </row>
    <row r="12" spans="1:9" x14ac:dyDescent="0.35">
      <c r="A12">
        <v>2032</v>
      </c>
      <c r="B12" s="28">
        <f>'Number of displacements'!B12*Assumptions!C$21</f>
        <v>1310042.8020989981</v>
      </c>
      <c r="C12" s="28">
        <f>'Number of displacements'!C12*Assumptions!D$21</f>
        <v>3679609.9590758653</v>
      </c>
      <c r="D12" s="28">
        <f>'Number of displacements'!D12*Assumptions!E$21</f>
        <v>2749778.9767935011</v>
      </c>
      <c r="E12" s="28">
        <f>'Number of displacements'!E12*Assumptions!F$21</f>
        <v>1747543.1922686477</v>
      </c>
      <c r="F12" s="28">
        <f>'Number of displacements'!F12*Assumptions!G$21</f>
        <v>1040075.8401789664</v>
      </c>
      <c r="G12" s="28">
        <f>'Number of displacements'!G12*Assumptions!H$21</f>
        <v>384928.08825329528</v>
      </c>
      <c r="I12" s="28">
        <f t="shared" si="0"/>
        <v>10911978.858669274</v>
      </c>
    </row>
    <row r="13" spans="1:9" x14ac:dyDescent="0.35">
      <c r="A13">
        <v>2033</v>
      </c>
      <c r="B13" s="28">
        <f>'Number of displacements'!B13*Assumptions!C$21</f>
        <v>1338845.7047149809</v>
      </c>
      <c r="C13" s="28">
        <f>'Number of displacements'!C13*Assumptions!D$21</f>
        <v>3760510.7106744028</v>
      </c>
      <c r="D13" s="28">
        <f>'Number of displacements'!D13*Assumptions!E$21</f>
        <v>2810236.2503704857</v>
      </c>
      <c r="E13" s="28">
        <f>'Number of displacements'!E13*Assumptions!F$21</f>
        <v>1785965.0791745482</v>
      </c>
      <c r="F13" s="28">
        <f>'Number of displacements'!F13*Assumptions!G$21</f>
        <v>1062943.1870243617</v>
      </c>
      <c r="G13" s="28">
        <f>'Number of displacements'!G13*Assumptions!H$21</f>
        <v>393391.20581124979</v>
      </c>
      <c r="I13" s="28">
        <f t="shared" si="0"/>
        <v>11151892.137770029</v>
      </c>
    </row>
    <row r="14" spans="1:9" x14ac:dyDescent="0.35">
      <c r="A14">
        <v>2034</v>
      </c>
      <c r="B14" s="28">
        <f>'Number of displacements'!B14*Assumptions!C$21</f>
        <v>1368281.874578245</v>
      </c>
      <c r="C14" s="28">
        <f>'Number of displacements'!C14*Assumptions!D$21</f>
        <v>3843190.1648207628</v>
      </c>
      <c r="D14" s="28">
        <f>'Number of displacements'!D14*Assumptions!E$21</f>
        <v>2872022.7514814697</v>
      </c>
      <c r="E14" s="28">
        <f>'Number of displacements'!E14*Assumptions!F$21</f>
        <v>1825231.7185305986</v>
      </c>
      <c r="F14" s="28">
        <f>'Number of displacements'!F14*Assumptions!G$21</f>
        <v>1086313.3006215135</v>
      </c>
      <c r="G14" s="28">
        <f>'Number of displacements'!G14*Assumptions!H$21</f>
        <v>402040.39542002504</v>
      </c>
      <c r="I14" s="28">
        <f t="shared" si="0"/>
        <v>11397080.205452614</v>
      </c>
    </row>
    <row r="15" spans="1:9" x14ac:dyDescent="0.35">
      <c r="A15">
        <v>2035</v>
      </c>
      <c r="B15" s="28">
        <f>'Number of displacements'!B15*Assumptions!C$21</f>
        <v>1398365.2348482655</v>
      </c>
      <c r="C15" s="28">
        <f>'Number of displacements'!C15*Assumptions!D$21</f>
        <v>3927687.4284786177</v>
      </c>
      <c r="D15" s="28">
        <f>'Number of displacements'!D15*Assumptions!E$21</f>
        <v>2935167.7048289981</v>
      </c>
      <c r="E15" s="28">
        <f>'Number of displacements'!E15*Assumptions!F$21</f>
        <v>1865361.6832586259</v>
      </c>
      <c r="F15" s="28">
        <f>'Number of displacements'!F15*Assumptions!G$21</f>
        <v>1110197.2349159627</v>
      </c>
      <c r="G15" s="28">
        <f>'Number of displacements'!G15*Assumptions!H$21</f>
        <v>410879.74810256361</v>
      </c>
      <c r="I15" s="28">
        <f t="shared" si="0"/>
        <v>11647659.034433035</v>
      </c>
    </row>
    <row r="16" spans="1:9" x14ac:dyDescent="0.35">
      <c r="A16">
        <v>2036</v>
      </c>
      <c r="B16" s="28">
        <f>'Number of displacements'!B16*Assumptions!C$21</f>
        <v>1429110.0148023074</v>
      </c>
      <c r="C16" s="28">
        <f>'Number of displacements'!C16*Assumptions!D$21</f>
        <v>4014042.468426344</v>
      </c>
      <c r="D16" s="28">
        <f>'Number of displacements'!D16*Assumptions!E$21</f>
        <v>2999700.9776566578</v>
      </c>
      <c r="E16" s="28">
        <f>'Number of displacements'!E16*Assumptions!F$21</f>
        <v>1906373.9546289959</v>
      </c>
      <c r="F16" s="28">
        <f>'Number of displacements'!F16*Assumptions!G$21</f>
        <v>1134606.2868878397</v>
      </c>
      <c r="G16" s="28">
        <f>'Number of displacements'!G16*Assumptions!H$21</f>
        <v>419913.44482798054</v>
      </c>
      <c r="I16" s="28">
        <f t="shared" si="0"/>
        <v>11903747.147230126</v>
      </c>
    </row>
    <row r="17" spans="1:9" x14ac:dyDescent="0.35">
      <c r="A17">
        <v>2037</v>
      </c>
      <c r="B17" s="28">
        <f>'Number of displacements'!B17*Assumptions!C$21</f>
        <v>1460530.7565658016</v>
      </c>
      <c r="C17" s="28">
        <f>'Number of displacements'!C17*Assumptions!D$21</f>
        <v>4102296.1301611061</v>
      </c>
      <c r="D17" s="28">
        <f>'Number of displacements'!D17*Assumptions!E$21</f>
        <v>3065653.0938761272</v>
      </c>
      <c r="E17" s="28">
        <f>'Number of displacements'!E17*Assumptions!F$21</f>
        <v>1948287.9312386506</v>
      </c>
      <c r="F17" s="28">
        <f>'Number of displacements'!F17*Assumptions!G$21</f>
        <v>1159552.0018952817</v>
      </c>
      <c r="G17" s="28">
        <f>'Number of displacements'!G17*Assumptions!H$21</f>
        <v>429145.75848913996</v>
      </c>
      <c r="I17" s="28">
        <f t="shared" si="0"/>
        <v>12165465.672226109</v>
      </c>
    </row>
    <row r="18" spans="1:9" x14ac:dyDescent="0.35">
      <c r="A18">
        <v>2038</v>
      </c>
      <c r="B18" s="28">
        <f>'Number of displacements'!B18*Assumptions!C$21</f>
        <v>1492642.3219906946</v>
      </c>
      <c r="C18" s="28">
        <f>'Number of displacements'!C18*Assumptions!D$21</f>
        <v>4192490.1572185694</v>
      </c>
      <c r="D18" s="28">
        <f>'Number of displacements'!D18*Assumptions!E$21</f>
        <v>3133055.2485048333</v>
      </c>
      <c r="E18" s="28">
        <f>'Number of displacements'!E18*Assumptions!F$21</f>
        <v>1991123.4381865538</v>
      </c>
      <c r="F18" s="28">
        <f>'Number of displacements'!F18*Assumptions!G$21</f>
        <v>1185046.179135327</v>
      </c>
      <c r="G18" s="28">
        <f>'Number of displacements'!G18*Assumptions!H$21</f>
        <v>438581.05592371244</v>
      </c>
      <c r="I18" s="28">
        <f t="shared" si="0"/>
        <v>12432938.400959689</v>
      </c>
    </row>
    <row r="19" spans="1:9" x14ac:dyDescent="0.35">
      <c r="A19">
        <v>2039</v>
      </c>
      <c r="B19" s="28">
        <f>'Number of displacements'!B19*Assumptions!C$21</f>
        <v>1525459.8996850324</v>
      </c>
      <c r="C19" s="28">
        <f>'Number of displacements'!C19*Assumptions!D$21</f>
        <v>4284667.21091739</v>
      </c>
      <c r="D19" s="28">
        <f>'Number of displacements'!D19*Assumptions!E$21</f>
        <v>3201939.3224210371</v>
      </c>
      <c r="E19" s="28">
        <f>'Number of displacements'!E19*Assumptions!F$21</f>
        <v>2034900.7364508545</v>
      </c>
      <c r="F19" s="28">
        <f>'Number of displacements'!F19*Assumptions!G$21</f>
        <v>1211100.8772248765</v>
      </c>
      <c r="G19" s="28">
        <f>'Number of displacements'!G19*Assumptions!H$21</f>
        <v>448223.79997966654</v>
      </c>
      <c r="I19" s="28">
        <f t="shared" si="0"/>
        <v>12706291.846678859</v>
      </c>
    </row>
    <row r="20" spans="1:9" x14ac:dyDescent="0.35">
      <c r="A20">
        <v>2040</v>
      </c>
      <c r="B20" s="28">
        <f>'Number of displacements'!B20*Assumptions!C$21</f>
        <v>1673523.1456873319</v>
      </c>
      <c r="C20" s="28">
        <f>'Number of displacements'!C20*Assumptions!D$21</f>
        <v>4700542.9316879176</v>
      </c>
      <c r="D20" s="28">
        <f>'Number of displacements'!D20*Assumptions!E$21</f>
        <v>3512723.9780373205</v>
      </c>
      <c r="E20" s="28">
        <f>'Number of displacements'!E20*Assumptions!F$21</f>
        <v>2232411.0141012818</v>
      </c>
      <c r="F20" s="28">
        <f>'Number of displacements'!F20*Assumptions!G$21</f>
        <v>1328652.0020726505</v>
      </c>
      <c r="G20" s="28">
        <f>'Number of displacements'!G20*Assumptions!H$21</f>
        <v>491729.02143725951</v>
      </c>
      <c r="I20" s="28">
        <f t="shared" si="0"/>
        <v>13939582.093023762</v>
      </c>
    </row>
    <row r="21" spans="1:9" x14ac:dyDescent="0.35">
      <c r="A21">
        <v>2041</v>
      </c>
      <c r="B21" s="28">
        <f>'Number of displacements'!B21*Assumptions!C$21</f>
        <v>1710317.6108098412</v>
      </c>
      <c r="C21" s="28">
        <f>'Number of displacements'!C21*Assumptions!D$21</f>
        <v>4803890.1506388746</v>
      </c>
      <c r="D21" s="28">
        <f>'Number of displacements'!D21*Assumptions!E$21</f>
        <v>3589955.5360399503</v>
      </c>
      <c r="E21" s="28">
        <f>'Number of displacements'!E21*Assumptions!F$21</f>
        <v>2281493.3165535252</v>
      </c>
      <c r="F21" s="28">
        <f>'Number of displacements'!F21*Assumptions!G$21</f>
        <v>1357864.0508430519</v>
      </c>
      <c r="G21" s="28">
        <f>'Number of displacements'!G21*Assumptions!H$21</f>
        <v>502540.2888975417</v>
      </c>
      <c r="I21" s="28">
        <f t="shared" si="0"/>
        <v>14246060.953782788</v>
      </c>
    </row>
    <row r="22" spans="1:9" x14ac:dyDescent="0.35">
      <c r="A22">
        <v>2042</v>
      </c>
      <c r="B22" s="28">
        <f>'Number of displacements'!B22*Assumptions!C$21</f>
        <v>1747921.0475125401</v>
      </c>
      <c r="C22" s="28">
        <f>'Number of displacements'!C22*Assumptions!D$21</f>
        <v>4909509.5853359969</v>
      </c>
      <c r="D22" s="28">
        <f>'Number of displacements'!D22*Assumptions!E$21</f>
        <v>3668885.1248553642</v>
      </c>
      <c r="E22" s="28">
        <f>'Number of displacements'!E22*Assumptions!F$21</f>
        <v>2331654.753806123</v>
      </c>
      <c r="F22" s="28">
        <f>'Number of displacements'!F22*Assumptions!G$21</f>
        <v>1387718.3624422697</v>
      </c>
      <c r="G22" s="28">
        <f>'Number of displacements'!G22*Assumptions!H$21</f>
        <v>513589.25537293626</v>
      </c>
      <c r="I22" s="28">
        <f t="shared" si="0"/>
        <v>14559278.12932523</v>
      </c>
    </row>
    <row r="23" spans="1:9" x14ac:dyDescent="0.35">
      <c r="A23">
        <v>2043</v>
      </c>
      <c r="B23" s="28">
        <f>'Number of displacements'!B23*Assumptions!C$21</f>
        <v>1786351.2420308148</v>
      </c>
      <c r="C23" s="28">
        <f>'Number of displacements'!C23*Assumptions!D$21</f>
        <v>5017451.1932377378</v>
      </c>
      <c r="D23" s="28">
        <f>'Number of displacements'!D23*Assumptions!E$21</f>
        <v>3749550.0777798956</v>
      </c>
      <c r="E23" s="28">
        <f>'Number of displacements'!E23*Assumptions!F$21</f>
        <v>2382919.0519652115</v>
      </c>
      <c r="F23" s="28">
        <f>'Number of displacements'!F23*Assumptions!G$21</f>
        <v>1418229.0578087063</v>
      </c>
      <c r="G23" s="28">
        <f>'Number of displacements'!G23*Assumptions!H$21</f>
        <v>524881.14696870698</v>
      </c>
      <c r="I23" s="28">
        <f t="shared" si="0"/>
        <v>14879381.769791072</v>
      </c>
    </row>
    <row r="24" spans="1:9" x14ac:dyDescent="0.35">
      <c r="A24">
        <v>2044</v>
      </c>
      <c r="B24" s="28">
        <f>'Number of displacements'!B24*Assumptions!C$21</f>
        <v>1825626.3716523163</v>
      </c>
      <c r="C24" s="28">
        <f>'Number of displacements'!C24*Assumptions!D$21</f>
        <v>5127766.0301787294</v>
      </c>
      <c r="D24" s="28">
        <f>'Number of displacements'!D24*Assumptions!E$21</f>
        <v>3831988.5489283246</v>
      </c>
      <c r="E24" s="28">
        <f>'Number of displacements'!E24*Assumptions!F$21</f>
        <v>2435310.4587845569</v>
      </c>
      <c r="F24" s="28">
        <f>'Number of displacements'!F24*Assumptions!G$21</f>
        <v>1449410.5683469658</v>
      </c>
      <c r="G24" s="28">
        <f>'Number of displacements'!G24*Assumptions!H$21</f>
        <v>536421.30469247163</v>
      </c>
      <c r="I24" s="28">
        <f t="shared" si="0"/>
        <v>15206523.282583365</v>
      </c>
    </row>
    <row r="25" spans="1:9" x14ac:dyDescent="0.35">
      <c r="A25">
        <v>2045</v>
      </c>
      <c r="B25" s="28">
        <f>'Number of displacements'!B25*Assumptions!C$21</f>
        <v>1865765.0133147268</v>
      </c>
      <c r="C25" s="28">
        <f>'Number of displacements'!C25*Assumptions!D$21</f>
        <v>5240506.2745189443</v>
      </c>
      <c r="D25" s="28">
        <f>'Number of displacements'!D25*Assumptions!E$21</f>
        <v>3916239.53128058</v>
      </c>
      <c r="E25" s="28">
        <f>'Number of displacements'!E25*Assumptions!F$21</f>
        <v>2488853.7551346221</v>
      </c>
      <c r="F25" s="28">
        <f>'Number of displacements'!F25*Assumptions!G$21</f>
        <v>1481277.6427538365</v>
      </c>
      <c r="G25" s="28">
        <f>'Number of displacements'!G25*Assumptions!H$21</f>
        <v>548215.18698047055</v>
      </c>
      <c r="I25" s="28">
        <f t="shared" si="0"/>
        <v>15540857.403983179</v>
      </c>
    </row>
    <row r="26" spans="1:9" x14ac:dyDescent="0.35">
      <c r="A26">
        <v>2046</v>
      </c>
      <c r="B26" s="28">
        <f>'Number of displacements'!B26*Assumptions!C$21</f>
        <v>1906786.1523925555</v>
      </c>
      <c r="C26" s="28">
        <f>'Number of displacements'!C26*Assumptions!D$21</f>
        <v>5355725.2518237866</v>
      </c>
      <c r="D26" s="28">
        <f>'Number of displacements'!D26*Assumptions!E$21</f>
        <v>4002342.8751252289</v>
      </c>
      <c r="E26" s="28">
        <f>'Number of displacements'!E26*Assumptions!F$21</f>
        <v>2543574.2667237907</v>
      </c>
      <c r="F26" s="28">
        <f>'Number of displacements'!F26*Assumptions!G$21</f>
        <v>1513845.3539943481</v>
      </c>
      <c r="G26" s="28">
        <f>'Number of displacements'!G26*Assumptions!H$21</f>
        <v>560268.37227937952</v>
      </c>
      <c r="I26" s="28">
        <f t="shared" si="0"/>
        <v>15882542.272339091</v>
      </c>
    </row>
    <row r="27" spans="1:9" x14ac:dyDescent="0.35">
      <c r="A27">
        <v>2047</v>
      </c>
      <c r="B27" s="28">
        <f>'Number of displacements'!B27*Assumptions!C$21</f>
        <v>1948709.1916771275</v>
      </c>
      <c r="C27" s="28">
        <f>'Number of displacements'!C27*Assumptions!D$21</f>
        <v>5473477.4600868132</v>
      </c>
      <c r="D27" s="28">
        <f>'Number of displacements'!D27*Assumptions!E$21</f>
        <v>4090339.3069084501</v>
      </c>
      <c r="E27" s="28">
        <f>'Number of displacements'!E27*Assumptions!F$21</f>
        <v>2599497.8760773027</v>
      </c>
      <c r="F27" s="28">
        <f>'Number of displacements'!F27*Assumptions!G$21</f>
        <v>1547129.1064312111</v>
      </c>
      <c r="G27" s="28">
        <f>'Number of displacements'!G27*Assumptions!H$21</f>
        <v>572586.56168488762</v>
      </c>
      <c r="I27" s="28">
        <f t="shared" si="0"/>
        <v>16231739.502865789</v>
      </c>
    </row>
    <row r="28" spans="1:9" x14ac:dyDescent="0.35">
      <c r="A28">
        <v>2048</v>
      </c>
      <c r="B28" s="28">
        <f>'Number of displacements'!B28*Assumptions!C$21</f>
        <v>1991553.9605540035</v>
      </c>
      <c r="C28" s="28">
        <f>'Number of displacements'!C28*Assumptions!D$21</f>
        <v>5593818.5955070155</v>
      </c>
      <c r="D28" s="28">
        <f>'Number of displacements'!D28*Assumptions!E$21</f>
        <v>4180270.4484974453</v>
      </c>
      <c r="E28" s="28">
        <f>'Number of displacements'!E28*Assumptions!F$21</f>
        <v>2656651.034779557</v>
      </c>
      <c r="F28" s="28">
        <f>'Number of displacements'!F28*Assumptions!G$21</f>
        <v>1581144.6431109991</v>
      </c>
      <c r="G28" s="28">
        <f>'Number of displacements'!G28*Assumptions!H$21</f>
        <v>585175.58163828601</v>
      </c>
      <c r="I28" s="28">
        <f t="shared" si="0"/>
        <v>16588614.264087308</v>
      </c>
    </row>
    <row r="29" spans="1:9" x14ac:dyDescent="0.35">
      <c r="A29">
        <v>2049</v>
      </c>
      <c r="B29" s="28">
        <f>'Number of displacements'!B29*Assumptions!C$21</f>
        <v>2035340.7243821803</v>
      </c>
      <c r="C29" s="28">
        <f>'Number of displacements'!C29*Assumptions!D$21</f>
        <v>5716805.5788328368</v>
      </c>
      <c r="D29" s="28">
        <f>'Number of displacements'!D29*Assumptions!E$21</f>
        <v>4272178.8368673734</v>
      </c>
      <c r="E29" s="28">
        <f>'Number of displacements'!E29*Assumptions!F$21</f>
        <v>2715060.7759855716</v>
      </c>
      <c r="F29" s="28">
        <f>'Number of displacements'!F29*Assumptions!G$21</f>
        <v>1615908.0532105321</v>
      </c>
      <c r="G29" s="28">
        <f>'Number of displacements'!G29*Assumptions!H$21</f>
        <v>598041.38668234507</v>
      </c>
      <c r="I29" s="28">
        <f t="shared" si="0"/>
        <v>16953335.355960838</v>
      </c>
    </row>
    <row r="30" spans="1:9" x14ac:dyDescent="0.35">
      <c r="A30">
        <v>2050</v>
      </c>
      <c r="B30" s="28">
        <f>'Number of displacements'!B30*Assumptions!C$21</f>
        <v>2158071.1842055358</v>
      </c>
      <c r="C30" s="28">
        <f>'Number of displacements'!C30*Assumptions!D$21</f>
        <v>6061527.3096987344</v>
      </c>
      <c r="D30" s="28">
        <f>'Number of displacements'!D30*Assumptions!E$21</f>
        <v>4529789.9910172513</v>
      </c>
      <c r="E30" s="28">
        <f>'Number of displacements'!E30*Assumptions!F$21</f>
        <v>2878778.1592685161</v>
      </c>
      <c r="F30" s="28">
        <f>'Number of displacements'!F30*Assumptions!G$21</f>
        <v>1713346.8436926471</v>
      </c>
      <c r="G30" s="28">
        <f>'Number of displacements'!G30*Assumptions!H$21</f>
        <v>634103.11015776009</v>
      </c>
      <c r="I30" s="28">
        <f t="shared" si="0"/>
        <v>17975616.598040447</v>
      </c>
    </row>
    <row r="31" spans="1:9" x14ac:dyDescent="0.35">
      <c r="A31">
        <v>2051</v>
      </c>
      <c r="B31" s="28">
        <f>'Number of displacements'!B31*Assumptions!C$21</f>
        <v>2205519.0340448217</v>
      </c>
      <c r="C31" s="28">
        <f>'Number of displacements'!C31*Assumptions!D$21</f>
        <v>6194797.4444803139</v>
      </c>
      <c r="D31" s="28">
        <f>'Number of displacements'!D31*Assumptions!E$21</f>
        <v>4629382.9965076651</v>
      </c>
      <c r="E31" s="28">
        <f>'Number of displacements'!E31*Assumptions!F$21</f>
        <v>2942071.6385667315</v>
      </c>
      <c r="F31" s="28">
        <f>'Number of displacements'!F31*Assumptions!G$21</f>
        <v>1751016.8818068302</v>
      </c>
      <c r="G31" s="28">
        <f>'Number of displacements'!G31*Assumptions!H$21</f>
        <v>648044.64710686018</v>
      </c>
      <c r="I31" s="28">
        <f t="shared" si="0"/>
        <v>18370832.642513223</v>
      </c>
    </row>
    <row r="32" spans="1:9" x14ac:dyDescent="0.35">
      <c r="A32">
        <v>2052</v>
      </c>
      <c r="B32" s="28">
        <f>'Number of displacements'!B32*Assumptions!C$21</f>
        <v>2254010.0832330668</v>
      </c>
      <c r="C32" s="28">
        <f>'Number of displacements'!C32*Assumptions!D$21</f>
        <v>6330997.687123701</v>
      </c>
      <c r="D32" s="28">
        <f>'Number of displacements'!D32*Assumptions!E$21</f>
        <v>4731165.6767428881</v>
      </c>
      <c r="E32" s="28">
        <f>'Number of displacements'!E32*Assumptions!F$21</f>
        <v>3006756.7028708211</v>
      </c>
      <c r="F32" s="28">
        <f>'Number of displacements'!F32*Assumptions!G$21</f>
        <v>1789515.1420505538</v>
      </c>
      <c r="G32" s="28">
        <f>'Number of displacements'!G32*Assumptions!H$21</f>
        <v>662292.70589663484</v>
      </c>
      <c r="I32" s="28">
        <f t="shared" si="0"/>
        <v>18774737.997917667</v>
      </c>
    </row>
    <row r="33" spans="1:9" x14ac:dyDescent="0.35">
      <c r="A33">
        <v>2053</v>
      </c>
      <c r="B33" s="28">
        <f>'Number of displacements'!B33*Assumptions!C$21</f>
        <v>2303567.2677913001</v>
      </c>
      <c r="C33" s="28">
        <f>'Number of displacements'!C33*Assumptions!D$21</f>
        <v>6470192.4596548481</v>
      </c>
      <c r="D33" s="28">
        <f>'Number of displacements'!D33*Assumptions!E$21</f>
        <v>4835186.1744159153</v>
      </c>
      <c r="E33" s="28">
        <f>'Number of displacements'!E33*Assumptions!F$21</f>
        <v>3072863.9478890612</v>
      </c>
      <c r="F33" s="28">
        <f>'Number of displacements'!F33*Assumptions!G$21</f>
        <v>1828859.8339062124</v>
      </c>
      <c r="G33" s="28">
        <f>'Number of displacements'!G33*Assumptions!H$21</f>
        <v>676854.02578683407</v>
      </c>
      <c r="I33" s="28">
        <f t="shared" si="0"/>
        <v>19187523.709444173</v>
      </c>
    </row>
    <row r="34" spans="1:9" x14ac:dyDescent="0.35">
      <c r="A34">
        <v>2054</v>
      </c>
      <c r="B34" s="28">
        <f>'Number of displacements'!B34*Assumptions!C$21</f>
        <v>2354214.028017187</v>
      </c>
      <c r="C34" s="28">
        <f>'Number of displacements'!C34*Assumptions!D$21</f>
        <v>6612447.600497202</v>
      </c>
      <c r="D34" s="28">
        <f>'Number of displacements'!D34*Assumptions!E$21</f>
        <v>4941493.6906960756</v>
      </c>
      <c r="E34" s="28">
        <f>'Number of displacements'!E34*Assumptions!F$21</f>
        <v>3140424.6420140192</v>
      </c>
      <c r="F34" s="28">
        <f>'Number of displacements'!F34*Assumptions!G$21</f>
        <v>1869069.5672140731</v>
      </c>
      <c r="G34" s="28">
        <f>'Number of displacements'!G34*Assumptions!H$21</f>
        <v>691735.49420812377</v>
      </c>
      <c r="I34" s="28">
        <f t="shared" si="0"/>
        <v>19609385.022646677</v>
      </c>
    </row>
    <row r="35" spans="1:9" x14ac:dyDescent="0.35">
      <c r="A35">
        <v>2055</v>
      </c>
      <c r="B35" s="28">
        <f>'Number of displacements'!B35*Assumptions!C$21</f>
        <v>2405974.3195721772</v>
      </c>
      <c r="C35" s="28">
        <f>'Number of displacements'!C35*Assumptions!D$21</f>
        <v>6757830.395612943</v>
      </c>
      <c r="D35" s="28">
        <f>'Number of displacements'!D35*Assumptions!E$21</f>
        <v>5050138.5085009346</v>
      </c>
      <c r="E35" s="28">
        <f>'Number of displacements'!E35*Assumptions!F$21</f>
        <v>3209470.7411123347</v>
      </c>
      <c r="F35" s="28">
        <f>'Number of displacements'!F35*Assumptions!G$21</f>
        <v>1910163.3609746345</v>
      </c>
      <c r="G35" s="28">
        <f>'Number of displacements'!G35*Assumptions!H$21</f>
        <v>706944.15001980611</v>
      </c>
      <c r="I35" s="28">
        <f t="shared" si="0"/>
        <v>20040521.475792833</v>
      </c>
    </row>
    <row r="36" spans="1:9" x14ac:dyDescent="0.35">
      <c r="A36">
        <v>2056</v>
      </c>
      <c r="B36" s="28">
        <f>'Number of displacements'!B36*Assumptions!C$21</f>
        <v>2458872.6248124018</v>
      </c>
      <c r="C36" s="28">
        <f>'Number of displacements'!C36*Assumptions!D$21</f>
        <v>6906409.6103289053</v>
      </c>
      <c r="D36" s="28">
        <f>'Number of displacements'!D36*Assumptions!E$21</f>
        <v>5161172.0162798539</v>
      </c>
      <c r="E36" s="28">
        <f>'Number of displacements'!E36*Assumptions!F$21</f>
        <v>3280034.9036396891</v>
      </c>
      <c r="F36" s="28">
        <f>'Number of displacements'!F36*Assumptions!G$21</f>
        <v>1952160.6523445179</v>
      </c>
      <c r="G36" s="28">
        <f>'Number of displacements'!G36*Assumptions!H$21</f>
        <v>722487.18683916365</v>
      </c>
      <c r="I36" s="28">
        <f t="shared" si="0"/>
        <v>20481136.994244531</v>
      </c>
    </row>
    <row r="37" spans="1:9" x14ac:dyDescent="0.35">
      <c r="A37">
        <v>2057</v>
      </c>
      <c r="B37" s="28">
        <f>'Number of displacements'!B37*Assumptions!C$21</f>
        <v>2512933.9643687154</v>
      </c>
      <c r="C37" s="28">
        <f>'Number of displacements'!C37*Assumptions!D$21</f>
        <v>7058255.5218622275</v>
      </c>
      <c r="D37" s="28">
        <f>'Number of displacements'!D37*Assumptions!E$21</f>
        <v>5274646.7323204745</v>
      </c>
      <c r="E37" s="28">
        <f>'Number of displacements'!E37*Assumptions!F$21</f>
        <v>3352150.5060880878</v>
      </c>
      <c r="F37" s="28">
        <f>'Number of displacements'!F37*Assumptions!G$21</f>
        <v>1995081.3058301462</v>
      </c>
      <c r="G37" s="28">
        <f>'Number of displacements'!G37*Assumptions!H$21</f>
        <v>738371.95644400525</v>
      </c>
      <c r="I37" s="28">
        <f t="shared" si="0"/>
        <v>20931439.986913659</v>
      </c>
    </row>
    <row r="38" spans="1:9" x14ac:dyDescent="0.35">
      <c r="A38">
        <v>2058</v>
      </c>
      <c r="B38" s="28">
        <f>'Number of displacements'!B38*Assumptions!C$21</f>
        <v>2568183.9089813167</v>
      </c>
      <c r="C38" s="28">
        <f>'Number of displacements'!C38*Assumptions!D$21</f>
        <v>7213439.9525611224</v>
      </c>
      <c r="D38" s="28">
        <f>'Number of displacements'!D38*Assumptions!E$21</f>
        <v>5390616.3295895997</v>
      </c>
      <c r="E38" s="28">
        <f>'Number of displacements'!E38*Assumptions!F$21</f>
        <v>3425851.658772774</v>
      </c>
      <c r="F38" s="28">
        <f>'Number of displacements'!F38*Assumptions!G$21</f>
        <v>2038945.6226835507</v>
      </c>
      <c r="G38" s="28">
        <f>'Number of displacements'!G38*Assumptions!H$21</f>
        <v>754605.97225001885</v>
      </c>
      <c r="I38" s="28">
        <f t="shared" si="0"/>
        <v>21391643.444838382</v>
      </c>
    </row>
    <row r="39" spans="1:9" x14ac:dyDescent="0.35">
      <c r="A39">
        <v>2059</v>
      </c>
      <c r="B39" s="28">
        <f>'Number of displacements'!B39*Assumptions!C$21</f>
        <v>2624648.5915945899</v>
      </c>
      <c r="C39" s="28">
        <f>'Number of displacements'!C39*Assumptions!D$21</f>
        <v>7372036.3038764875</v>
      </c>
      <c r="D39" s="28">
        <f>'Number of displacements'!D39*Assumptions!E$21</f>
        <v>5509135.6611202369</v>
      </c>
      <c r="E39" s="28">
        <f>'Number of displacements'!E39*Assumptions!F$21</f>
        <v>3501173.2219662322</v>
      </c>
      <c r="F39" s="28">
        <f>'Number of displacements'!F39*Assumptions!G$21</f>
        <v>2083774.3505047665</v>
      </c>
      <c r="G39" s="28">
        <f>'Number of displacements'!G39*Assumptions!H$21</f>
        <v>771196.91286457865</v>
      </c>
      <c r="I39" s="28">
        <f t="shared" si="0"/>
        <v>21861965.041926891</v>
      </c>
    </row>
    <row r="40" spans="1:9" x14ac:dyDescent="0.35">
      <c r="A40">
        <v>2060</v>
      </c>
      <c r="B40" s="28">
        <f>'Number of displacements'!B40*Assumptions!C$21</f>
        <v>2708151.7749993685</v>
      </c>
      <c r="C40" s="28">
        <f>'Number of displacements'!C40*Assumptions!D$21</f>
        <v>7606577.6064800825</v>
      </c>
      <c r="D40" s="28">
        <f>'Number of displacements'!D40*Assumptions!E$21</f>
        <v>5684408.7879630374</v>
      </c>
      <c r="E40" s="28">
        <f>'Number of displacements'!E40*Assumptions!F$21</f>
        <v>3612563.0326334685</v>
      </c>
      <c r="F40" s="28">
        <f>'Number of displacements'!F40*Assumptions!G$21</f>
        <v>2150069.622306719</v>
      </c>
      <c r="G40" s="28">
        <f>'Number of displacements'!G40*Assumptions!H$21</f>
        <v>795732.53925752232</v>
      </c>
      <c r="I40" s="28">
        <f t="shared" si="0"/>
        <v>22557503.3636402</v>
      </c>
    </row>
    <row r="41" spans="1:9" x14ac:dyDescent="0.35">
      <c r="A41">
        <v>2061</v>
      </c>
      <c r="B41" s="28">
        <f>'Number of displacements'!B41*Assumptions!C$21</f>
        <v>2767693.8233352159</v>
      </c>
      <c r="C41" s="28">
        <f>'Number of displacements'!C41*Assumptions!D$21</f>
        <v>7773817.5727539519</v>
      </c>
      <c r="D41" s="28">
        <f>'Number of displacements'!D41*Assumptions!E$21</f>
        <v>5809387.5081138629</v>
      </c>
      <c r="E41" s="28">
        <f>'Number of displacements'!E41*Assumptions!F$21</f>
        <v>3691989.6750731841</v>
      </c>
      <c r="F41" s="28">
        <f>'Number of displacements'!F41*Assumptions!G$21</f>
        <v>2197341.5479641543</v>
      </c>
      <c r="G41" s="28">
        <f>'Number of displacements'!G41*Assumptions!H$21</f>
        <v>813227.6980415564</v>
      </c>
      <c r="I41" s="28">
        <f t="shared" si="0"/>
        <v>23053457.825281925</v>
      </c>
    </row>
    <row r="42" spans="1:9" x14ac:dyDescent="0.35">
      <c r="A42">
        <v>2062</v>
      </c>
      <c r="B42" s="28">
        <f>'Number of displacements'!B42*Assumptions!C$21</f>
        <v>2828544.976852227</v>
      </c>
      <c r="C42" s="28">
        <f>'Number of displacements'!C42*Assumptions!D$21</f>
        <v>7944734.5154245999</v>
      </c>
      <c r="D42" s="28">
        <f>'Number of displacements'!D42*Assumptions!E$21</f>
        <v>5937114.0391757563</v>
      </c>
      <c r="E42" s="28">
        <f>'Number of displacements'!E42*Assumptions!F$21</f>
        <v>3773162.6099574221</v>
      </c>
      <c r="F42" s="28">
        <f>'Number of displacements'!F42*Assumptions!G$21</f>
        <v>2245652.8050609911</v>
      </c>
      <c r="G42" s="28">
        <f>'Number of displacements'!G42*Assumptions!H$21</f>
        <v>831107.50941396446</v>
      </c>
      <c r="I42" s="28">
        <f t="shared" si="0"/>
        <v>23560316.45588496</v>
      </c>
    </row>
    <row r="43" spans="1:9" x14ac:dyDescent="0.35">
      <c r="A43">
        <v>2063</v>
      </c>
      <c r="B43" s="28">
        <f>'Number of displacements'!B43*Assumptions!C$21</f>
        <v>2890734.0178382671</v>
      </c>
      <c r="C43" s="28">
        <f>'Number of displacements'!C43*Assumptions!D$21</f>
        <v>8119409.277341513</v>
      </c>
      <c r="D43" s="28">
        <f>'Number of displacements'!D43*Assumptions!E$21</f>
        <v>6067648.7951519517</v>
      </c>
      <c r="E43" s="28">
        <f>'Number of displacements'!E43*Assumptions!F$21</f>
        <v>3856120.23167386</v>
      </c>
      <c r="F43" s="28">
        <f>'Number of displacements'!F43*Assumptions!G$21</f>
        <v>2295026.2445775052</v>
      </c>
      <c r="G43" s="28">
        <f>'Number of displacements'!G43*Assumptions!H$21</f>
        <v>849380.43043510034</v>
      </c>
      <c r="I43" s="28">
        <f t="shared" si="0"/>
        <v>24078318.997018196</v>
      </c>
    </row>
    <row r="44" spans="1:9" x14ac:dyDescent="0.35">
      <c r="A44">
        <v>2064</v>
      </c>
      <c r="B44" s="28">
        <f>'Number of displacements'!B44*Assumptions!C$21</f>
        <v>2954290.3613952105</v>
      </c>
      <c r="C44" s="28">
        <f>'Number of displacements'!C44*Assumptions!D$21</f>
        <v>8297924.4787836885</v>
      </c>
      <c r="D44" s="28">
        <f>'Number of displacements'!D44*Assumptions!E$21</f>
        <v>6201053.5183218597</v>
      </c>
      <c r="E44" s="28">
        <f>'Number of displacements'!E44*Assumptions!F$21</f>
        <v>3940901.7787580225</v>
      </c>
      <c r="F44" s="28">
        <f>'Number of displacements'!F44*Assumptions!G$21</f>
        <v>2345485.2199008893</v>
      </c>
      <c r="G44" s="28">
        <f>'Number of displacements'!G44*Assumptions!H$21</f>
        <v>868055.10410419374</v>
      </c>
      <c r="I44" s="28">
        <f t="shared" si="0"/>
        <v>24607710.461263869</v>
      </c>
    </row>
    <row r="45" spans="1:9" x14ac:dyDescent="0.35">
      <c r="A45">
        <v>2065</v>
      </c>
      <c r="B45" s="28">
        <f>'Number of displacements'!B45*Assumptions!C$21</f>
        <v>3019244.0693521304</v>
      </c>
      <c r="C45" s="28">
        <f>'Number of displacements'!C45*Assumptions!D$21</f>
        <v>8480364.5565385874</v>
      </c>
      <c r="D45" s="28">
        <f>'Number of displacements'!D45*Assumptions!E$21</f>
        <v>6337391.3084448613</v>
      </c>
      <c r="E45" s="28">
        <f>'Number of displacements'!E45*Assumptions!F$21</f>
        <v>4027547.3524529054</v>
      </c>
      <c r="F45" s="28">
        <f>'Number of displacements'!F45*Assumptions!G$21</f>
        <v>2397053.5978712807</v>
      </c>
      <c r="G45" s="28">
        <f>'Number of displacements'!G45*Assumptions!H$21</f>
        <v>887140.36344744568</v>
      </c>
      <c r="I45" s="28">
        <f t="shared" si="0"/>
        <v>25148741.24810721</v>
      </c>
    </row>
    <row r="46" spans="1:9" x14ac:dyDescent="0.35">
      <c r="A46">
        <v>2066</v>
      </c>
      <c r="B46" s="28">
        <f>'Number of displacements'!B46*Assumptions!C$21</f>
        <v>3085625.8644843949</v>
      </c>
      <c r="C46" s="28">
        <f>'Number of displacements'!C46*Assumptions!D$21</f>
        <v>8666815.8038403168</v>
      </c>
      <c r="D46" s="28">
        <f>'Number of displacements'!D46*Assumptions!E$21</f>
        <v>6476726.6526061743</v>
      </c>
      <c r="E46" s="28">
        <f>'Number of displacements'!E46*Assumptions!F$21</f>
        <v>4116097.9356766692</v>
      </c>
      <c r="F46" s="28">
        <f>'Number of displacements'!F46*Assumptions!G$21</f>
        <v>2449755.7700706595</v>
      </c>
      <c r="G46" s="28">
        <f>'Number of displacements'!G46*Assumptions!H$21</f>
        <v>906645.23569600389</v>
      </c>
      <c r="I46" s="28">
        <f t="shared" si="0"/>
        <v>25701667.262374219</v>
      </c>
    </row>
    <row r="47" spans="1:9" x14ac:dyDescent="0.35">
      <c r="A47">
        <v>2067</v>
      </c>
      <c r="B47" s="28">
        <f>'Number of displacements'!B47*Assumptions!C$21</f>
        <v>3153467.145045382</v>
      </c>
      <c r="C47" s="28">
        <f>'Number of displacements'!C47*Assumptions!D$21</f>
        <v>8857366.4111859016</v>
      </c>
      <c r="D47" s="28">
        <f>'Number of displacements'!D47*Assumptions!E$21</f>
        <v>6619125.4557189113</v>
      </c>
      <c r="E47" s="28">
        <f>'Number of displacements'!E47*Assumptions!F$21</f>
        <v>4206595.4124073442</v>
      </c>
      <c r="F47" s="28">
        <f>'Number of displacements'!F47*Assumptions!G$21</f>
        <v>2503616.6643599398</v>
      </c>
      <c r="G47" s="28">
        <f>'Number of displacements'!G47*Assumptions!H$21</f>
        <v>926578.94655579864</v>
      </c>
      <c r="I47" s="28">
        <f t="shared" si="0"/>
        <v>26266750.035273276</v>
      </c>
    </row>
    <row r="48" spans="1:9" x14ac:dyDescent="0.35">
      <c r="A48">
        <v>2068</v>
      </c>
      <c r="B48" s="28">
        <f>'Number of displacements'!B48*Assumptions!C$21</f>
        <v>3222799.9996177014</v>
      </c>
      <c r="C48" s="28">
        <f>'Number of displacements'!C48*Assumptions!D$21</f>
        <v>9052106.5080489218</v>
      </c>
      <c r="D48" s="28">
        <f>'Number of displacements'!D48*Assumptions!E$21</f>
        <v>6764655.0716967862</v>
      </c>
      <c r="E48" s="28">
        <f>'Number of displacements'!E48*Assumptions!F$21</f>
        <v>4299082.5874937437</v>
      </c>
      <c r="F48" s="28">
        <f>'Number of displacements'!F48*Assumptions!G$21</f>
        <v>2558661.7566697262</v>
      </c>
      <c r="G48" s="28">
        <f>'Number of displacements'!G48*Assumptions!H$21</f>
        <v>946950.92457125394</v>
      </c>
      <c r="I48" s="28">
        <f t="shared" si="0"/>
        <v>26844256.848098133</v>
      </c>
    </row>
    <row r="49" spans="1:9" x14ac:dyDescent="0.35">
      <c r="A49">
        <v>2069</v>
      </c>
      <c r="B49" s="28">
        <f>'Number of displacements'!B49*Assumptions!C$21</f>
        <v>3293657.2222909215</v>
      </c>
      <c r="C49" s="28">
        <f>'Number of displacements'!C49*Assumptions!D$21</f>
        <v>9251128.2055103276</v>
      </c>
      <c r="D49" s="28">
        <f>'Number of displacements'!D49*Assumptions!E$21</f>
        <v>6913384.3353121532</v>
      </c>
      <c r="E49" s="28">
        <f>'Number of displacements'!E49*Assumptions!F$21</f>
        <v>4393603.2069019414</v>
      </c>
      <c r="F49" s="28">
        <f>'Number of displacements'!F49*Assumptions!G$21</f>
        <v>2614917.0830502976</v>
      </c>
      <c r="G49" s="28">
        <f>'Number of displacements'!G49*Assumptions!H$21</f>
        <v>967770.80558494269</v>
      </c>
      <c r="I49" s="28">
        <f t="shared" si="0"/>
        <v>27434460.858650584</v>
      </c>
    </row>
    <row r="50" spans="1:9" x14ac:dyDescent="0.35">
      <c r="A50">
        <v>2070</v>
      </c>
      <c r="B50" s="28">
        <f>'Number of displacements'!B50*Assumptions!C$21</f>
        <v>3333284.4561445848</v>
      </c>
      <c r="C50" s="28">
        <f>'Number of displacements'!C50*Assumptions!D$21</f>
        <v>9362432.0225344282</v>
      </c>
      <c r="D50" s="28">
        <f>'Number of displacements'!D50*Assumptions!E$21</f>
        <v>6996561.8730114494</v>
      </c>
      <c r="E50" s="28">
        <f>'Number of displacements'!E50*Assumptions!F$21</f>
        <v>4446464.3062785817</v>
      </c>
      <c r="F50" s="28">
        <f>'Number of displacements'!F50*Assumptions!G$21</f>
        <v>2646378.1379702436</v>
      </c>
      <c r="G50" s="28">
        <f>'Number of displacements'!G50*Assumptions!H$21</f>
        <v>979414.42161459988</v>
      </c>
      <c r="I50" s="28">
        <f t="shared" si="0"/>
        <v>27764535.217553888</v>
      </c>
    </row>
    <row r="51" spans="1:9" x14ac:dyDescent="0.35">
      <c r="A51">
        <v>2071</v>
      </c>
      <c r="B51" s="28">
        <f>'Number of displacements'!B51*Assumptions!C$21</f>
        <v>3406570.8155122888</v>
      </c>
      <c r="C51" s="28">
        <f>'Number of displacements'!C51*Assumptions!D$21</f>
        <v>9568276.6081935782</v>
      </c>
      <c r="D51" s="28">
        <f>'Number of displacements'!D51*Assumptions!E$21</f>
        <v>7150389.8929449646</v>
      </c>
      <c r="E51" s="28">
        <f>'Number of displacements'!E51*Assumptions!F$21</f>
        <v>4544225.2940829387</v>
      </c>
      <c r="F51" s="28">
        <f>'Number of displacements'!F51*Assumptions!G$21</f>
        <v>2704562.0169022102</v>
      </c>
      <c r="G51" s="28">
        <f>'Number of displacements'!G51*Assumptions!H$21</f>
        <v>1000948.0525473112</v>
      </c>
      <c r="I51" s="28">
        <f t="shared" si="0"/>
        <v>28374972.680183288</v>
      </c>
    </row>
    <row r="52" spans="1:9" x14ac:dyDescent="0.35">
      <c r="A52">
        <v>2072</v>
      </c>
      <c r="B52" s="28">
        <f>'Number of displacements'!B52*Assumptions!C$21</f>
        <v>3481468.4656474129</v>
      </c>
      <c r="C52" s="28">
        <f>'Number of displacements'!C52*Assumptions!D$21</f>
        <v>9778646.9402980059</v>
      </c>
      <c r="D52" s="28">
        <f>'Number of displacements'!D52*Assumptions!E$21</f>
        <v>7307600.0111356229</v>
      </c>
      <c r="E52" s="28">
        <f>'Number of displacements'!E52*Assumptions!F$21</f>
        <v>4644135.6774695292</v>
      </c>
      <c r="F52" s="28">
        <f>'Number of displacements'!F52*Assumptions!G$21</f>
        <v>2764025.1399901793</v>
      </c>
      <c r="G52" s="28">
        <f>'Number of displacements'!G52*Assumptions!H$21</f>
        <v>1022955.1268467043</v>
      </c>
      <c r="I52" s="28">
        <f t="shared" si="0"/>
        <v>28998831.361387458</v>
      </c>
    </row>
    <row r="53" spans="1:9" x14ac:dyDescent="0.35">
      <c r="A53">
        <v>2073</v>
      </c>
      <c r="B53" s="28">
        <f>'Number of displacements'!B53*Assumptions!C$21</f>
        <v>3558012.8327596863</v>
      </c>
      <c r="C53" s="28">
        <f>'Number of displacements'!C53*Assumptions!D$21</f>
        <v>9993642.522950884</v>
      </c>
      <c r="D53" s="28">
        <f>'Number of displacements'!D53*Assumptions!E$21</f>
        <v>7468266.587174247</v>
      </c>
      <c r="E53" s="28">
        <f>'Number of displacements'!E53*Assumptions!F$21</f>
        <v>4746242.7135444134</v>
      </c>
      <c r="F53" s="28">
        <f>'Number of displacements'!F53*Assumptions!G$21</f>
        <v>2824795.6329906429</v>
      </c>
      <c r="G53" s="28">
        <f>'Number of displacements'!G53*Assumptions!H$21</f>
        <v>1045446.0537476246</v>
      </c>
      <c r="I53" s="28">
        <f t="shared" si="0"/>
        <v>29636406.343167499</v>
      </c>
    </row>
    <row r="54" spans="1:9" x14ac:dyDescent="0.35">
      <c r="A54">
        <v>2074</v>
      </c>
      <c r="B54" s="28">
        <f>'Number of displacements'!B54*Assumptions!C$21</f>
        <v>3636240.1219476387</v>
      </c>
      <c r="C54" s="28">
        <f>'Number of displacements'!C54*Assumptions!D$21</f>
        <v>10213365.047975486</v>
      </c>
      <c r="D54" s="28">
        <f>'Number of displacements'!D54*Assumptions!E$21</f>
        <v>7632465.6155387573</v>
      </c>
      <c r="E54" s="28">
        <f>'Number of displacements'!E54*Assumptions!F$21</f>
        <v>4850594.6984192599</v>
      </c>
      <c r="F54" s="28">
        <f>'Number of displacements'!F54*Assumptions!G$21</f>
        <v>2886902.2400394515</v>
      </c>
      <c r="G54" s="28">
        <f>'Number of displacements'!G54*Assumptions!H$21</f>
        <v>1068431.471344752</v>
      </c>
      <c r="I54" s="28">
        <f t="shared" si="0"/>
        <v>30287999.195265342</v>
      </c>
    </row>
    <row r="55" spans="1:9" x14ac:dyDescent="0.35">
      <c r="A55">
        <v>2075</v>
      </c>
      <c r="B55" s="28">
        <f>'Number of displacements'!B55*Assumptions!C$21</f>
        <v>3716187.3343234304</v>
      </c>
      <c r="C55" s="28">
        <f>'Number of displacements'!C55*Assumptions!D$21</f>
        <v>10437918.443014935</v>
      </c>
      <c r="D55" s="28">
        <f>'Number of displacements'!D55*Assumptions!E$21</f>
        <v>7800274.7615391547</v>
      </c>
      <c r="E55" s="28">
        <f>'Number of displacements'!E55*Assumptions!F$21</f>
        <v>4957240.990055168</v>
      </c>
      <c r="F55" s="28">
        <f>'Number of displacements'!F55*Assumptions!G$21</f>
        <v>2950374.3372476422</v>
      </c>
      <c r="G55" s="28">
        <f>'Number of displacements'!G55*Assumptions!H$21</f>
        <v>1091922.2516243635</v>
      </c>
      <c r="I55" s="28">
        <f t="shared" si="0"/>
        <v>30953918.117804699</v>
      </c>
    </row>
    <row r="56" spans="1:9" x14ac:dyDescent="0.35">
      <c r="A56">
        <v>2076</v>
      </c>
      <c r="B56" s="28">
        <f>'Number of displacements'!B56*Assumptions!C$21</f>
        <v>3797892.2845141939</v>
      </c>
      <c r="C56" s="28">
        <f>'Number of displacements'!C56*Assumptions!D$21</f>
        <v>10667408.920689423</v>
      </c>
      <c r="D56" s="28">
        <f>'Number of displacements'!D56*Assumptions!E$21</f>
        <v>7971773.3980528209</v>
      </c>
      <c r="E56" s="28">
        <f>'Number of displacements'!E56*Assumptions!F$21</f>
        <v>5066232.0316087315</v>
      </c>
      <c r="F56" s="28">
        <f>'Number of displacements'!F56*Assumptions!G$21</f>
        <v>3015241.9465961922</v>
      </c>
      <c r="G56" s="28">
        <f>'Number of displacements'!G56*Assumptions!H$21</f>
        <v>1115929.5056067295</v>
      </c>
      <c r="I56" s="28">
        <f t="shared" si="0"/>
        <v>31634478.087068092</v>
      </c>
    </row>
    <row r="57" spans="1:9" x14ac:dyDescent="0.35">
      <c r="A57">
        <v>2077</v>
      </c>
      <c r="B57" s="28">
        <f>'Number of displacements'!B57*Assumptions!C$21</f>
        <v>3881393.6185481544</v>
      </c>
      <c r="C57" s="28">
        <f>'Number of displacements'!C57*Assumptions!D$21</f>
        <v>10901945.028834281</v>
      </c>
      <c r="D57" s="28">
        <f>'Number of displacements'!D57*Assumptions!E$21</f>
        <v>8147042.643067494</v>
      </c>
      <c r="E57" s="28">
        <f>'Number of displacements'!E57*Assumptions!F$21</f>
        <v>5177619.3752913931</v>
      </c>
      <c r="F57" s="28">
        <f>'Number of displacements'!F57*Assumptions!G$21</f>
        <v>3081535.7501362641</v>
      </c>
      <c r="G57" s="28">
        <f>'Number of displacements'!G57*Assumptions!H$21</f>
        <v>1140464.5886015701</v>
      </c>
      <c r="I57" s="28">
        <f t="shared" si="0"/>
        <v>32330001.004479159</v>
      </c>
    </row>
    <row r="58" spans="1:9" x14ac:dyDescent="0.35">
      <c r="A58">
        <v>2078</v>
      </c>
      <c r="B58" s="28">
        <f>'Number of displacements'!B58*Assumptions!C$21</f>
        <v>3966730.8321340135</v>
      </c>
      <c r="C58" s="28">
        <f>'Number of displacements'!C58*Assumptions!D$21</f>
        <v>11141637.70184252</v>
      </c>
      <c r="D58" s="28">
        <f>'Number of displacements'!D58*Assumptions!E$21</f>
        <v>8326165.398049661</v>
      </c>
      <c r="E58" s="28">
        <f>'Number of displacements'!E58*Assumptions!F$21</f>
        <v>5291455.7067533871</v>
      </c>
      <c r="F58" s="28">
        <f>'Number of displacements'!F58*Assumptions!G$21</f>
        <v>3149287.1045016591</v>
      </c>
      <c r="G58" s="28">
        <f>'Number of displacements'!G58*Assumptions!H$21</f>
        <v>1165539.1055790586</v>
      </c>
      <c r="I58" s="28">
        <f t="shared" si="0"/>
        <v>33040815.848860305</v>
      </c>
    </row>
    <row r="59" spans="1:9" x14ac:dyDescent="0.35">
      <c r="A59">
        <v>2079</v>
      </c>
      <c r="B59" s="28">
        <f>'Number of displacements'!B59*Assumptions!C$21</f>
        <v>4053944.2893422144</v>
      </c>
      <c r="C59" s="28">
        <f>'Number of displacements'!C59*Assumptions!D$21</f>
        <v>11386600.313136255</v>
      </c>
      <c r="D59" s="28">
        <f>'Number of displacements'!D59*Assumptions!E$21</f>
        <v>8509226.3871565387</v>
      </c>
      <c r="E59" s="28">
        <f>'Number of displacements'!E59*Assumptions!F$21</f>
        <v>5407794.870003785</v>
      </c>
      <c r="F59" s="28">
        <f>'Number of displacements'!F59*Assumptions!G$21</f>
        <v>3218528.0557403485</v>
      </c>
      <c r="G59" s="28">
        <f>'Number of displacements'!G59*Assumptions!H$21</f>
        <v>1191164.9166589142</v>
      </c>
      <c r="I59" s="28">
        <f t="shared" si="0"/>
        <v>33767258.83203806</v>
      </c>
    </row>
    <row r="60" spans="1:9" x14ac:dyDescent="0.35">
      <c r="A60">
        <v>2080</v>
      </c>
      <c r="B60" s="28">
        <f>'Number of displacements'!B60*Assumptions!C$21</f>
        <v>4022011.8242862686</v>
      </c>
      <c r="C60" s="28">
        <f>'Number of displacements'!C60*Assumptions!D$21</f>
        <v>11296909.337963965</v>
      </c>
      <c r="D60" s="28">
        <f>'Number of displacements'!D60*Assumptions!E$21</f>
        <v>8442200.1640840229</v>
      </c>
      <c r="E60" s="28">
        <f>'Number of displacements'!E60*Assumptions!F$21</f>
        <v>5365198.2755784262</v>
      </c>
      <c r="F60" s="28">
        <f>'Number of displacements'!F60*Assumptions!G$21</f>
        <v>3193176.0707755559</v>
      </c>
      <c r="G60" s="28">
        <f>'Number of displacements'!G60*Assumptions!H$21</f>
        <v>1181782.2440412664</v>
      </c>
      <c r="I60" s="28">
        <f t="shared" si="0"/>
        <v>33501277.91672951</v>
      </c>
    </row>
    <row r="61" spans="1:9" x14ac:dyDescent="0.35">
      <c r="A61">
        <v>2081</v>
      </c>
      <c r="B61" s="28">
        <f>'Number of displacements'!B61*Assumptions!C$21</f>
        <v>4110440.7021134943</v>
      </c>
      <c r="C61" s="28">
        <f>'Number of displacements'!C61*Assumptions!D$21</f>
        <v>11545285.787192661</v>
      </c>
      <c r="D61" s="28">
        <f>'Number of displacements'!D61*Assumptions!E$21</f>
        <v>8627812.3202678859</v>
      </c>
      <c r="E61" s="28">
        <f>'Number of displacements'!E61*Assumptions!F$21</f>
        <v>5483158.7599223899</v>
      </c>
      <c r="F61" s="28">
        <f>'Number of displacements'!F61*Assumptions!G$21</f>
        <v>3263381.9749298878</v>
      </c>
      <c r="G61" s="28">
        <f>'Number of displacements'!G61*Assumptions!H$21</f>
        <v>1207765.1805024873</v>
      </c>
      <c r="I61" s="28">
        <f t="shared" si="0"/>
        <v>34237844.724928804</v>
      </c>
    </row>
    <row r="62" spans="1:9" x14ac:dyDescent="0.35">
      <c r="A62">
        <v>2082</v>
      </c>
      <c r="B62" s="28">
        <f>'Number of displacements'!B62*Assumptions!C$21</f>
        <v>4200813.7976047667</v>
      </c>
      <c r="C62" s="28">
        <f>'Number of displacements'!C62*Assumptions!D$21</f>
        <v>11799123.098209826</v>
      </c>
      <c r="D62" s="28">
        <f>'Number of displacements'!D62*Assumptions!E$21</f>
        <v>8817505.3880451266</v>
      </c>
      <c r="E62" s="28">
        <f>'Number of displacements'!E62*Assumptions!F$21</f>
        <v>5603712.7506293925</v>
      </c>
      <c r="F62" s="28">
        <f>'Number of displacements'!F62*Assumptions!G$21</f>
        <v>3335131.4422542048</v>
      </c>
      <c r="G62" s="28">
        <f>'Number of displacements'!G62*Assumptions!H$21</f>
        <v>1234319.3837859607</v>
      </c>
      <c r="I62" s="28">
        <f t="shared" si="0"/>
        <v>34990605.860529281</v>
      </c>
    </row>
    <row r="63" spans="1:9" x14ac:dyDescent="0.35">
      <c r="A63">
        <v>2083</v>
      </c>
      <c r="B63" s="28">
        <f>'Number of displacements'!B63*Assumptions!C$21</f>
        <v>4293173.8567772014</v>
      </c>
      <c r="C63" s="28">
        <f>'Number of displacements'!C63*Assumptions!D$21</f>
        <v>12058541.334779814</v>
      </c>
      <c r="D63" s="28">
        <f>'Number of displacements'!D63*Assumptions!E$21</f>
        <v>9011369.091277454</v>
      </c>
      <c r="E63" s="28">
        <f>'Number of displacements'!E63*Assumptions!F$21</f>
        <v>5726917.2691273484</v>
      </c>
      <c r="F63" s="28">
        <f>'Number of displacements'!F63*Assumptions!G$21</f>
        <v>3408458.4098836877</v>
      </c>
      <c r="G63" s="28">
        <f>'Number of displacements'!G63*Assumptions!H$21</f>
        <v>1261457.4138955451</v>
      </c>
      <c r="I63" s="28">
        <f t="shared" si="0"/>
        <v>35759917.37574105</v>
      </c>
    </row>
    <row r="64" spans="1:9" x14ac:dyDescent="0.35">
      <c r="A64">
        <v>2084</v>
      </c>
      <c r="B64" s="28">
        <f>'Number of displacements'!B64*Assumptions!C$21</f>
        <v>4387564.5654716883</v>
      </c>
      <c r="C64" s="28">
        <f>'Number of displacements'!C64*Assumptions!D$21</f>
        <v>12323663.200416552</v>
      </c>
      <c r="D64" s="28">
        <f>'Number of displacements'!D64*Assumptions!E$21</f>
        <v>9209495.1265160553</v>
      </c>
      <c r="E64" s="28">
        <f>'Number of displacements'!E64*Assumptions!F$21</f>
        <v>5852830.5905304141</v>
      </c>
      <c r="F64" s="28">
        <f>'Number of displacements'!F64*Assumptions!G$21</f>
        <v>3483397.5611031824</v>
      </c>
      <c r="G64" s="28">
        <f>'Number of displacements'!G64*Assumptions!H$21</f>
        <v>1289192.1069822349</v>
      </c>
      <c r="I64" s="28">
        <f t="shared" si="0"/>
        <v>36546143.151020125</v>
      </c>
    </row>
    <row r="65" spans="1:9" x14ac:dyDescent="0.35">
      <c r="A65">
        <v>2085</v>
      </c>
      <c r="B65" s="28">
        <f>'Number of displacements'!B65*Assumptions!C$21</f>
        <v>4484030.5700160712</v>
      </c>
      <c r="C65" s="28">
        <f>'Number of displacements'!C65*Assumptions!D$21</f>
        <v>12594614.096421659</v>
      </c>
      <c r="D65" s="28">
        <f>'Number of displacements'!D65*Assumptions!E$21</f>
        <v>9411977.2063735966</v>
      </c>
      <c r="E65" s="28">
        <f>'Number of displacements'!E65*Assumptions!F$21</f>
        <v>5981512.2712028231</v>
      </c>
      <c r="F65" s="28">
        <f>'Number of displacements'!F65*Assumptions!G$21</f>
        <v>3559984.3417522195</v>
      </c>
      <c r="G65" s="28">
        <f>'Number of displacements'!G65*Assumptions!H$21</f>
        <v>1317536.5814155953</v>
      </c>
      <c r="I65" s="28">
        <f t="shared" si="0"/>
        <v>37349655.06718196</v>
      </c>
    </row>
    <row r="66" spans="1:9" x14ac:dyDescent="0.35">
      <c r="A66">
        <v>2086</v>
      </c>
      <c r="B66" s="28">
        <f>'Number of displacements'!B66*Assumptions!C$21</f>
        <v>4582617.4983426323</v>
      </c>
      <c r="C66" s="28">
        <f>'Number of displacements'!C66*Assumptions!D$21</f>
        <v>12871522.181198651</v>
      </c>
      <c r="D66" s="28">
        <f>'Number of displacements'!D66*Assumptions!E$21</f>
        <v>9618911.1038498264</v>
      </c>
      <c r="E66" s="28">
        <f>'Number of displacements'!E66*Assumptions!F$21</f>
        <v>6113023.1769287419</v>
      </c>
      <c r="F66" s="28">
        <f>'Number of displacements'!F66*Assumptions!G$21</f>
        <v>3638254.9769907189</v>
      </c>
      <c r="G66" s="28">
        <f>'Number of displacements'!G66*Assumptions!H$21</f>
        <v>1346504.2439886841</v>
      </c>
      <c r="I66" s="28">
        <f t="shared" si="0"/>
        <v>38170833.181299262</v>
      </c>
    </row>
    <row r="67" spans="1:9" x14ac:dyDescent="0.35">
      <c r="A67">
        <v>2087</v>
      </c>
      <c r="B67" s="28">
        <f>'Number of displacements'!B67*Assumptions!C$21</f>
        <v>4683371.9815698816</v>
      </c>
      <c r="C67" s="28">
        <f>'Number of displacements'!C67*Assumptions!D$21</f>
        <v>13154518.430871192</v>
      </c>
      <c r="D67" s="28">
        <f>'Number of displacements'!D67*Assumptions!E$21</f>
        <v>9830394.6976317056</v>
      </c>
      <c r="E67" s="28">
        <f>'Number of displacements'!E67*Assumptions!F$21</f>
        <v>6247425.5117014786</v>
      </c>
      <c r="F67" s="28">
        <f>'Number of displacements'!F67*Assumptions!G$21</f>
        <v>3718246.4884333038</v>
      </c>
      <c r="G67" s="28">
        <f>'Number of displacements'!G67*Assumptions!H$21</f>
        <v>1376108.7962593993</v>
      </c>
      <c r="I67" s="28">
        <f t="shared" si="0"/>
        <v>39010065.906466953</v>
      </c>
    </row>
    <row r="68" spans="1:9" x14ac:dyDescent="0.35">
      <c r="A68">
        <v>2088</v>
      </c>
      <c r="B68" s="28">
        <f>'Number of displacements'!B68*Assumptions!C$21</f>
        <v>4786341.6760588298</v>
      </c>
      <c r="C68" s="28">
        <f>'Number of displacements'!C68*Assumptions!D$21</f>
        <v>13443736.701234166</v>
      </c>
      <c r="D68" s="28">
        <f>'Number of displacements'!D68*Assumptions!E$21</f>
        <v>10046528.018389544</v>
      </c>
      <c r="E68" s="28">
        <f>'Number of displacements'!E68*Assumptions!F$21</f>
        <v>6384782.847145658</v>
      </c>
      <c r="F68" s="28">
        <f>'Number of displacements'!F68*Assumptions!G$21</f>
        <v>3799996.71166034</v>
      </c>
      <c r="G68" s="28">
        <f>'Number of displacements'!G68*Assumptions!H$21</f>
        <v>1406364.2410312421</v>
      </c>
      <c r="I68" s="28">
        <f t="shared" ref="I68:I130" si="1">SUM(B68:G68)</f>
        <v>39867750.195519775</v>
      </c>
    </row>
    <row r="69" spans="1:9" x14ac:dyDescent="0.35">
      <c r="A69">
        <v>2089</v>
      </c>
      <c r="B69" s="28">
        <f>'Number of displacements'!B69*Assumptions!C$21</f>
        <v>4891575.2859542146</v>
      </c>
      <c r="C69" s="28">
        <f>'Number of displacements'!C69*Assumptions!D$21</f>
        <v>13739313.791066758</v>
      </c>
      <c r="D69" s="28">
        <f>'Number of displacements'!D69*Assumptions!E$21</f>
        <v>10267413.296090987</v>
      </c>
      <c r="E69" s="28">
        <f>'Number of displacements'!E69*Assumptions!F$21</f>
        <v>6525160.1525862738</v>
      </c>
      <c r="F69" s="28">
        <f>'Number of displacements'!F69*Assumptions!G$21</f>
        <v>3883544.3141139694</v>
      </c>
      <c r="G69" s="28">
        <f>'Number of displacements'!G69*Assumptions!H$21</f>
        <v>1437284.8889765772</v>
      </c>
      <c r="I69" s="28">
        <f t="shared" si="1"/>
        <v>40744291.728788771</v>
      </c>
    </row>
    <row r="70" spans="1:9" x14ac:dyDescent="0.35">
      <c r="A70">
        <v>2090</v>
      </c>
      <c r="B70" s="28">
        <f>'Number of displacements'!B70*Assumptions!C$21</f>
        <v>4764681.4020422297</v>
      </c>
      <c r="C70" s="28">
        <f>'Number of displacements'!C70*Assumptions!D$21</f>
        <v>13382897.956225149</v>
      </c>
      <c r="D70" s="28">
        <f>'Number of displacements'!D70*Assumptions!E$21</f>
        <v>10001063.117527522</v>
      </c>
      <c r="E70" s="28">
        <f>'Number of displacements'!E70*Assumptions!F$21</f>
        <v>6355888.9328859579</v>
      </c>
      <c r="F70" s="28">
        <f>'Number of displacements'!F70*Assumptions!G$21</f>
        <v>3782800.0768173956</v>
      </c>
      <c r="G70" s="28">
        <f>'Number of displacements'!G70*Assumptions!H$21</f>
        <v>1399999.8322845248</v>
      </c>
      <c r="I70" s="28">
        <f t="shared" si="1"/>
        <v>39687331.317782775</v>
      </c>
    </row>
    <row r="71" spans="1:9" x14ac:dyDescent="0.35">
      <c r="A71">
        <v>2091</v>
      </c>
      <c r="B71" s="28">
        <f>'Number of displacements'!B71*Assumptions!C$21</f>
        <v>4869438.7841669358</v>
      </c>
      <c r="C71" s="28">
        <f>'Number of displacements'!C71*Assumptions!D$21</f>
        <v>13677137.431405028</v>
      </c>
      <c r="D71" s="28">
        <f>'Number of displacements'!D71*Assumptions!E$21</f>
        <v>10220948.793452693</v>
      </c>
      <c r="E71" s="28">
        <f>'Number of displacements'!E71*Assumptions!F$21</f>
        <v>6495630.9700763458</v>
      </c>
      <c r="F71" s="28">
        <f>'Number of displacements'!F71*Assumptions!G$21</f>
        <v>3865969.590098741</v>
      </c>
      <c r="G71" s="28">
        <f>'Number of displacements'!G71*Assumptions!H$21</f>
        <v>1430780.5508740817</v>
      </c>
      <c r="I71" s="28">
        <f t="shared" si="1"/>
        <v>40559906.120073825</v>
      </c>
    </row>
    <row r="72" spans="1:9" x14ac:dyDescent="0.35">
      <c r="A72">
        <v>2092</v>
      </c>
      <c r="B72" s="28">
        <f>'Number of displacements'!B72*Assumptions!C$21</f>
        <v>4976499.3862099601</v>
      </c>
      <c r="C72" s="28">
        <f>'Number of displacements'!C72*Assumptions!D$21</f>
        <v>13977846.123419506</v>
      </c>
      <c r="D72" s="28">
        <f>'Number of displacements'!D72*Assumptions!E$21</f>
        <v>10445668.926465962</v>
      </c>
      <c r="E72" s="28">
        <f>'Number of displacements'!E72*Assumptions!F$21</f>
        <v>6638445.407864715</v>
      </c>
      <c r="F72" s="28">
        <f>'Number of displacements'!F72*Assumptions!G$21</f>
        <v>3950967.6874445332</v>
      </c>
      <c r="G72" s="28">
        <f>'Number of displacements'!G72*Assumptions!H$21</f>
        <v>1462238.0214282034</v>
      </c>
      <c r="I72" s="28">
        <f t="shared" si="1"/>
        <v>41451665.552832879</v>
      </c>
    </row>
    <row r="73" spans="1:9" x14ac:dyDescent="0.35">
      <c r="A73">
        <v>2093</v>
      </c>
      <c r="B73" s="28">
        <f>'Number of displacements'!B73*Assumptions!C$21</f>
        <v>5085913.847294623</v>
      </c>
      <c r="C73" s="28">
        <f>'Number of displacements'!C73*Assumptions!D$21</f>
        <v>14285166.265959106</v>
      </c>
      <c r="D73" s="28">
        <f>'Number of displacements'!D73*Assumptions!E$21</f>
        <v>10675329.808053752</v>
      </c>
      <c r="E73" s="28">
        <f>'Number of displacements'!E73*Assumptions!F$21</f>
        <v>6784399.7967578797</v>
      </c>
      <c r="F73" s="28">
        <f>'Number of displacements'!F73*Assumptions!G$21</f>
        <v>4037834.572524948</v>
      </c>
      <c r="G73" s="28">
        <f>'Number of displacements'!G73*Assumptions!H$21</f>
        <v>1494387.1231713695</v>
      </c>
      <c r="I73" s="28">
        <f t="shared" si="1"/>
        <v>42363031.413761675</v>
      </c>
    </row>
    <row r="74" spans="1:9" x14ac:dyDescent="0.35">
      <c r="A74">
        <v>2094</v>
      </c>
      <c r="B74" s="28">
        <f>'Number of displacements'!B74*Assumptions!C$21</f>
        <v>5197733.9199076658</v>
      </c>
      <c r="C74" s="28">
        <f>'Number of displacements'!C74*Assumptions!D$21</f>
        <v>14599243.219897017</v>
      </c>
      <c r="D74" s="28">
        <f>'Number of displacements'!D74*Assumptions!E$21</f>
        <v>10910040.066651575</v>
      </c>
      <c r="E74" s="28">
        <f>'Number of displacements'!E74*Assumptions!F$21</f>
        <v>6933563.1724436311</v>
      </c>
      <c r="F74" s="28">
        <f>'Number of displacements'!F74*Assumptions!G$21</f>
        <v>4126611.3329373123</v>
      </c>
      <c r="G74" s="28">
        <f>'Number of displacements'!G74*Assumptions!H$21</f>
        <v>1527243.0624661159</v>
      </c>
      <c r="I74" s="28">
        <f t="shared" si="1"/>
        <v>43294434.774303317</v>
      </c>
    </row>
    <row r="75" spans="1:9" x14ac:dyDescent="0.35">
      <c r="A75">
        <v>2095</v>
      </c>
      <c r="B75" s="28">
        <f>'Number of displacements'!B75*Assumptions!C$21</f>
        <v>5312012.4943779195</v>
      </c>
      <c r="C75" s="28">
        <f>'Number of displacements'!C75*Assumptions!D$21</f>
        <v>14920225.542044051</v>
      </c>
      <c r="D75" s="28">
        <f>'Number of displacements'!D75*Assumptions!E$21</f>
        <v>11149910.71902472</v>
      </c>
      <c r="E75" s="28">
        <f>'Number of displacements'!E75*Assumptions!F$21</f>
        <v>7086006.0884443019</v>
      </c>
      <c r="F75" s="28">
        <f>'Number of displacements'!F75*Assumptions!G$21</f>
        <v>4217339.9596403213</v>
      </c>
      <c r="G75" s="28">
        <f>'Number of displacements'!G75*Assumptions!H$21</f>
        <v>1560821.3800055622</v>
      </c>
      <c r="I75" s="28">
        <f t="shared" si="1"/>
        <v>44246316.183536872</v>
      </c>
    </row>
    <row r="76" spans="1:9" x14ac:dyDescent="0.35">
      <c r="A76">
        <v>2096</v>
      </c>
      <c r="B76" s="28">
        <f>'Number of displacements'!B76*Assumptions!C$21</f>
        <v>5428803.6238931566</v>
      </c>
      <c r="C76" s="28">
        <f>'Number of displacements'!C76*Assumptions!D$21</f>
        <v>15248265.055415245</v>
      </c>
      <c r="D76" s="28">
        <f>'Number of displacements'!D76*Assumptions!E$21</f>
        <v>11395055.222778656</v>
      </c>
      <c r="E76" s="28">
        <f>'Number of displacements'!E76*Assumptions!F$21</f>
        <v>7241800.6494881911</v>
      </c>
      <c r="F76" s="28">
        <f>'Number of displacements'!F76*Assumptions!G$21</f>
        <v>4310063.3668155577</v>
      </c>
      <c r="G76" s="28">
        <f>'Number of displacements'!G76*Assumptions!H$21</f>
        <v>1595137.9581640875</v>
      </c>
      <c r="I76" s="28">
        <f t="shared" si="1"/>
        <v>45219125.876554891</v>
      </c>
    </row>
    <row r="77" spans="1:9" x14ac:dyDescent="0.35">
      <c r="A77">
        <v>2097</v>
      </c>
      <c r="B77" s="28">
        <f>'Number of displacements'!B77*Assumptions!C$21</f>
        <v>5548162.5500669861</v>
      </c>
      <c r="C77" s="28">
        <f>'Number of displacements'!C77*Assumptions!D$21</f>
        <v>15583516.921041407</v>
      </c>
      <c r="D77" s="28">
        <f>'Number of displacements'!D77*Assumptions!E$21</f>
        <v>11645589.53002386</v>
      </c>
      <c r="E77" s="28">
        <f>'Number of displacements'!E77*Assumptions!F$21</f>
        <v>7401020.5456147641</v>
      </c>
      <c r="F77" s="28">
        <f>'Number of displacements'!F77*Assumptions!G$21</f>
        <v>4404825.4121656762</v>
      </c>
      <c r="G77" s="28">
        <f>'Number of displacements'!G77*Assumptions!H$21</f>
        <v>1630209.0285096089</v>
      </c>
      <c r="I77" s="28">
        <f t="shared" si="1"/>
        <v>46213323.987422302</v>
      </c>
    </row>
    <row r="78" spans="1:9" x14ac:dyDescent="0.35">
      <c r="A78">
        <v>2098</v>
      </c>
      <c r="B78" s="28">
        <f>'Number of displacements'!B78*Assumptions!C$21</f>
        <v>5670145.7290678397</v>
      </c>
      <c r="C78" s="28">
        <f>'Number of displacements'!C78*Assumptions!D$21</f>
        <v>15926139.711359492</v>
      </c>
      <c r="D78" s="28">
        <f>'Number of displacements'!D78*Assumptions!E$21</f>
        <v>11901632.142220616</v>
      </c>
      <c r="E78" s="28">
        <f>'Number of displacements'!E78*Assumptions!F$21</f>
        <v>7563741.0870296545</v>
      </c>
      <c r="F78" s="28">
        <f>'Number of displacements'!F78*Assumptions!G$21</f>
        <v>4501670.9176588831</v>
      </c>
      <c r="G78" s="28">
        <f>'Number of displacements'!G78*Assumptions!H$21</f>
        <v>1666051.1794810316</v>
      </c>
      <c r="I78" s="28">
        <f t="shared" si="1"/>
        <v>47229380.76681751</v>
      </c>
    </row>
    <row r="79" spans="1:9" x14ac:dyDescent="0.35">
      <c r="A79">
        <v>2099</v>
      </c>
      <c r="B79" s="28">
        <f>'Number of displacements'!B79*Assumptions!C$21</f>
        <v>5794810.8583224714</v>
      </c>
      <c r="C79" s="28">
        <f>'Number of displacements'!C79*Assumptions!D$21</f>
        <v>16276295.485216532</v>
      </c>
      <c r="D79" s="28">
        <f>'Number of displacements'!D79*Assumptions!E$21</f>
        <v>12163304.166229591</v>
      </c>
      <c r="E79" s="28">
        <f>'Number of displacements'!E79*Assumptions!F$21</f>
        <v>7730039.2397260126</v>
      </c>
      <c r="F79" s="28">
        <f>'Number of displacements'!F79*Assumptions!G$21</f>
        <v>4600645.6907294905</v>
      </c>
      <c r="G79" s="28">
        <f>'Number of displacements'!G79*Assumptions!H$21</f>
        <v>1702681.3642344982</v>
      </c>
      <c r="I79" s="28">
        <f t="shared" si="1"/>
        <v>48267776.804458596</v>
      </c>
    </row>
    <row r="80" spans="1:9" x14ac:dyDescent="0.35">
      <c r="A80">
        <v>2100</v>
      </c>
      <c r="B80" s="28">
        <f>'Number of displacements'!B80*Assumptions!C$21</f>
        <v>5633906.6210695775</v>
      </c>
      <c r="C80" s="28">
        <f>'Number of displacements'!C80*Assumptions!D$21</f>
        <v>15824352.363278359</v>
      </c>
      <c r="D80" s="28">
        <f>'Number of displacements'!D80*Assumptions!E$21</f>
        <v>11825566.278455168</v>
      </c>
      <c r="E80" s="28">
        <f>'Number of displacements'!E80*Assumptions!F$21</f>
        <v>7515399.6081292862</v>
      </c>
      <c r="F80" s="28">
        <f>'Number of displacements'!F80*Assumptions!G$21</f>
        <v>4472899.7808393547</v>
      </c>
      <c r="G80" s="28">
        <f>'Number of displacements'!G80*Assumptions!H$21</f>
        <v>1655403.0918464714</v>
      </c>
      <c r="I80" s="28">
        <f t="shared" si="1"/>
        <v>46927527.74361822</v>
      </c>
    </row>
    <row r="81" spans="1:9" x14ac:dyDescent="0.35">
      <c r="A81">
        <v>2101</v>
      </c>
      <c r="B81" s="28">
        <f>'Number of displacements'!B81*Assumptions!C$21</f>
        <v>5757774.9889535941</v>
      </c>
      <c r="C81" s="28">
        <f>'Number of displacements'!C81*Assumptions!D$21</f>
        <v>16172270.217069261</v>
      </c>
      <c r="D81" s="28">
        <f>'Number of displacements'!D81*Assumptions!E$21</f>
        <v>12085565.900873192</v>
      </c>
      <c r="E81" s="28">
        <f>'Number of displacements'!E81*Assumptions!F$21</f>
        <v>7680634.913942433</v>
      </c>
      <c r="F81" s="28">
        <f>'Number of displacements'!F81*Assumptions!G$21</f>
        <v>4571241.9850727934</v>
      </c>
      <c r="G81" s="28">
        <f>'Number of displacements'!G81*Assumptions!H$21</f>
        <v>1691799.1652940372</v>
      </c>
      <c r="I81" s="28">
        <f t="shared" si="1"/>
        <v>47959287.171205305</v>
      </c>
    </row>
    <row r="82" spans="1:9" x14ac:dyDescent="0.35">
      <c r="A82">
        <v>2102</v>
      </c>
      <c r="B82" s="28">
        <f>'Number of displacements'!B82*Assumptions!C$21</f>
        <v>5884366.7552881418</v>
      </c>
      <c r="C82" s="28">
        <f>'Number of displacements'!C82*Assumptions!D$21</f>
        <v>16527837.472883554</v>
      </c>
      <c r="D82" s="28">
        <f>'Number of displacements'!D82*Assumptions!E$21</f>
        <v>12351281.934841057</v>
      </c>
      <c r="E82" s="28">
        <f>'Number of displacements'!E82*Assumptions!F$21</f>
        <v>7849503.1212260034</v>
      </c>
      <c r="F82" s="28">
        <f>'Number of displacements'!F82*Assumptions!G$21</f>
        <v>4671746.363646673</v>
      </c>
      <c r="G82" s="28">
        <f>'Number of displacements'!G82*Assumptions!H$21</f>
        <v>1728995.4511907196</v>
      </c>
      <c r="I82" s="28">
        <f t="shared" si="1"/>
        <v>49013731.099076144</v>
      </c>
    </row>
    <row r="83" spans="1:9" x14ac:dyDescent="0.35">
      <c r="A83">
        <v>2103</v>
      </c>
      <c r="B83" s="28">
        <f>'Number of displacements'!B83*Assumptions!C$21</f>
        <v>6013741.7973384727</v>
      </c>
      <c r="C83" s="28">
        <f>'Number of displacements'!C83*Assumptions!D$21</f>
        <v>16891222.31223499</v>
      </c>
      <c r="D83" s="28">
        <f>'Number of displacements'!D83*Assumptions!E$21</f>
        <v>12622840.062698999</v>
      </c>
      <c r="E83" s="28">
        <f>'Number of displacements'!E83*Assumptions!F$21</f>
        <v>8022084.1037880043</v>
      </c>
      <c r="F83" s="28">
        <f>'Number of displacements'!F83*Assumptions!G$21</f>
        <v>4774460.4546237681</v>
      </c>
      <c r="G83" s="28">
        <f>'Number of displacements'!G83*Assumptions!H$21</f>
        <v>1767009.5431916306</v>
      </c>
      <c r="I83" s="28">
        <f t="shared" si="1"/>
        <v>50091358.273875862</v>
      </c>
    </row>
    <row r="84" spans="1:9" x14ac:dyDescent="0.35">
      <c r="A84">
        <v>2104</v>
      </c>
      <c r="B84" s="28">
        <f>'Number of displacements'!B84*Assumptions!C$21</f>
        <v>6145961.3088451782</v>
      </c>
      <c r="C84" s="28">
        <f>'Number of displacements'!C84*Assumptions!D$21</f>
        <v>17262596.614314821</v>
      </c>
      <c r="D84" s="28">
        <f>'Number of displacements'!D84*Assumptions!E$21</f>
        <v>12900368.730068117</v>
      </c>
      <c r="E84" s="28">
        <f>'Number of displacements'!E84*Assumptions!F$21</f>
        <v>8198459.4915603856</v>
      </c>
      <c r="F84" s="28">
        <f>'Number of displacements'!F84*Assumptions!G$21</f>
        <v>4879432.8412496494</v>
      </c>
      <c r="G84" s="28">
        <f>'Number of displacements'!G84*Assumptions!H$21</f>
        <v>1805859.4217700365</v>
      </c>
      <c r="I84" s="28">
        <f t="shared" si="1"/>
        <v>51192678.407808192</v>
      </c>
    </row>
    <row r="85" spans="1:9" x14ac:dyDescent="0.35">
      <c r="A85">
        <v>2105</v>
      </c>
      <c r="B85" s="28">
        <f>'Number of displacements'!B85*Assumptions!C$21</f>
        <v>6281087.8289685156</v>
      </c>
      <c r="C85" s="28">
        <f>'Number of displacements'!C85*Assumptions!D$21</f>
        <v>17642136.037289742</v>
      </c>
      <c r="D85" s="28">
        <f>'Number of displacements'!D85*Assumptions!E$21</f>
        <v>13183999.20660452</v>
      </c>
      <c r="E85" s="28">
        <f>'Number of displacements'!E85*Assumptions!F$21</f>
        <v>8378712.7092095679</v>
      </c>
      <c r="F85" s="28">
        <f>'Number of displacements'!F85*Assumptions!G$21</f>
        <v>4986713.1749323048</v>
      </c>
      <c r="G85" s="28">
        <f>'Number of displacements'!G85*Assumptions!H$21</f>
        <v>1845563.4627220258</v>
      </c>
      <c r="I85" s="28">
        <f t="shared" si="1"/>
        <v>52318212.419726677</v>
      </c>
    </row>
    <row r="86" spans="1:9" x14ac:dyDescent="0.35">
      <c r="A86">
        <v>2106</v>
      </c>
      <c r="B86" s="28">
        <f>'Number of displacements'!B86*Assumptions!C$21</f>
        <v>6419185.2718691211</v>
      </c>
      <c r="C86" s="28">
        <f>'Number of displacements'!C86*Assumptions!D$21</f>
        <v>18030020.101387352</v>
      </c>
      <c r="D86" s="28">
        <f>'Number of displacements'!D86*Assumptions!E$21</f>
        <v>13473865.648089178</v>
      </c>
      <c r="E86" s="28">
        <f>'Number of displacements'!E86*Assumptions!F$21</f>
        <v>8562929.015595885</v>
      </c>
      <c r="F86" s="28">
        <f>'Number of displacements'!F86*Assumptions!G$21</f>
        <v>5096352.1987270098</v>
      </c>
      <c r="G86" s="28">
        <f>'Number of displacements'!G86*Assumptions!H$21</f>
        <v>1886140.4458581698</v>
      </c>
      <c r="I86" s="28">
        <f t="shared" si="1"/>
        <v>53468492.681526721</v>
      </c>
    </row>
    <row r="87" spans="1:9" x14ac:dyDescent="0.35">
      <c r="A87">
        <v>2107</v>
      </c>
      <c r="B87" s="28">
        <f>'Number of displacements'!B87*Assumptions!C$21</f>
        <v>6560318.9569390742</v>
      </c>
      <c r="C87" s="28">
        <f>'Number of displacements'!C87*Assumptions!D$21</f>
        <v>18426432.273808286</v>
      </c>
      <c r="D87" s="28">
        <f>'Number of displacements'!D87*Assumptions!E$21</f>
        <v>13770105.159882946</v>
      </c>
      <c r="E87" s="28">
        <f>'Number of displacements'!E87*Assumptions!F$21</f>
        <v>8751195.5441006105</v>
      </c>
      <c r="F87" s="28">
        <f>'Number of displacements'!F87*Assumptions!G$21</f>
        <v>5208401.7713375324</v>
      </c>
      <c r="G87" s="28">
        <f>'Number of displacements'!G87*Assumptions!H$21</f>
        <v>1927609.5638862802</v>
      </c>
      <c r="I87" s="28">
        <f t="shared" si="1"/>
        <v>54644063.269954726</v>
      </c>
    </row>
    <row r="88" spans="1:9" x14ac:dyDescent="0.35">
      <c r="A88">
        <v>2108</v>
      </c>
      <c r="B88" s="28">
        <f>'Number of displacements'!B88*Assumptions!C$21</f>
        <v>6704555.6396976439</v>
      </c>
      <c r="C88" s="28">
        <f>'Number of displacements'!C88*Assumptions!D$21</f>
        <v>18831560.055505298</v>
      </c>
      <c r="D88" s="28">
        <f>'Number of displacements'!D88*Assumptions!E$21</f>
        <v>14072857.861776713</v>
      </c>
      <c r="E88" s="28">
        <f>'Number of displacements'!E88*Assumptions!F$21</f>
        <v>8943601.3438395914</v>
      </c>
      <c r="F88" s="28">
        <f>'Number of displacements'!F88*Assumptions!G$21</f>
        <v>5322914.8916450394</v>
      </c>
      <c r="G88" s="28">
        <f>'Number of displacements'!G88*Assumptions!H$21</f>
        <v>1969990.4314894576</v>
      </c>
      <c r="I88" s="28">
        <f t="shared" si="1"/>
        <v>55845480.223953746</v>
      </c>
    </row>
    <row r="89" spans="1:9" x14ac:dyDescent="0.35">
      <c r="A89">
        <v>2109</v>
      </c>
      <c r="B89" s="28">
        <f>'Number of displacements'!B89*Assumptions!C$21</f>
        <v>6851963.5433663186</v>
      </c>
      <c r="C89" s="28">
        <f>'Number of displacements'!C89*Assumptions!D$21</f>
        <v>19245595.069870241</v>
      </c>
      <c r="D89" s="28">
        <f>'Number of displacements'!D89*Assumptions!E$21</f>
        <v>14382266.954267334</v>
      </c>
      <c r="E89" s="28">
        <f>'Number of displacements'!E89*Assumptions!F$21</f>
        <v>9140237.4217830338</v>
      </c>
      <c r="F89" s="28">
        <f>'Number of displacements'!F89*Assumptions!G$21</f>
        <v>5439945.7237763032</v>
      </c>
      <c r="G89" s="28">
        <f>'Number of displacements'!G89*Assumptions!H$21</f>
        <v>2013303.0946037434</v>
      </c>
      <c r="I89" s="28">
        <f t="shared" si="1"/>
        <v>57073311.807666972</v>
      </c>
    </row>
    <row r="90" spans="1:9" x14ac:dyDescent="0.35">
      <c r="A90">
        <v>2110</v>
      </c>
      <c r="B90" s="28">
        <f>'Number of displacements'!B90*Assumptions!C$21</f>
        <v>6653201.602475604</v>
      </c>
      <c r="C90" s="28">
        <f>'Number of displacements'!C90*Assumptions!D$21</f>
        <v>18687318.335694149</v>
      </c>
      <c r="D90" s="28">
        <f>'Number of displacements'!D90*Assumptions!E$21</f>
        <v>13965065.771548528</v>
      </c>
      <c r="E90" s="28">
        <f>'Number of displacements'!E90*Assumptions!F$21</f>
        <v>8875097.171304848</v>
      </c>
      <c r="F90" s="28">
        <f>'Number of displacements'!F90*Assumptions!G$21</f>
        <v>5282143.6333894189</v>
      </c>
      <c r="G90" s="28">
        <f>'Number of displacements'!G90*Assumptions!H$21</f>
        <v>1954901.1448338635</v>
      </c>
      <c r="I90" s="28">
        <f t="shared" si="1"/>
        <v>55417727.659246422</v>
      </c>
    </row>
    <row r="91" spans="1:9" x14ac:dyDescent="0.35">
      <c r="A91">
        <v>2111</v>
      </c>
      <c r="B91" s="28">
        <f>'Number of displacements'!B91*Assumptions!C$21</f>
        <v>6799480.4244603235</v>
      </c>
      <c r="C91" s="28">
        <f>'Number of displacements'!C91*Assumptions!D$21</f>
        <v>19098182.018403187</v>
      </c>
      <c r="D91" s="28">
        <f>'Number of displacements'!D91*Assumptions!E$21</f>
        <v>14272104.922329884</v>
      </c>
      <c r="E91" s="28">
        <f>'Number of displacements'!E91*Assumptions!F$21</f>
        <v>9070227.1007414293</v>
      </c>
      <c r="F91" s="28">
        <f>'Number of displacements'!F91*Assumptions!G$21</f>
        <v>5398278.0592512172</v>
      </c>
      <c r="G91" s="28">
        <f>'Number of displacements'!G91*Assumptions!H$21</f>
        <v>1997882.0514182181</v>
      </c>
      <c r="I91" s="28">
        <f t="shared" si="1"/>
        <v>56636154.576604262</v>
      </c>
    </row>
    <row r="92" spans="1:9" x14ac:dyDescent="0.35">
      <c r="A92">
        <v>2112</v>
      </c>
      <c r="B92" s="28">
        <f>'Number of displacements'!B92*Assumptions!C$21</f>
        <v>6948975.3662982723</v>
      </c>
      <c r="C92" s="28">
        <f>'Number of displacements'!C92*Assumptions!D$21</f>
        <v>19518079.044620208</v>
      </c>
      <c r="D92" s="28">
        <f>'Number of displacements'!D92*Assumptions!E$21</f>
        <v>14585894.70656007</v>
      </c>
      <c r="E92" s="28">
        <f>'Number of displacements'!E92*Assumptions!F$21</f>
        <v>9269647.2017250918</v>
      </c>
      <c r="F92" s="28">
        <f>'Number of displacements'!F92*Assumptions!G$21</f>
        <v>5516965.8433339084</v>
      </c>
      <c r="G92" s="28">
        <f>'Number of displacements'!G92*Assumptions!H$21</f>
        <v>2041807.9461088483</v>
      </c>
      <c r="I92" s="28">
        <f t="shared" si="1"/>
        <v>57881370.1086464</v>
      </c>
    </row>
    <row r="93" spans="1:9" x14ac:dyDescent="0.35">
      <c r="A93">
        <v>2113</v>
      </c>
      <c r="B93" s="28">
        <f>'Number of displacements'!B93*Assumptions!C$21</f>
        <v>7101757.138340882</v>
      </c>
      <c r="C93" s="28">
        <f>'Number of displacements'!C93*Assumptions!D$21</f>
        <v>19947208.023515027</v>
      </c>
      <c r="D93" s="28">
        <f>'Number of displacements'!D93*Assumptions!E$21</f>
        <v>14906583.545220077</v>
      </c>
      <c r="E93" s="28">
        <f>'Number of displacements'!E93*Assumptions!F$21</f>
        <v>9473451.7989550587</v>
      </c>
      <c r="F93" s="28">
        <f>'Number of displacements'!F93*Assumptions!G$21</f>
        <v>5638263.1243591122</v>
      </c>
      <c r="G93" s="28">
        <f>'Number of displacements'!G93*Assumptions!H$21</f>
        <v>2086699.6056317929</v>
      </c>
      <c r="I93" s="28">
        <f t="shared" si="1"/>
        <v>59153963.236021943</v>
      </c>
    </row>
    <row r="94" spans="1:9" x14ac:dyDescent="0.35">
      <c r="A94">
        <v>2114</v>
      </c>
      <c r="B94" s="28">
        <f>'Number of displacements'!B94*Assumptions!C$21</f>
        <v>7257898.0055936566</v>
      </c>
      <c r="C94" s="28">
        <f>'Number of displacements'!C94*Assumptions!D$21</f>
        <v>20385771.930924393</v>
      </c>
      <c r="D94" s="28">
        <f>'Number of displacements'!D94*Assumptions!E$21</f>
        <v>15234323.122508742</v>
      </c>
      <c r="E94" s="28">
        <f>'Number of displacements'!E94*Assumptions!F$21</f>
        <v>9681737.290975105</v>
      </c>
      <c r="F94" s="28">
        <f>'Number of displacements'!F94*Assumptions!G$21</f>
        <v>5762227.2753273109</v>
      </c>
      <c r="G94" s="28">
        <f>'Number of displacements'!G94*Assumptions!H$21</f>
        <v>2132578.2635149723</v>
      </c>
      <c r="I94" s="28">
        <f t="shared" si="1"/>
        <v>60454535.888844185</v>
      </c>
    </row>
    <row r="95" spans="1:9" x14ac:dyDescent="0.35">
      <c r="A95">
        <v>2115</v>
      </c>
      <c r="B95" s="28">
        <f>'Number of displacements'!B95*Assumptions!C$21</f>
        <v>7417471.8218971426</v>
      </c>
      <c r="C95" s="28">
        <f>'Number of displacements'!C95*Assumptions!D$21</f>
        <v>20833978.205358528</v>
      </c>
      <c r="D95" s="28">
        <f>'Number of displacements'!D95*Assumptions!E$21</f>
        <v>15569268.457588619</v>
      </c>
      <c r="E95" s="28">
        <f>'Number of displacements'!E95*Assumptions!F$21</f>
        <v>9894602.1957695764</v>
      </c>
      <c r="F95" s="28">
        <f>'Number of displacements'!F95*Assumptions!G$21</f>
        <v>5888916.9306549774</v>
      </c>
      <c r="G95" s="28">
        <f>'Number of displacements'!G95*Assumptions!H$21</f>
        <v>2179465.6201315406</v>
      </c>
      <c r="I95" s="28">
        <f t="shared" si="1"/>
        <v>61783703.231400385</v>
      </c>
    </row>
    <row r="96" spans="1:9" x14ac:dyDescent="0.35">
      <c r="A96">
        <v>2116</v>
      </c>
      <c r="B96" s="28">
        <f>'Number of displacements'!B96*Assumptions!C$21</f>
        <v>7580554.0648594247</v>
      </c>
      <c r="C96" s="28">
        <f>'Number of displacements'!C96*Assumptions!D$21</f>
        <v>21292038.846118491</v>
      </c>
      <c r="D96" s="28">
        <f>'Number of displacements'!D96*Assumptions!E$21</f>
        <v>15911577.977909256</v>
      </c>
      <c r="E96" s="28">
        <f>'Number of displacements'!E96*Assumptions!F$21</f>
        <v>10112147.197361898</v>
      </c>
      <c r="F96" s="28">
        <f>'Number of displacements'!F96*Assumptions!G$21</f>
        <v>6018392.0139083629</v>
      </c>
      <c r="G96" s="28">
        <f>'Number of displacements'!G96*Assumptions!H$21</f>
        <v>2227383.8529640487</v>
      </c>
      <c r="I96" s="28">
        <f t="shared" si="1"/>
        <v>63142093.953121483</v>
      </c>
    </row>
    <row r="97" spans="1:9" x14ac:dyDescent="0.35">
      <c r="A97">
        <v>2117</v>
      </c>
      <c r="B97" s="28">
        <f>'Number of displacements'!B97*Assumptions!C$21</f>
        <v>7747221.8715566592</v>
      </c>
      <c r="C97" s="28">
        <f>'Number of displacements'!C97*Assumptions!D$21</f>
        <v>21760170.513570774</v>
      </c>
      <c r="D97" s="28">
        <f>'Number of displacements'!D97*Assumptions!E$21</f>
        <v>16261413.594142582</v>
      </c>
      <c r="E97" s="28">
        <f>'Number of displacements'!E97*Assumptions!F$21</f>
        <v>10334475.193437623</v>
      </c>
      <c r="F97" s="28">
        <f>'Number of displacements'!F97*Assumptions!G$21</f>
        <v>6150713.7661470436</v>
      </c>
      <c r="G97" s="28">
        <f>'Number of displacements'!G97*Assumptions!H$21</f>
        <v>2276355.627094286</v>
      </c>
      <c r="I97" s="28">
        <f t="shared" si="1"/>
        <v>64530350.565948963</v>
      </c>
    </row>
    <row r="98" spans="1:9" x14ac:dyDescent="0.35">
      <c r="A98">
        <v>2118</v>
      </c>
      <c r="B98" s="28">
        <f>'Number of displacements'!B98*Assumptions!C$21</f>
        <v>7917554.0750185084</v>
      </c>
      <c r="C98" s="28">
        <f>'Number of displacements'!C98*Assumptions!D$21</f>
        <v>22238594.631626576</v>
      </c>
      <c r="D98" s="28">
        <f>'Number of displacements'!D98*Assumptions!E$21</f>
        <v>16618940.776765823</v>
      </c>
      <c r="E98" s="28">
        <f>'Number of displacements'!E98*Assumptions!F$21</f>
        <v>10561691.344014494</v>
      </c>
      <c r="F98" s="28">
        <f>'Number of displacements'!F98*Assumptions!G$21</f>
        <v>6285944.7748906268</v>
      </c>
      <c r="G98" s="28">
        <f>'Number of displacements'!G98*Assumptions!H$21</f>
        <v>2326404.1059237486</v>
      </c>
      <c r="I98" s="28">
        <f t="shared" si="1"/>
        <v>65949129.708239779</v>
      </c>
    </row>
    <row r="99" spans="1:9" x14ac:dyDescent="0.35">
      <c r="A99">
        <v>2119</v>
      </c>
      <c r="B99" s="28">
        <f>'Number of displacements'!B99*Assumptions!C$21</f>
        <v>8091631.2415157789</v>
      </c>
      <c r="C99" s="28">
        <f>'Number of displacements'!C99*Assumptions!D$21</f>
        <v>22727537.492474154</v>
      </c>
      <c r="D99" s="28">
        <f>'Number of displacements'!D99*Assumptions!E$21</f>
        <v>16984328.634328205</v>
      </c>
      <c r="E99" s="28">
        <f>'Number of displacements'!E99*Assumptions!F$21</f>
        <v>10793903.121182619</v>
      </c>
      <c r="F99" s="28">
        <f>'Number of displacements'!F99*Assumptions!G$21</f>
        <v>6424149.0037223343</v>
      </c>
      <c r="G99" s="28">
        <f>'Number of displacements'!G99*Assumptions!H$21</f>
        <v>2377552.9621298076</v>
      </c>
      <c r="I99" s="28">
        <f t="shared" si="1"/>
        <v>67399102.455352902</v>
      </c>
    </row>
    <row r="100" spans="1:9" x14ac:dyDescent="0.35">
      <c r="A100">
        <v>2120</v>
      </c>
      <c r="B100" s="28">
        <f>'Number of displacements'!B100*Assumptions!C$21</f>
        <v>7846352.9423262682</v>
      </c>
      <c r="C100" s="28">
        <f>'Number of displacements'!C100*Assumptions!D$21</f>
        <v>22038606.969748601</v>
      </c>
      <c r="D100" s="28">
        <f>'Number of displacements'!D100*Assumptions!E$21</f>
        <v>16469489.646247556</v>
      </c>
      <c r="E100" s="28">
        <f>'Number of displacements'!E100*Assumptions!F$21</f>
        <v>10466711.962792156</v>
      </c>
      <c r="F100" s="28">
        <f>'Number of displacements'!F100*Assumptions!G$21</f>
        <v>6229416.4097197168</v>
      </c>
      <c r="G100" s="28">
        <f>'Number of displacements'!G100*Assumptions!H$21</f>
        <v>2305483.1742986287</v>
      </c>
      <c r="I100" s="28">
        <f t="shared" si="1"/>
        <v>65356061.105132937</v>
      </c>
    </row>
    <row r="101" spans="1:9" x14ac:dyDescent="0.35">
      <c r="A101">
        <v>2121</v>
      </c>
      <c r="B101" s="28">
        <f>'Number of displacements'!B101*Assumptions!C$21</f>
        <v>8018864.6643298194</v>
      </c>
      <c r="C101" s="28">
        <f>'Number of displacements'!C101*Assumptions!D$21</f>
        <v>22523152.855825394</v>
      </c>
      <c r="D101" s="28">
        <f>'Number of displacements'!D101*Assumptions!E$21</f>
        <v>16831591.636851039</v>
      </c>
      <c r="E101" s="28">
        <f>'Number of displacements'!E101*Assumptions!F$21</f>
        <v>10696835.501420677</v>
      </c>
      <c r="F101" s="28">
        <f>'Number of displacements'!F101*Assumptions!G$21</f>
        <v>6366377.7929020673</v>
      </c>
      <c r="G101" s="28">
        <f>'Number of displacements'!G101*Assumptions!H$21</f>
        <v>2356172.0580860246</v>
      </c>
      <c r="I101" s="28">
        <f t="shared" si="1"/>
        <v>66792994.509415016</v>
      </c>
    </row>
    <row r="102" spans="1:9" x14ac:dyDescent="0.35">
      <c r="A102">
        <v>2122</v>
      </c>
      <c r="B102" s="28">
        <f>'Number of displacements'!B102*Assumptions!C$21</f>
        <v>8195169.2687651645</v>
      </c>
      <c r="C102" s="28">
        <f>'Number of displacements'!C102*Assumptions!D$21</f>
        <v>23018352.079294894</v>
      </c>
      <c r="D102" s="28">
        <f>'Number of displacements'!D102*Assumptions!E$21</f>
        <v>17201654.885175016</v>
      </c>
      <c r="E102" s="28">
        <f>'Number of displacements'!E102*Assumptions!F$21</f>
        <v>10932018.589143427</v>
      </c>
      <c r="F102" s="28">
        <f>'Number of displacements'!F102*Assumptions!G$21</f>
        <v>6506350.4405832822</v>
      </c>
      <c r="G102" s="28">
        <f>'Number of displacements'!G102*Assumptions!H$21</f>
        <v>2407975.3993408419</v>
      </c>
      <c r="I102" s="28">
        <f t="shared" si="1"/>
        <v>68261520.662302628</v>
      </c>
    </row>
    <row r="103" spans="1:9" x14ac:dyDescent="0.35">
      <c r="A103">
        <v>2123</v>
      </c>
      <c r="B103" s="28">
        <f>'Number of displacements'!B103*Assumptions!C$21</f>
        <v>8375350.1468185661</v>
      </c>
      <c r="C103" s="28">
        <f>'Number of displacements'!C103*Assumptions!D$21</f>
        <v>23524438.86688539</v>
      </c>
      <c r="D103" s="28">
        <f>'Number of displacements'!D103*Assumptions!E$21</f>
        <v>17579854.429264419</v>
      </c>
      <c r="E103" s="28">
        <f>'Number of displacements'!E103*Assumptions!F$21</f>
        <v>11172372.466371492</v>
      </c>
      <c r="F103" s="28">
        <f>'Number of displacements'!F103*Assumptions!G$21</f>
        <v>6649400.5591178173</v>
      </c>
      <c r="G103" s="28">
        <f>'Number of displacements'!G103*Assumptions!H$21</f>
        <v>2460917.7007815051</v>
      </c>
      <c r="I103" s="28">
        <f t="shared" si="1"/>
        <v>69762334.169239193</v>
      </c>
    </row>
    <row r="104" spans="1:9" x14ac:dyDescent="0.35">
      <c r="A104">
        <v>2124</v>
      </c>
      <c r="B104" s="28">
        <f>'Number of displacements'!B104*Assumptions!C$21</f>
        <v>8559492.523134103</v>
      </c>
      <c r="C104" s="28">
        <f>'Number of displacements'!C104*Assumptions!D$21</f>
        <v>24041652.595087938</v>
      </c>
      <c r="D104" s="28">
        <f>'Number of displacements'!D104*Assumptions!E$21</f>
        <v>17966369.155590888</v>
      </c>
      <c r="E104" s="28">
        <f>'Number of displacements'!E104*Assumptions!F$21</f>
        <v>11418010.819273235</v>
      </c>
      <c r="F104" s="28">
        <f>'Number of displacements'!F104*Assumptions!G$21</f>
        <v>6795595.8104882827</v>
      </c>
      <c r="G104" s="28">
        <f>'Number of displacements'!G104*Assumptions!H$21</f>
        <v>2515024.0038488461</v>
      </c>
      <c r="I104" s="28">
        <f t="shared" si="1"/>
        <v>71296144.907423303</v>
      </c>
    </row>
    <row r="105" spans="1:9" x14ac:dyDescent="0.35">
      <c r="A105">
        <v>2125</v>
      </c>
      <c r="B105" s="28">
        <f>'Number of displacements'!B105*Assumptions!C$21</f>
        <v>8747683.4961244874</v>
      </c>
      <c r="C105" s="28">
        <f>'Number of displacements'!C105*Assumptions!D$21</f>
        <v>24570237.903380238</v>
      </c>
      <c r="D105" s="28">
        <f>'Number of displacements'!D105*Assumptions!E$21</f>
        <v>18361381.883665234</v>
      </c>
      <c r="E105" s="28">
        <f>'Number of displacements'!E105*Assumptions!F$21</f>
        <v>11669049.833547296</v>
      </c>
      <c r="F105" s="28">
        <f>'Number of displacements'!F105*Assumptions!G$21</f>
        <v>6945005.3443092098</v>
      </c>
      <c r="G105" s="28">
        <f>'Number of displacements'!G105*Assumptions!H$21</f>
        <v>2570319.9005505806</v>
      </c>
      <c r="I105" s="28">
        <f t="shared" si="1"/>
        <v>72863678.361577034</v>
      </c>
    </row>
    <row r="106" spans="1:9" x14ac:dyDescent="0.35">
      <c r="A106">
        <v>2126</v>
      </c>
      <c r="B106" s="28">
        <f>'Number of displacements'!B106*Assumptions!C$21</f>
        <v>8940012.0791682005</v>
      </c>
      <c r="C106" s="28">
        <f>'Number of displacements'!C106*Assumptions!D$21</f>
        <v>25110444.80993985</v>
      </c>
      <c r="D106" s="28">
        <f>'Number of displacements'!D106*Assumptions!E$21</f>
        <v>18765079.452510092</v>
      </c>
      <c r="E106" s="28">
        <f>'Number of displacements'!E106*Assumptions!F$21</f>
        <v>11925608.249377834</v>
      </c>
      <c r="F106" s="28">
        <f>'Number of displacements'!F106*Assumptions!G$21</f>
        <v>7097699.8305344796</v>
      </c>
      <c r="G106" s="28">
        <f>'Number of displacements'!G106*Assumptions!H$21</f>
        <v>2626831.5455661966</v>
      </c>
      <c r="I106" s="28">
        <f t="shared" si="1"/>
        <v>74465675.967096642</v>
      </c>
    </row>
    <row r="107" spans="1:9" x14ac:dyDescent="0.35">
      <c r="A107">
        <v>2127</v>
      </c>
      <c r="B107" s="28">
        <f>'Number of displacements'!B107*Assumptions!C$21</f>
        <v>9136569.2427123394</v>
      </c>
      <c r="C107" s="28">
        <f>'Number of displacements'!C107*Assumptions!D$21</f>
        <v>25662528.829901557</v>
      </c>
      <c r="D107" s="28">
        <f>'Number of displacements'!D107*Assumptions!E$21</f>
        <v>19177652.8090339</v>
      </c>
      <c r="E107" s="28">
        <f>'Number of displacements'!E107*Assumptions!F$21</f>
        <v>12187807.417598011</v>
      </c>
      <c r="F107" s="28">
        <f>'Number of displacements'!F107*Assumptions!G$21</f>
        <v>7253751.4928838387</v>
      </c>
      <c r="G107" s="28">
        <f>'Number of displacements'!G107*Assumptions!H$21</f>
        <v>2684585.6686179843</v>
      </c>
      <c r="I107" s="28">
        <f t="shared" si="1"/>
        <v>76102895.460747615</v>
      </c>
    </row>
    <row r="108" spans="1:9" x14ac:dyDescent="0.35">
      <c r="A108">
        <v>2128</v>
      </c>
      <c r="B108" s="28">
        <f>'Number of displacements'!B108*Assumptions!C$21</f>
        <v>9337447.957301192</v>
      </c>
      <c r="C108" s="28">
        <f>'Number of displacements'!C108*Assumptions!D$21</f>
        <v>26226751.096214689</v>
      </c>
      <c r="D108" s="28">
        <f>'Number of displacements'!D108*Assumptions!E$21</f>
        <v>19599297.098347727</v>
      </c>
      <c r="E108" s="28">
        <f>'Number of displacements'!E108*Assumptions!F$21</f>
        <v>12455771.357088363</v>
      </c>
      <c r="F108" s="28">
        <f>'Number of displacements'!F108*Assumptions!G$21</f>
        <v>7413234.1430043671</v>
      </c>
      <c r="G108" s="28">
        <f>'Number of displacements'!G108*Assumptions!H$21</f>
        <v>2743609.5871140636</v>
      </c>
      <c r="I108" s="28">
        <f t="shared" si="1"/>
        <v>77776111.239070401</v>
      </c>
    </row>
    <row r="109" spans="1:9" x14ac:dyDescent="0.35">
      <c r="A109">
        <v>2129</v>
      </c>
      <c r="B109" s="28">
        <f>'Number of displacements'!B109*Assumptions!C$21</f>
        <v>9542743.2375508398</v>
      </c>
      <c r="C109" s="28">
        <f>'Number of displacements'!C109*Assumptions!D$21</f>
        <v>26803378.483157732</v>
      </c>
      <c r="D109" s="28">
        <f>'Number of displacements'!D109*Assumptions!E$21</f>
        <v>20030211.756068017</v>
      </c>
      <c r="E109" s="28">
        <f>'Number of displacements'!E109*Assumptions!F$21</f>
        <v>12729626.813437073</v>
      </c>
      <c r="F109" s="28">
        <f>'Number of displacements'!F109*Assumptions!G$21</f>
        <v>7576223.21538301</v>
      </c>
      <c r="G109" s="28">
        <f>'Number of displacements'!G109*Assumptions!H$21</f>
        <v>2803931.2190693771</v>
      </c>
      <c r="I109" s="28">
        <f t="shared" si="1"/>
        <v>79486114.724666044</v>
      </c>
    </row>
    <row r="110" spans="1:9" x14ac:dyDescent="0.35">
      <c r="A110">
        <v>2130</v>
      </c>
      <c r="B110" s="28">
        <f>'Number of displacements'!B110*Assumptions!C$21</f>
        <v>9267694.8391377516</v>
      </c>
      <c r="C110" s="28">
        <f>'Number of displacements'!C110*Assumptions!D$21</f>
        <v>26030830.575251903</v>
      </c>
      <c r="D110" s="28">
        <f>'Number of displacements'!D110*Assumptions!E$21</f>
        <v>19452885.349369533</v>
      </c>
      <c r="E110" s="28">
        <f>'Number of displacements'!E110*Assumptions!F$21</f>
        <v>12362723.56766445</v>
      </c>
      <c r="F110" s="28">
        <f>'Number of displacements'!F110*Assumptions!G$21</f>
        <v>7357855.3928881884</v>
      </c>
      <c r="G110" s="28">
        <f>'Number of displacements'!G110*Assumptions!H$21</f>
        <v>2723114.1236213148</v>
      </c>
      <c r="I110" s="28">
        <f t="shared" si="1"/>
        <v>77195103.847933143</v>
      </c>
    </row>
    <row r="111" spans="1:9" x14ac:dyDescent="0.35">
      <c r="A111">
        <v>2131</v>
      </c>
      <c r="B111" s="28">
        <f>'Number of displacements'!B111*Assumptions!C$21</f>
        <v>9471456.5112744458</v>
      </c>
      <c r="C111" s="28">
        <f>'Number of displacements'!C111*Assumptions!D$21</f>
        <v>26603150.408520579</v>
      </c>
      <c r="D111" s="28">
        <f>'Number of displacements'!D111*Assumptions!E$21</f>
        <v>19880580.964673113</v>
      </c>
      <c r="E111" s="28">
        <f>'Number of displacements'!E111*Assumptions!F$21</f>
        <v>12634533.253895484</v>
      </c>
      <c r="F111" s="28">
        <f>'Number of displacements'!F111*Assumptions!G$21</f>
        <v>7519626.8953187084</v>
      </c>
      <c r="G111" s="28">
        <f>'Number of displacements'!G111*Assumptions!H$21</f>
        <v>2782985.1375982645</v>
      </c>
      <c r="I111" s="28">
        <f t="shared" si="1"/>
        <v>78892333.171280593</v>
      </c>
    </row>
    <row r="112" spans="1:9" x14ac:dyDescent="0.35">
      <c r="A112">
        <v>2132</v>
      </c>
      <c r="B112" s="28">
        <f>'Number of displacements'!B112*Assumptions!C$21</f>
        <v>9679698.1344402339</v>
      </c>
      <c r="C112" s="28">
        <f>'Number of displacements'!C112*Assumptions!D$21</f>
        <v>27188053.397390291</v>
      </c>
      <c r="D112" s="28">
        <f>'Number of displacements'!D112*Assumptions!E$21</f>
        <v>20317679.994229376</v>
      </c>
      <c r="E112" s="28">
        <f>'Number of displacements'!E112*Assumptions!F$21</f>
        <v>12912319.010457994</v>
      </c>
      <c r="F112" s="28">
        <f>'Number of displacements'!F112*Assumptions!G$21</f>
        <v>7684955.1432411149</v>
      </c>
      <c r="G112" s="28">
        <f>'Number of displacements'!G112*Assumptions!H$21</f>
        <v>2844172.48947069</v>
      </c>
      <c r="I112" s="28">
        <f t="shared" si="1"/>
        <v>80626878.169229716</v>
      </c>
    </row>
    <row r="113" spans="1:9" x14ac:dyDescent="0.35">
      <c r="A113">
        <v>2133</v>
      </c>
      <c r="B113" s="28">
        <f>'Number of displacements'!B113*Assumptions!C$21</f>
        <v>9892518.2058697194</v>
      </c>
      <c r="C113" s="28">
        <f>'Number of displacements'!C113*Assumptions!D$21</f>
        <v>27785816.198016707</v>
      </c>
      <c r="D113" s="28">
        <f>'Number of displacements'!D113*Assumptions!E$21</f>
        <v>20764389.183668725</v>
      </c>
      <c r="E113" s="28">
        <f>'Number of displacements'!E113*Assumptions!F$21</f>
        <v>13196212.228609977</v>
      </c>
      <c r="F113" s="28">
        <f>'Number of displacements'!F113*Assumptions!G$21</f>
        <v>7853918.3360805521</v>
      </c>
      <c r="G113" s="28">
        <f>'Number of displacements'!G113*Assumptions!H$21</f>
        <v>2906705.1205465798</v>
      </c>
      <c r="I113" s="28">
        <f t="shared" si="1"/>
        <v>82399559.27279225</v>
      </c>
    </row>
    <row r="114" spans="1:9" x14ac:dyDescent="0.35">
      <c r="A114">
        <v>2134</v>
      </c>
      <c r="B114" s="28">
        <f>'Number of displacements'!B114*Assumptions!C$21</f>
        <v>10110017.388380377</v>
      </c>
      <c r="C114" s="28">
        <f>'Number of displacements'!C114*Assumptions!D$21</f>
        <v>28396721.549181409</v>
      </c>
      <c r="D114" s="28">
        <f>'Number of displacements'!D114*Assumptions!E$21</f>
        <v>21220919.824178576</v>
      </c>
      <c r="E114" s="28">
        <f>'Number of displacements'!E114*Assumptions!F$21</f>
        <v>13486347.188407859</v>
      </c>
      <c r="F114" s="28">
        <f>'Number of displacements'!F114*Assumptions!G$21</f>
        <v>8026596.3925727215</v>
      </c>
      <c r="G114" s="28">
        <f>'Number of displacements'!G114*Assumptions!H$21</f>
        <v>2970612.6084441817</v>
      </c>
      <c r="I114" s="28">
        <f t="shared" si="1"/>
        <v>84211214.951165125</v>
      </c>
    </row>
    <row r="115" spans="1:9" x14ac:dyDescent="0.35">
      <c r="A115">
        <v>2135</v>
      </c>
      <c r="B115" s="28">
        <f>'Number of displacements'!B115*Assumptions!C$21</f>
        <v>10332298.557985554</v>
      </c>
      <c r="C115" s="28">
        <f>'Number of displacements'!C115*Assumptions!D$21</f>
        <v>29021058.406025913</v>
      </c>
      <c r="D115" s="28">
        <f>'Number of displacements'!D115*Assumptions!E$21</f>
        <v>21687487.852443051</v>
      </c>
      <c r="E115" s="28">
        <f>'Number of displacements'!E115*Assumptions!F$21</f>
        <v>13782861.122220295</v>
      </c>
      <c r="F115" s="28">
        <f>'Number of displacements'!F115*Assumptions!G$21</f>
        <v>8203070.9885650426</v>
      </c>
      <c r="G115" s="28">
        <f>'Number of displacements'!G115*Assumptions!H$21</f>
        <v>3035925.1810820652</v>
      </c>
      <c r="I115" s="28">
        <f t="shared" si="1"/>
        <v>86062702.10832192</v>
      </c>
    </row>
    <row r="116" spans="1:9" x14ac:dyDescent="0.35">
      <c r="A116">
        <v>2136</v>
      </c>
      <c r="B116" s="28">
        <f>'Number of displacements'!B116*Assumptions!C$21</f>
        <v>10559466.852554321</v>
      </c>
      <c r="C116" s="28">
        <f>'Number of displacements'!C116*Assumptions!D$21</f>
        <v>29659122.076725997</v>
      </c>
      <c r="D116" s="28">
        <f>'Number of displacements'!D116*Assumptions!E$21</f>
        <v>22164313.9527799</v>
      </c>
      <c r="E116" s="28">
        <f>'Number of displacements'!E116*Assumptions!F$21</f>
        <v>14085894.279638402</v>
      </c>
      <c r="F116" s="28">
        <f>'Number of displacements'!F116*Assumptions!G$21</f>
        <v>8383425.595648923</v>
      </c>
      <c r="G116" s="28">
        <f>'Number of displacements'!G116*Assumptions!H$21</f>
        <v>3102673.7309767804</v>
      </c>
      <c r="I116" s="28">
        <f t="shared" si="1"/>
        <v>87954896.488324314</v>
      </c>
    </row>
    <row r="117" spans="1:9" x14ac:dyDescent="0.35">
      <c r="A117">
        <v>2137</v>
      </c>
      <c r="B117" s="28">
        <f>'Number of displacements'!B117*Assumptions!C$21</f>
        <v>10791629.721541127</v>
      </c>
      <c r="C117" s="28">
        <f>'Number of displacements'!C117*Assumptions!D$21</f>
        <v>30311214.362170979</v>
      </c>
      <c r="D117" s="28">
        <f>'Number of displacements'!D117*Assumptions!E$21</f>
        <v>22651623.661523093</v>
      </c>
      <c r="E117" s="28">
        <f>'Number of displacements'!E117*Assumptions!F$21</f>
        <v>14395589.993813086</v>
      </c>
      <c r="F117" s="28">
        <f>'Number of displacements'!F117*Assumptions!G$21</f>
        <v>8567745.520641394</v>
      </c>
      <c r="G117" s="28">
        <f>'Number of displacements'!G117*Assumptions!H$21</f>
        <v>3170889.8298548525</v>
      </c>
      <c r="I117" s="28">
        <f t="shared" si="1"/>
        <v>89888693.089544535</v>
      </c>
    </row>
    <row r="118" spans="1:9" x14ac:dyDescent="0.35">
      <c r="A118">
        <v>2138</v>
      </c>
      <c r="B118" s="28">
        <f>'Number of displacements'!B118*Assumptions!C$21</f>
        <v>11028896.97680887</v>
      </c>
      <c r="C118" s="28">
        <f>'Number of displacements'!C118*Assumptions!D$21</f>
        <v>30977643.698713988</v>
      </c>
      <c r="D118" s="28">
        <f>'Number of displacements'!D118*Assumptions!E$21</f>
        <v>23149647.473700367</v>
      </c>
      <c r="E118" s="28">
        <f>'Number of displacements'!E118*Assumptions!F$21</f>
        <v>14712094.749250906</v>
      </c>
      <c r="F118" s="28">
        <f>'Number of displacements'!F118*Assumptions!G$21</f>
        <v>8756117.9459348004</v>
      </c>
      <c r="G118" s="28">
        <f>'Number of displacements'!G118*Assumptions!H$21</f>
        <v>3240605.7435860578</v>
      </c>
      <c r="I118" s="28">
        <f t="shared" si="1"/>
        <v>91865006.587994993</v>
      </c>
    </row>
    <row r="119" spans="1:9" x14ac:dyDescent="0.35">
      <c r="A119">
        <v>2139</v>
      </c>
      <c r="B119" s="28">
        <f>'Number of displacements'!B119*Assumptions!C$21</f>
        <v>11271380.844569342</v>
      </c>
      <c r="C119" s="28">
        <f>'Number of displacements'!C119*Assumptions!D$21</f>
        <v>31658725.304060839</v>
      </c>
      <c r="D119" s="28">
        <f>'Number of displacements'!D119*Assumptions!E$21</f>
        <v>23658620.952056181</v>
      </c>
      <c r="E119" s="28">
        <f>'Number of displacements'!E119*Assumptions!F$21</f>
        <v>15035558.251100486</v>
      </c>
      <c r="F119" s="28">
        <f>'Number of displacements'!F119*Assumptions!G$21</f>
        <v>8948631.9707336314</v>
      </c>
      <c r="G119" s="28">
        <f>'Number of displacements'!G119*Assumptions!H$21</f>
        <v>3311854.4474450094</v>
      </c>
      <c r="I119" s="28">
        <f t="shared" si="1"/>
        <v>93884771.76996547</v>
      </c>
    </row>
    <row r="120" spans="1:9" x14ac:dyDescent="0.35">
      <c r="A120">
        <v>2140</v>
      </c>
      <c r="B120" s="28">
        <f>'Number of displacements'!B120*Assumptions!C$21</f>
        <v>11519196.018465661</v>
      </c>
      <c r="C120" s="28">
        <f>'Number of displacements'!C120*Assumptions!D$21</f>
        <v>32354781.326366369</v>
      </c>
      <c r="D120" s="28">
        <f>'Number of displacements'!D120*Assumptions!E$21</f>
        <v>24178784.838471726</v>
      </c>
      <c r="E120" s="28">
        <f>'Number of displacements'!E120*Assumptions!F$21</f>
        <v>15366133.495962339</v>
      </c>
      <c r="F120" s="28">
        <f>'Number of displacements'!F120*Assumptions!G$21</f>
        <v>9145378.6531980075</v>
      </c>
      <c r="G120" s="28">
        <f>'Number of displacements'!G120*Assumptions!H$21</f>
        <v>3384669.6417083028</v>
      </c>
      <c r="I120" s="28">
        <f t="shared" si="1"/>
        <v>95948943.974172398</v>
      </c>
    </row>
    <row r="121" spans="1:9" x14ac:dyDescent="0.35">
      <c r="A121">
        <v>2141</v>
      </c>
      <c r="B121" s="28">
        <f>'Number of displacements'!B121*Assumptions!C$21</f>
        <v>11772459.713821784</v>
      </c>
      <c r="C121" s="28">
        <f>'Number of displacements'!C121*Assumptions!D$21</f>
        <v>33066140.996608898</v>
      </c>
      <c r="D121" s="28">
        <f>'Number of displacements'!D121*Assumptions!E$21</f>
        <v>24710385.167834602</v>
      </c>
      <c r="E121" s="28">
        <f>'Number of displacements'!E121*Assumptions!F$21</f>
        <v>15703976.844255429</v>
      </c>
      <c r="F121" s="28">
        <f>'Number of displacements'!F121*Assumptions!G$21</f>
        <v>9346451.0535137039</v>
      </c>
      <c r="G121" s="28">
        <f>'Number of displacements'!G121*Assumptions!H$21</f>
        <v>3459085.7675945703</v>
      </c>
      <c r="I121" s="28">
        <f t="shared" si="1"/>
        <v>98058499.543629006</v>
      </c>
    </row>
    <row r="122" spans="1:9" x14ac:dyDescent="0.35">
      <c r="A122">
        <v>2142</v>
      </c>
      <c r="B122" s="28">
        <f>'Number of displacements'!B122*Assumptions!C$21</f>
        <v>12031291.723084765</v>
      </c>
      <c r="C122" s="28">
        <f>'Number of displacements'!C122*Assumptions!D$21</f>
        <v>33793140.784314848</v>
      </c>
      <c r="D122" s="28">
        <f>'Number of displacements'!D122*Assumptions!E$21</f>
        <v>25253673.384412114</v>
      </c>
      <c r="E122" s="28">
        <f>'Number of displacements'!E122*Assumptions!F$21</f>
        <v>16049248.094174908</v>
      </c>
      <c r="F122" s="28">
        <f>'Number of displacements'!F122*Assumptions!G$21</f>
        <v>9551944.2779091764</v>
      </c>
      <c r="G122" s="28">
        <f>'Number of displacements'!G122*Assumptions!H$21</f>
        <v>3535138.023555005</v>
      </c>
      <c r="I122" s="28">
        <f t="shared" si="1"/>
        <v>100214436.28745082</v>
      </c>
    </row>
    <row r="123" spans="1:9" x14ac:dyDescent="0.35">
      <c r="A123">
        <v>2143</v>
      </c>
      <c r="B123" s="28">
        <f>'Number of displacements'!B123*Assumptions!C$21</f>
        <v>12295814.472485971</v>
      </c>
      <c r="C123" s="28">
        <f>'Number of displacements'!C123*Assumptions!D$21</f>
        <v>34536124.556707092</v>
      </c>
      <c r="D123" s="28">
        <f>'Number of displacements'!D123*Assumptions!E$21</f>
        <v>25808906.460783064</v>
      </c>
      <c r="E123" s="28">
        <f>'Number of displacements'!E123*Assumptions!F$21</f>
        <v>16402110.557275815</v>
      </c>
      <c r="F123" s="28">
        <f>'Number of displacements'!F123*Assumptions!G$21</f>
        <v>9761955.5236403085</v>
      </c>
      <c r="G123" s="28">
        <f>'Number of displacements'!G123*Assumptions!H$21</f>
        <v>3612862.3819220518</v>
      </c>
      <c r="I123" s="28">
        <f t="shared" si="1"/>
        <v>102417773.9528143</v>
      </c>
    </row>
    <row r="124" spans="1:9" x14ac:dyDescent="0.35">
      <c r="A124">
        <v>2144</v>
      </c>
      <c r="B124" s="28">
        <f>'Number of displacements'!B124*Assumptions!C$21</f>
        <v>12566153.079948083</v>
      </c>
      <c r="C124" s="28">
        <f>'Number of displacements'!C124*Assumptions!D$21</f>
        <v>35295443.741352417</v>
      </c>
      <c r="D124" s="28">
        <f>'Number of displacements'!D124*Assumptions!E$21</f>
        <v>26376347.019384578</v>
      </c>
      <c r="E124" s="28">
        <f>'Number of displacements'!E124*Assumptions!F$21</f>
        <v>16762731.135718638</v>
      </c>
      <c r="F124" s="28">
        <f>'Number of displacements'!F124*Assumptions!G$21</f>
        <v>9976584.1249642186</v>
      </c>
      <c r="G124" s="28">
        <f>'Number of displacements'!G124*Assumptions!H$21</f>
        <v>3692295.6059241355</v>
      </c>
      <c r="I124" s="28">
        <f t="shared" si="1"/>
        <v>104669554.70729207</v>
      </c>
    </row>
    <row r="125" spans="1:9" x14ac:dyDescent="0.35">
      <c r="A125">
        <v>2145</v>
      </c>
      <c r="B125" s="28">
        <f>'Number of displacements'!B125*Assumptions!C$21</f>
        <v>12842435.414265221</v>
      </c>
      <c r="C125" s="28">
        <f>'Number of displacements'!C125*Assumptions!D$21</f>
        <v>36071457.492384985</v>
      </c>
      <c r="D125" s="28">
        <f>'Number of displacements'!D125*Assumptions!E$21</f>
        <v>26956263.456731092</v>
      </c>
      <c r="E125" s="28">
        <f>'Number of displacements'!E125*Assumptions!F$21</f>
        <v>17131280.401213184</v>
      </c>
      <c r="F125" s="28">
        <f>'Number of displacements'!F125*Assumptions!G$21</f>
        <v>10195931.600123886</v>
      </c>
      <c r="G125" s="28">
        <f>'Number of displacements'!G125*Assumptions!H$21</f>
        <v>3773475.2670744867</v>
      </c>
      <c r="I125" s="28">
        <f t="shared" si="1"/>
        <v>106970843.63179284</v>
      </c>
    </row>
    <row r="126" spans="1:9" x14ac:dyDescent="0.35">
      <c r="A126">
        <v>2146</v>
      </c>
      <c r="B126" s="28">
        <f>'Number of displacements'!B126*Assumptions!C$21</f>
        <v>13124792.155584253</v>
      </c>
      <c r="C126" s="28">
        <f>'Number of displacements'!C126*Assumptions!D$21</f>
        <v>36864532.860384464</v>
      </c>
      <c r="D126" s="28">
        <f>'Number of displacements'!D126*Assumptions!E$21</f>
        <v>27548930.070364628</v>
      </c>
      <c r="E126" s="28">
        <f>'Number of displacements'!E126*Assumptions!F$21</f>
        <v>17507932.675698142</v>
      </c>
      <c r="F126" s="28">
        <f>'Number of displacements'!F126*Assumptions!G$21</f>
        <v>10420101.699365722</v>
      </c>
      <c r="G126" s="28">
        <f>'Number of displacements'!G126*Assumptions!H$21</f>
        <v>3856439.7629422746</v>
      </c>
      <c r="I126" s="28">
        <f t="shared" si="1"/>
        <v>109322729.22433949</v>
      </c>
    </row>
    <row r="127" spans="1:9" x14ac:dyDescent="0.35">
      <c r="A127">
        <v>2147</v>
      </c>
      <c r="B127" s="28">
        <f>'Number of displacements'!B127*Assumptions!C$21</f>
        <v>13413356.85721584</v>
      </c>
      <c r="C127" s="28">
        <f>'Number of displacements'!C127*Assumptions!D$21</f>
        <v>37675044.965989016</v>
      </c>
      <c r="D127" s="28">
        <f>'Number of displacements'!D127*Assumptions!E$21</f>
        <v>28154627.188596085</v>
      </c>
      <c r="E127" s="28">
        <f>'Number of displacements'!E127*Assumptions!F$21</f>
        <v>17892866.113794472</v>
      </c>
      <c r="F127" s="28">
        <f>'Number of displacements'!F127*Assumptions!G$21</f>
        <v>10649200.454012968</v>
      </c>
      <c r="G127" s="28">
        <f>'Number of displacements'!G127*Assumptions!H$21</f>
        <v>3941228.3353144587</v>
      </c>
      <c r="I127" s="28">
        <f t="shared" si="1"/>
        <v>111726323.91492283</v>
      </c>
    </row>
    <row r="128" spans="1:9" x14ac:dyDescent="0.35">
      <c r="A128">
        <v>2148</v>
      </c>
      <c r="B128" s="28">
        <f>'Number of displacements'!B128*Assumptions!C$21</f>
        <v>13708266.008804476</v>
      </c>
      <c r="C128" s="28">
        <f>'Number of displacements'!C128*Assumptions!D$21</f>
        <v>38503377.177325539</v>
      </c>
      <c r="D128" s="28">
        <f>'Number of displacements'!D128*Assumptions!E$21</f>
        <v>28773641.303099159</v>
      </c>
      <c r="E128" s="28">
        <f>'Number of displacements'!E128*Assumptions!F$21</f>
        <v>18286262.787071638</v>
      </c>
      <c r="F128" s="28">
        <f>'Number of displacements'!F128*Assumptions!G$21</f>
        <v>10883336.226617929</v>
      </c>
      <c r="G128" s="28">
        <f>'Number of displacements'!G128*Assumptions!H$21</f>
        <v>4027881.0887569655</v>
      </c>
      <c r="I128" s="28">
        <f t="shared" si="1"/>
        <v>114182764.59167571</v>
      </c>
    </row>
    <row r="129" spans="1:9" x14ac:dyDescent="0.35">
      <c r="A129">
        <v>2149</v>
      </c>
      <c r="B129" s="28">
        <f>'Number of displacements'!B129*Assumptions!C$21</f>
        <v>14009659.100887388</v>
      </c>
      <c r="C129" s="28">
        <f>'Number of displacements'!C129*Assumptions!D$21</f>
        <v>39349921.291340783</v>
      </c>
      <c r="D129" s="28">
        <f>'Number of displacements'!D129*Assumptions!E$21</f>
        <v>29406265.204419404</v>
      </c>
      <c r="E129" s="28">
        <f>'Number of displacements'!E129*Assumptions!F$21</f>
        <v>18688308.770166542</v>
      </c>
      <c r="F129" s="28">
        <f>'Number of displacements'!F129*Assumptions!G$21</f>
        <v>11122619.762216929</v>
      </c>
      <c r="G129" s="28">
        <f>'Number of displacements'!G129*Assumptions!H$21</f>
        <v>4116439.0095839361</v>
      </c>
      <c r="I129" s="28">
        <f t="shared" si="1"/>
        <v>116693213.13861498</v>
      </c>
    </row>
    <row r="130" spans="1:9" x14ac:dyDescent="0.35">
      <c r="A130">
        <v>2150</v>
      </c>
      <c r="B130" s="28">
        <f>'Number of displacements'!B130*Assumptions!C$21</f>
        <v>14317678.690872878</v>
      </c>
      <c r="C130" s="28">
        <f>'Number of displacements'!C130*Assumptions!D$21</f>
        <v>40215077.719119422</v>
      </c>
      <c r="D130" s="28">
        <f>'Number of displacements'!D130*Assumptions!E$21</f>
        <v>30052798.120462738</v>
      </c>
      <c r="E130" s="28">
        <f>'Number of displacements'!E130*Assumptions!F$21</f>
        <v>19099194.228795886</v>
      </c>
      <c r="F130" s="28">
        <f>'Number of displacements'!F130*Assumptions!G$21</f>
        <v>11367164.240712166</v>
      </c>
      <c r="G130" s="28">
        <f>'Number of displacements'!G130*Assumptions!H$21</f>
        <v>4206943.9852440506</v>
      </c>
      <c r="I130" s="28">
        <f t="shared" si="1"/>
        <v>119258856.98520714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713-CA45-47F3-92D6-6FE3731CAC9D}">
  <sheetPr>
    <tabColor theme="1"/>
  </sheetPr>
  <dimension ref="A1:O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  <col min="10" max="11" width="13.453125" bestFit="1" customWidth="1"/>
    <col min="12" max="15" width="12.453125" bestFit="1" customWidth="1"/>
  </cols>
  <sheetData>
    <row r="1" spans="1:15" x14ac:dyDescent="0.35">
      <c r="A1" t="s">
        <v>123</v>
      </c>
      <c r="I1" t="s">
        <v>108</v>
      </c>
    </row>
    <row r="2" spans="1: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</row>
    <row r="3" spans="1:15" x14ac:dyDescent="0.35">
      <c r="A3">
        <v>2023</v>
      </c>
      <c r="B3" s="24">
        <v>100</v>
      </c>
      <c r="C3" s="24">
        <v>200</v>
      </c>
      <c r="D3" s="24">
        <v>130</v>
      </c>
      <c r="E3" s="24">
        <v>100</v>
      </c>
      <c r="F3" s="24">
        <v>80</v>
      </c>
      <c r="G3" s="24">
        <v>50</v>
      </c>
      <c r="I3">
        <v>2023</v>
      </c>
      <c r="J3" s="24">
        <v>100</v>
      </c>
      <c r="K3" s="24">
        <v>200</v>
      </c>
      <c r="L3" s="24">
        <v>130</v>
      </c>
      <c r="M3" s="24">
        <v>100</v>
      </c>
      <c r="N3" s="24">
        <v>80</v>
      </c>
      <c r="O3" s="24">
        <v>50</v>
      </c>
    </row>
    <row r="4" spans="1:15" x14ac:dyDescent="0.35">
      <c r="A4">
        <v>2024</v>
      </c>
      <c r="B4" s="24">
        <v>100</v>
      </c>
      <c r="C4" s="24">
        <v>200</v>
      </c>
      <c r="D4" s="24">
        <v>130</v>
      </c>
      <c r="E4" s="24">
        <v>100</v>
      </c>
      <c r="F4" s="24">
        <v>80</v>
      </c>
      <c r="G4" s="24">
        <v>50</v>
      </c>
      <c r="I4">
        <v>2024</v>
      </c>
      <c r="J4" s="24">
        <v>100</v>
      </c>
      <c r="K4" s="24">
        <v>200</v>
      </c>
      <c r="L4" s="24">
        <v>130</v>
      </c>
      <c r="M4" s="24">
        <v>100</v>
      </c>
      <c r="N4" s="24">
        <v>80</v>
      </c>
      <c r="O4" s="24">
        <v>50</v>
      </c>
    </row>
    <row r="5" spans="1:15" x14ac:dyDescent="0.35">
      <c r="A5">
        <v>2025</v>
      </c>
      <c r="B5" s="24">
        <v>100</v>
      </c>
      <c r="C5" s="24">
        <v>200</v>
      </c>
      <c r="D5" s="24">
        <v>130</v>
      </c>
      <c r="E5" s="24">
        <v>100</v>
      </c>
      <c r="F5" s="24">
        <v>80</v>
      </c>
      <c r="G5" s="24">
        <v>50</v>
      </c>
      <c r="I5">
        <v>2025</v>
      </c>
      <c r="J5" s="24">
        <v>100</v>
      </c>
      <c r="K5" s="24">
        <v>200</v>
      </c>
      <c r="L5" s="24">
        <v>130</v>
      </c>
      <c r="M5" s="24">
        <v>100</v>
      </c>
      <c r="N5" s="24">
        <v>80</v>
      </c>
      <c r="O5" s="24">
        <v>50</v>
      </c>
    </row>
    <row r="6" spans="1:15" x14ac:dyDescent="0.35">
      <c r="A6">
        <v>2026</v>
      </c>
      <c r="B6" s="24">
        <v>100</v>
      </c>
      <c r="C6" s="24">
        <v>200</v>
      </c>
      <c r="D6" s="24">
        <v>130</v>
      </c>
      <c r="E6" s="24">
        <v>100</v>
      </c>
      <c r="F6" s="24">
        <v>80</v>
      </c>
      <c r="G6" s="24">
        <v>50</v>
      </c>
      <c r="I6">
        <v>2026</v>
      </c>
      <c r="J6" s="24">
        <v>100</v>
      </c>
      <c r="K6" s="24">
        <v>200</v>
      </c>
      <c r="L6" s="24">
        <v>130</v>
      </c>
      <c r="M6" s="24">
        <v>100</v>
      </c>
      <c r="N6" s="24">
        <v>80</v>
      </c>
      <c r="O6" s="24">
        <v>50</v>
      </c>
    </row>
    <row r="7" spans="1:15" x14ac:dyDescent="0.35">
      <c r="A7">
        <v>2027</v>
      </c>
      <c r="B7" s="24">
        <v>100</v>
      </c>
      <c r="C7" s="24">
        <v>200</v>
      </c>
      <c r="D7" s="24">
        <v>130</v>
      </c>
      <c r="E7" s="24">
        <v>100</v>
      </c>
      <c r="F7" s="24">
        <v>80</v>
      </c>
      <c r="G7" s="24">
        <v>50</v>
      </c>
      <c r="I7">
        <v>2027</v>
      </c>
      <c r="J7" s="24">
        <v>100</v>
      </c>
      <c r="K7" s="24">
        <v>200</v>
      </c>
      <c r="L7" s="24">
        <v>130</v>
      </c>
      <c r="M7" s="24">
        <v>100</v>
      </c>
      <c r="N7" s="24">
        <v>80</v>
      </c>
      <c r="O7" s="24">
        <v>50</v>
      </c>
    </row>
    <row r="8" spans="1:15" x14ac:dyDescent="0.35">
      <c r="A8">
        <v>2028</v>
      </c>
      <c r="B8" s="24">
        <v>100</v>
      </c>
      <c r="C8" s="24">
        <v>200</v>
      </c>
      <c r="D8" s="24">
        <v>130</v>
      </c>
      <c r="E8" s="24">
        <v>100</v>
      </c>
      <c r="F8" s="24">
        <v>80</v>
      </c>
      <c r="G8" s="24">
        <v>50</v>
      </c>
      <c r="I8">
        <v>2028</v>
      </c>
      <c r="J8" s="24">
        <v>100</v>
      </c>
      <c r="K8" s="24">
        <v>200</v>
      </c>
      <c r="L8" s="24">
        <v>130</v>
      </c>
      <c r="M8" s="24">
        <v>100</v>
      </c>
      <c r="N8" s="24">
        <v>80</v>
      </c>
      <c r="O8" s="24">
        <v>50</v>
      </c>
    </row>
    <row r="9" spans="1:15" x14ac:dyDescent="0.35">
      <c r="A9">
        <v>2029</v>
      </c>
      <c r="B9" s="24">
        <v>100</v>
      </c>
      <c r="C9" s="24">
        <v>200</v>
      </c>
      <c r="D9" s="24">
        <v>130</v>
      </c>
      <c r="E9" s="24">
        <v>100</v>
      </c>
      <c r="F9" s="24">
        <v>80</v>
      </c>
      <c r="G9" s="24">
        <v>50</v>
      </c>
      <c r="I9">
        <v>2029</v>
      </c>
      <c r="J9" s="24">
        <v>100</v>
      </c>
      <c r="K9" s="24">
        <v>200</v>
      </c>
      <c r="L9" s="24">
        <v>130</v>
      </c>
      <c r="M9" s="24">
        <v>100</v>
      </c>
      <c r="N9" s="24">
        <v>80</v>
      </c>
      <c r="O9" s="24">
        <v>50</v>
      </c>
    </row>
    <row r="10" spans="1:15" x14ac:dyDescent="0.35">
      <c r="A10">
        <v>2030</v>
      </c>
      <c r="B10" s="24">
        <v>100</v>
      </c>
      <c r="C10" s="24">
        <v>200</v>
      </c>
      <c r="D10" s="24">
        <v>130</v>
      </c>
      <c r="E10" s="24">
        <v>100</v>
      </c>
      <c r="F10" s="24">
        <v>80</v>
      </c>
      <c r="G10" s="24">
        <v>50</v>
      </c>
      <c r="I10">
        <v>2030</v>
      </c>
      <c r="J10" s="24">
        <v>100</v>
      </c>
      <c r="K10" s="24">
        <v>200</v>
      </c>
      <c r="L10" s="24">
        <v>130</v>
      </c>
      <c r="M10" s="24">
        <v>100</v>
      </c>
      <c r="N10" s="24">
        <v>80</v>
      </c>
      <c r="O10" s="24">
        <v>50</v>
      </c>
    </row>
    <row r="11" spans="1:15" x14ac:dyDescent="0.35">
      <c r="A11">
        <v>2031</v>
      </c>
      <c r="B11" s="24">
        <v>100</v>
      </c>
      <c r="C11" s="24">
        <v>200</v>
      </c>
      <c r="D11" s="24">
        <v>130</v>
      </c>
      <c r="E11" s="24">
        <v>100</v>
      </c>
      <c r="F11" s="24">
        <v>80</v>
      </c>
      <c r="G11" s="24">
        <v>50</v>
      </c>
      <c r="I11">
        <v>2031</v>
      </c>
      <c r="J11" s="24">
        <v>100</v>
      </c>
      <c r="K11" s="24">
        <v>200</v>
      </c>
      <c r="L11" s="24">
        <v>130</v>
      </c>
      <c r="M11" s="24">
        <v>100</v>
      </c>
      <c r="N11" s="24">
        <v>80</v>
      </c>
      <c r="O11" s="24">
        <v>50</v>
      </c>
    </row>
    <row r="12" spans="1:15" x14ac:dyDescent="0.35">
      <c r="A12">
        <v>2032</v>
      </c>
      <c r="B12" s="24">
        <v>100</v>
      </c>
      <c r="C12" s="24">
        <v>200</v>
      </c>
      <c r="D12" s="24">
        <v>130</v>
      </c>
      <c r="E12" s="24">
        <v>100</v>
      </c>
      <c r="F12" s="24">
        <v>80</v>
      </c>
      <c r="G12" s="24">
        <v>50</v>
      </c>
      <c r="I12">
        <v>2032</v>
      </c>
      <c r="J12" s="24">
        <v>100</v>
      </c>
      <c r="K12" s="24">
        <v>200</v>
      </c>
      <c r="L12" s="24">
        <v>130</v>
      </c>
      <c r="M12" s="24">
        <v>100</v>
      </c>
      <c r="N12" s="24">
        <v>80</v>
      </c>
      <c r="O12" s="24">
        <v>50</v>
      </c>
    </row>
    <row r="13" spans="1:15" x14ac:dyDescent="0.35">
      <c r="A13">
        <v>2033</v>
      </c>
      <c r="B13" s="24">
        <v>100</v>
      </c>
      <c r="C13" s="24">
        <v>200</v>
      </c>
      <c r="D13" s="24">
        <v>130</v>
      </c>
      <c r="E13" s="24">
        <v>100</v>
      </c>
      <c r="F13" s="24">
        <v>80</v>
      </c>
      <c r="G13" s="24">
        <v>50</v>
      </c>
      <c r="I13">
        <v>2033</v>
      </c>
      <c r="J13" s="24">
        <v>100</v>
      </c>
      <c r="K13" s="24">
        <v>200</v>
      </c>
      <c r="L13" s="24">
        <v>130</v>
      </c>
      <c r="M13" s="24">
        <v>100</v>
      </c>
      <c r="N13" s="24">
        <v>80</v>
      </c>
      <c r="O13" s="24">
        <v>50</v>
      </c>
    </row>
    <row r="14" spans="1:15" x14ac:dyDescent="0.35">
      <c r="A14">
        <v>2034</v>
      </c>
      <c r="B14" s="24">
        <v>100</v>
      </c>
      <c r="C14" s="24">
        <v>200</v>
      </c>
      <c r="D14" s="24">
        <v>130</v>
      </c>
      <c r="E14" s="24">
        <v>100</v>
      </c>
      <c r="F14" s="24">
        <v>80</v>
      </c>
      <c r="G14" s="24">
        <v>50</v>
      </c>
      <c r="I14">
        <v>2034</v>
      </c>
      <c r="J14" s="24">
        <v>100</v>
      </c>
      <c r="K14" s="24">
        <v>200</v>
      </c>
      <c r="L14" s="24">
        <v>130</v>
      </c>
      <c r="M14" s="24">
        <v>100</v>
      </c>
      <c r="N14" s="24">
        <v>80</v>
      </c>
      <c r="O14" s="24">
        <v>50</v>
      </c>
    </row>
    <row r="15" spans="1:15" x14ac:dyDescent="0.35">
      <c r="A15">
        <v>2035</v>
      </c>
      <c r="B15" s="24">
        <v>100</v>
      </c>
      <c r="C15" s="24">
        <v>200</v>
      </c>
      <c r="D15" s="24">
        <v>130</v>
      </c>
      <c r="E15" s="24">
        <v>100</v>
      </c>
      <c r="F15" s="24">
        <v>80</v>
      </c>
      <c r="G15" s="24">
        <v>50</v>
      </c>
      <c r="I15">
        <v>2035</v>
      </c>
      <c r="J15" s="24">
        <v>100</v>
      </c>
      <c r="K15" s="24">
        <v>200</v>
      </c>
      <c r="L15" s="24">
        <v>130</v>
      </c>
      <c r="M15" s="24">
        <v>100</v>
      </c>
      <c r="N15" s="24">
        <v>80</v>
      </c>
      <c r="O15" s="24">
        <v>50</v>
      </c>
    </row>
    <row r="16" spans="1:15" x14ac:dyDescent="0.35">
      <c r="A16">
        <v>2036</v>
      </c>
      <c r="B16" s="24">
        <v>100</v>
      </c>
      <c r="C16" s="24">
        <v>200</v>
      </c>
      <c r="D16" s="24">
        <v>130</v>
      </c>
      <c r="E16" s="24">
        <v>100</v>
      </c>
      <c r="F16" s="24">
        <v>80</v>
      </c>
      <c r="G16" s="24">
        <v>50</v>
      </c>
      <c r="I16">
        <v>2036</v>
      </c>
      <c r="J16" s="24">
        <v>100</v>
      </c>
      <c r="K16" s="24">
        <v>200</v>
      </c>
      <c r="L16" s="24">
        <v>130</v>
      </c>
      <c r="M16" s="24">
        <v>100</v>
      </c>
      <c r="N16" s="24">
        <v>80</v>
      </c>
      <c r="O16" s="24">
        <v>50</v>
      </c>
    </row>
    <row r="17" spans="1:15" x14ac:dyDescent="0.35">
      <c r="A17">
        <v>2037</v>
      </c>
      <c r="B17" s="24">
        <v>100</v>
      </c>
      <c r="C17" s="24">
        <v>200</v>
      </c>
      <c r="D17" s="24">
        <v>130</v>
      </c>
      <c r="E17" s="24">
        <v>100</v>
      </c>
      <c r="F17" s="24">
        <v>80</v>
      </c>
      <c r="G17" s="24">
        <v>50</v>
      </c>
      <c r="I17">
        <v>2037</v>
      </c>
      <c r="J17" s="24">
        <v>100</v>
      </c>
      <c r="K17" s="24">
        <v>200</v>
      </c>
      <c r="L17" s="24">
        <v>130</v>
      </c>
      <c r="M17" s="24">
        <v>100</v>
      </c>
      <c r="N17" s="24">
        <v>80</v>
      </c>
      <c r="O17" s="24">
        <v>50</v>
      </c>
    </row>
    <row r="18" spans="1:15" x14ac:dyDescent="0.35">
      <c r="A18">
        <v>2038</v>
      </c>
      <c r="B18" s="24">
        <v>100</v>
      </c>
      <c r="C18" s="24">
        <v>200</v>
      </c>
      <c r="D18" s="24">
        <v>130</v>
      </c>
      <c r="E18" s="24">
        <v>100</v>
      </c>
      <c r="F18" s="24">
        <v>80</v>
      </c>
      <c r="G18" s="24">
        <v>50</v>
      </c>
      <c r="I18">
        <v>2038</v>
      </c>
      <c r="J18" s="24">
        <v>100</v>
      </c>
      <c r="K18" s="24">
        <v>200</v>
      </c>
      <c r="L18" s="24">
        <v>130</v>
      </c>
      <c r="M18" s="24">
        <v>100</v>
      </c>
      <c r="N18" s="24">
        <v>80</v>
      </c>
      <c r="O18" s="24">
        <v>50</v>
      </c>
    </row>
    <row r="19" spans="1:15" x14ac:dyDescent="0.35">
      <c r="A19">
        <v>2039</v>
      </c>
      <c r="B19" s="24">
        <v>100</v>
      </c>
      <c r="C19" s="24">
        <v>200</v>
      </c>
      <c r="D19" s="24">
        <v>130</v>
      </c>
      <c r="E19" s="24">
        <v>100</v>
      </c>
      <c r="F19" s="24">
        <v>80</v>
      </c>
      <c r="G19" s="24">
        <v>50</v>
      </c>
      <c r="I19">
        <v>2039</v>
      </c>
      <c r="J19" s="24">
        <v>100</v>
      </c>
      <c r="K19" s="24">
        <v>200</v>
      </c>
      <c r="L19" s="24">
        <v>130</v>
      </c>
      <c r="M19" s="24">
        <v>100</v>
      </c>
      <c r="N19" s="24">
        <v>80</v>
      </c>
      <c r="O19" s="24">
        <v>50</v>
      </c>
    </row>
    <row r="20" spans="1:15" x14ac:dyDescent="0.35">
      <c r="A20">
        <v>2040</v>
      </c>
      <c r="B20" s="24">
        <v>100</v>
      </c>
      <c r="C20" s="24">
        <v>200</v>
      </c>
      <c r="D20" s="24">
        <v>130</v>
      </c>
      <c r="E20" s="24">
        <v>100</v>
      </c>
      <c r="F20" s="24">
        <v>80</v>
      </c>
      <c r="G20" s="24">
        <v>50</v>
      </c>
      <c r="I20">
        <v>2040</v>
      </c>
      <c r="J20" s="24">
        <v>100</v>
      </c>
      <c r="K20" s="24">
        <v>200</v>
      </c>
      <c r="L20" s="24">
        <v>130</v>
      </c>
      <c r="M20" s="24">
        <v>100</v>
      </c>
      <c r="N20" s="24">
        <v>80</v>
      </c>
      <c r="O20" s="24">
        <v>50</v>
      </c>
    </row>
    <row r="21" spans="1:15" x14ac:dyDescent="0.35">
      <c r="A21">
        <v>2041</v>
      </c>
      <c r="B21" s="24">
        <v>100</v>
      </c>
      <c r="C21" s="24">
        <v>200</v>
      </c>
      <c r="D21" s="24">
        <v>130</v>
      </c>
      <c r="E21" s="24">
        <v>100</v>
      </c>
      <c r="F21" s="24">
        <v>80</v>
      </c>
      <c r="G21" s="24">
        <v>50</v>
      </c>
      <c r="I21">
        <v>2041</v>
      </c>
      <c r="J21" s="24">
        <v>100</v>
      </c>
      <c r="K21" s="24">
        <v>200</v>
      </c>
      <c r="L21" s="24">
        <v>130</v>
      </c>
      <c r="M21" s="24">
        <v>100</v>
      </c>
      <c r="N21" s="24">
        <v>80</v>
      </c>
      <c r="O21" s="24">
        <v>50</v>
      </c>
    </row>
    <row r="22" spans="1:15" x14ac:dyDescent="0.35">
      <c r="A22">
        <v>2042</v>
      </c>
      <c r="B22" s="24">
        <v>100</v>
      </c>
      <c r="C22" s="24">
        <v>200</v>
      </c>
      <c r="D22" s="24">
        <v>130</v>
      </c>
      <c r="E22" s="24">
        <v>100</v>
      </c>
      <c r="F22" s="24">
        <v>80</v>
      </c>
      <c r="G22" s="24">
        <v>50</v>
      </c>
      <c r="I22">
        <v>2042</v>
      </c>
      <c r="J22" s="24">
        <v>100</v>
      </c>
      <c r="K22" s="24">
        <v>200</v>
      </c>
      <c r="L22" s="24">
        <v>130</v>
      </c>
      <c r="M22" s="24">
        <v>100</v>
      </c>
      <c r="N22" s="24">
        <v>80</v>
      </c>
      <c r="O22" s="24">
        <v>50</v>
      </c>
    </row>
    <row r="23" spans="1:15" x14ac:dyDescent="0.35">
      <c r="A23">
        <v>2043</v>
      </c>
      <c r="B23" s="24">
        <v>100</v>
      </c>
      <c r="C23" s="24">
        <v>200</v>
      </c>
      <c r="D23" s="24">
        <v>130</v>
      </c>
      <c r="E23" s="24">
        <v>100</v>
      </c>
      <c r="F23" s="24">
        <v>80</v>
      </c>
      <c r="G23" s="24">
        <v>50</v>
      </c>
      <c r="I23">
        <v>2043</v>
      </c>
      <c r="J23" s="24">
        <v>100</v>
      </c>
      <c r="K23" s="24">
        <v>200</v>
      </c>
      <c r="L23" s="24">
        <v>130</v>
      </c>
      <c r="M23" s="24">
        <v>100</v>
      </c>
      <c r="N23" s="24">
        <v>80</v>
      </c>
      <c r="O23" s="24">
        <v>50</v>
      </c>
    </row>
    <row r="24" spans="1:15" x14ac:dyDescent="0.35">
      <c r="A24">
        <v>2044</v>
      </c>
      <c r="B24" s="24">
        <v>100</v>
      </c>
      <c r="C24" s="24">
        <v>200</v>
      </c>
      <c r="D24" s="24">
        <v>130</v>
      </c>
      <c r="E24" s="24">
        <v>100</v>
      </c>
      <c r="F24" s="24">
        <v>80</v>
      </c>
      <c r="G24" s="24">
        <v>50</v>
      </c>
      <c r="I24">
        <v>2044</v>
      </c>
      <c r="J24" s="24">
        <v>100</v>
      </c>
      <c r="K24" s="24">
        <v>200</v>
      </c>
      <c r="L24" s="24">
        <v>130</v>
      </c>
      <c r="M24" s="24">
        <v>100</v>
      </c>
      <c r="N24" s="24">
        <v>80</v>
      </c>
      <c r="O24" s="24">
        <v>50</v>
      </c>
    </row>
    <row r="25" spans="1:15" x14ac:dyDescent="0.35">
      <c r="A25">
        <v>2045</v>
      </c>
      <c r="B25" s="24">
        <v>100</v>
      </c>
      <c r="C25" s="24">
        <v>200</v>
      </c>
      <c r="D25" s="24">
        <v>130</v>
      </c>
      <c r="E25" s="24">
        <v>100</v>
      </c>
      <c r="F25" s="24">
        <v>80</v>
      </c>
      <c r="G25" s="24">
        <v>50</v>
      </c>
      <c r="I25">
        <v>2045</v>
      </c>
      <c r="J25" s="24">
        <v>100</v>
      </c>
      <c r="K25" s="24">
        <v>200</v>
      </c>
      <c r="L25" s="24">
        <v>130</v>
      </c>
      <c r="M25" s="24">
        <v>100</v>
      </c>
      <c r="N25" s="24">
        <v>80</v>
      </c>
      <c r="O25" s="24">
        <v>50</v>
      </c>
    </row>
    <row r="26" spans="1:15" x14ac:dyDescent="0.35">
      <c r="A26">
        <v>2046</v>
      </c>
      <c r="B26" s="24">
        <v>100</v>
      </c>
      <c r="C26" s="24">
        <v>200</v>
      </c>
      <c r="D26" s="24">
        <v>130</v>
      </c>
      <c r="E26" s="24">
        <v>100</v>
      </c>
      <c r="F26" s="24">
        <v>80</v>
      </c>
      <c r="G26" s="24">
        <v>50</v>
      </c>
      <c r="I26">
        <v>2046</v>
      </c>
      <c r="J26" s="24">
        <v>100</v>
      </c>
      <c r="K26" s="24">
        <v>200</v>
      </c>
      <c r="L26" s="24">
        <v>130</v>
      </c>
      <c r="M26" s="24">
        <v>100</v>
      </c>
      <c r="N26" s="24">
        <v>80</v>
      </c>
      <c r="O26" s="24">
        <v>50</v>
      </c>
    </row>
    <row r="27" spans="1:15" x14ac:dyDescent="0.35">
      <c r="A27">
        <v>2047</v>
      </c>
      <c r="B27" s="24">
        <v>100</v>
      </c>
      <c r="C27" s="24">
        <v>200</v>
      </c>
      <c r="D27" s="24">
        <v>130</v>
      </c>
      <c r="E27" s="24">
        <v>100</v>
      </c>
      <c r="F27" s="24">
        <v>80</v>
      </c>
      <c r="G27" s="24">
        <v>50</v>
      </c>
      <c r="I27">
        <v>2047</v>
      </c>
      <c r="J27" s="24">
        <v>100</v>
      </c>
      <c r="K27" s="24">
        <v>200</v>
      </c>
      <c r="L27" s="24">
        <v>130</v>
      </c>
      <c r="M27" s="24">
        <v>100</v>
      </c>
      <c r="N27" s="24">
        <v>80</v>
      </c>
      <c r="O27" s="24">
        <v>50</v>
      </c>
    </row>
    <row r="28" spans="1:15" x14ac:dyDescent="0.35">
      <c r="A28">
        <v>2048</v>
      </c>
      <c r="B28" s="24">
        <v>100</v>
      </c>
      <c r="C28" s="24">
        <v>200</v>
      </c>
      <c r="D28" s="24">
        <v>130</v>
      </c>
      <c r="E28" s="24">
        <v>100</v>
      </c>
      <c r="F28" s="24">
        <v>80</v>
      </c>
      <c r="G28" s="24">
        <v>50</v>
      </c>
      <c r="I28">
        <v>2048</v>
      </c>
      <c r="J28" s="24">
        <v>100</v>
      </c>
      <c r="K28" s="24">
        <v>200</v>
      </c>
      <c r="L28" s="24">
        <v>130</v>
      </c>
      <c r="M28" s="24">
        <v>100</v>
      </c>
      <c r="N28" s="24">
        <v>80</v>
      </c>
      <c r="O28" s="24">
        <v>50</v>
      </c>
    </row>
    <row r="29" spans="1:15" x14ac:dyDescent="0.35">
      <c r="A29">
        <v>2049</v>
      </c>
      <c r="B29" s="24">
        <v>100</v>
      </c>
      <c r="C29" s="24">
        <v>200</v>
      </c>
      <c r="D29" s="24">
        <v>130</v>
      </c>
      <c r="E29" s="24">
        <v>100</v>
      </c>
      <c r="F29" s="24">
        <v>80</v>
      </c>
      <c r="G29" s="24">
        <v>50</v>
      </c>
      <c r="I29">
        <v>2049</v>
      </c>
      <c r="J29" s="24">
        <v>100</v>
      </c>
      <c r="K29" s="24">
        <v>200</v>
      </c>
      <c r="L29" s="24">
        <v>130</v>
      </c>
      <c r="M29" s="24">
        <v>100</v>
      </c>
      <c r="N29" s="24">
        <v>80</v>
      </c>
      <c r="O29" s="24">
        <v>50</v>
      </c>
    </row>
    <row r="30" spans="1:15" x14ac:dyDescent="0.35">
      <c r="A30">
        <v>2050</v>
      </c>
      <c r="B30" s="24">
        <v>100</v>
      </c>
      <c r="C30" s="24">
        <v>200</v>
      </c>
      <c r="D30" s="24">
        <v>130</v>
      </c>
      <c r="E30" s="24">
        <v>100</v>
      </c>
      <c r="F30" s="24">
        <v>80</v>
      </c>
      <c r="G30" s="24">
        <v>50</v>
      </c>
      <c r="I30">
        <v>2050</v>
      </c>
      <c r="J30" s="24">
        <v>100</v>
      </c>
      <c r="K30" s="24">
        <v>200</v>
      </c>
      <c r="L30" s="24">
        <v>130</v>
      </c>
      <c r="M30" s="24">
        <v>100</v>
      </c>
      <c r="N30" s="24">
        <v>80</v>
      </c>
      <c r="O30" s="24">
        <v>50</v>
      </c>
    </row>
    <row r="31" spans="1:15" x14ac:dyDescent="0.35">
      <c r="A31">
        <v>2051</v>
      </c>
      <c r="B31" s="24">
        <v>100</v>
      </c>
      <c r="C31" s="24">
        <v>200</v>
      </c>
      <c r="D31" s="24">
        <v>130</v>
      </c>
      <c r="E31" s="24">
        <v>100</v>
      </c>
      <c r="F31" s="24">
        <v>80</v>
      </c>
      <c r="G31" s="24">
        <v>50</v>
      </c>
      <c r="I31">
        <v>2051</v>
      </c>
      <c r="J31" s="24">
        <v>100</v>
      </c>
      <c r="K31" s="24">
        <v>200</v>
      </c>
      <c r="L31" s="24">
        <v>130</v>
      </c>
      <c r="M31" s="24">
        <v>100</v>
      </c>
      <c r="N31" s="24">
        <v>80</v>
      </c>
      <c r="O31" s="24">
        <v>50</v>
      </c>
    </row>
    <row r="32" spans="1:15" x14ac:dyDescent="0.35">
      <c r="A32">
        <v>2052</v>
      </c>
      <c r="B32" s="24">
        <v>100</v>
      </c>
      <c r="C32" s="24">
        <v>200</v>
      </c>
      <c r="D32" s="24">
        <v>130</v>
      </c>
      <c r="E32" s="24">
        <v>100</v>
      </c>
      <c r="F32" s="24">
        <v>80</v>
      </c>
      <c r="G32" s="24">
        <v>50</v>
      </c>
      <c r="I32">
        <v>2052</v>
      </c>
      <c r="J32" s="24">
        <v>100</v>
      </c>
      <c r="K32" s="24">
        <v>200</v>
      </c>
      <c r="L32" s="24">
        <v>130</v>
      </c>
      <c r="M32" s="24">
        <v>100</v>
      </c>
      <c r="N32" s="24">
        <v>80</v>
      </c>
      <c r="O32" s="24">
        <v>50</v>
      </c>
    </row>
    <row r="33" spans="1:15" x14ac:dyDescent="0.35">
      <c r="A33">
        <v>2053</v>
      </c>
      <c r="B33" s="24">
        <v>100</v>
      </c>
      <c r="C33" s="24">
        <v>200</v>
      </c>
      <c r="D33" s="24">
        <v>130</v>
      </c>
      <c r="E33" s="24">
        <v>100</v>
      </c>
      <c r="F33" s="24">
        <v>80</v>
      </c>
      <c r="G33" s="24">
        <v>50</v>
      </c>
      <c r="I33">
        <v>2053</v>
      </c>
      <c r="J33" s="24">
        <v>100</v>
      </c>
      <c r="K33" s="24">
        <v>200</v>
      </c>
      <c r="L33" s="24">
        <v>130</v>
      </c>
      <c r="M33" s="24">
        <v>100</v>
      </c>
      <c r="N33" s="24">
        <v>80</v>
      </c>
      <c r="O33" s="24">
        <v>50</v>
      </c>
    </row>
    <row r="34" spans="1:15" x14ac:dyDescent="0.35">
      <c r="A34">
        <v>2054</v>
      </c>
      <c r="B34" s="24">
        <v>100</v>
      </c>
      <c r="C34" s="24">
        <v>200</v>
      </c>
      <c r="D34" s="24">
        <v>130</v>
      </c>
      <c r="E34" s="24">
        <v>100</v>
      </c>
      <c r="F34" s="24">
        <v>80</v>
      </c>
      <c r="G34" s="24">
        <v>50</v>
      </c>
      <c r="I34">
        <v>2054</v>
      </c>
      <c r="J34" s="24">
        <v>100</v>
      </c>
      <c r="K34" s="24">
        <v>200</v>
      </c>
      <c r="L34" s="24">
        <v>130</v>
      </c>
      <c r="M34" s="24">
        <v>100</v>
      </c>
      <c r="N34" s="24">
        <v>80</v>
      </c>
      <c r="O34" s="24">
        <v>50</v>
      </c>
    </row>
    <row r="35" spans="1:15" x14ac:dyDescent="0.35">
      <c r="A35">
        <v>2055</v>
      </c>
      <c r="B35" s="24">
        <v>100</v>
      </c>
      <c r="C35" s="24">
        <v>200</v>
      </c>
      <c r="D35" s="24">
        <v>130</v>
      </c>
      <c r="E35" s="24">
        <v>100</v>
      </c>
      <c r="F35" s="24">
        <v>80</v>
      </c>
      <c r="G35" s="24">
        <v>50</v>
      </c>
      <c r="I35">
        <v>2055</v>
      </c>
      <c r="J35" s="24">
        <v>100</v>
      </c>
      <c r="K35" s="24">
        <v>200</v>
      </c>
      <c r="L35" s="24">
        <v>130</v>
      </c>
      <c r="M35" s="24">
        <v>100</v>
      </c>
      <c r="N35" s="24">
        <v>80</v>
      </c>
      <c r="O35" s="24">
        <v>50</v>
      </c>
    </row>
    <row r="36" spans="1:15" x14ac:dyDescent="0.35">
      <c r="A36">
        <v>2056</v>
      </c>
      <c r="B36" s="24">
        <v>100</v>
      </c>
      <c r="C36" s="24">
        <v>200</v>
      </c>
      <c r="D36" s="24">
        <v>130</v>
      </c>
      <c r="E36" s="24">
        <v>100</v>
      </c>
      <c r="F36" s="24">
        <v>80</v>
      </c>
      <c r="G36" s="24">
        <v>50</v>
      </c>
      <c r="I36">
        <v>2056</v>
      </c>
      <c r="J36" s="24">
        <v>100</v>
      </c>
      <c r="K36" s="24">
        <v>200</v>
      </c>
      <c r="L36" s="24">
        <v>130</v>
      </c>
      <c r="M36" s="24">
        <v>100</v>
      </c>
      <c r="N36" s="24">
        <v>80</v>
      </c>
      <c r="O36" s="24">
        <v>50</v>
      </c>
    </row>
    <row r="37" spans="1:15" x14ac:dyDescent="0.35">
      <c r="A37">
        <v>2057</v>
      </c>
      <c r="B37" s="24">
        <v>100</v>
      </c>
      <c r="C37" s="24">
        <v>200</v>
      </c>
      <c r="D37" s="24">
        <v>130</v>
      </c>
      <c r="E37" s="24">
        <v>100</v>
      </c>
      <c r="F37" s="24">
        <v>80</v>
      </c>
      <c r="G37" s="24">
        <v>50</v>
      </c>
      <c r="I37">
        <v>2057</v>
      </c>
      <c r="J37" s="24">
        <v>100</v>
      </c>
      <c r="K37" s="24">
        <v>200</v>
      </c>
      <c r="L37" s="24">
        <v>130</v>
      </c>
      <c r="M37" s="24">
        <v>100</v>
      </c>
      <c r="N37" s="24">
        <v>80</v>
      </c>
      <c r="O37" s="24">
        <v>50</v>
      </c>
    </row>
    <row r="38" spans="1:15" x14ac:dyDescent="0.35">
      <c r="A38">
        <v>2058</v>
      </c>
      <c r="B38" s="24">
        <v>100</v>
      </c>
      <c r="C38" s="24">
        <v>200</v>
      </c>
      <c r="D38" s="24">
        <v>130</v>
      </c>
      <c r="E38" s="24">
        <v>100</v>
      </c>
      <c r="F38" s="24">
        <v>80</v>
      </c>
      <c r="G38" s="24">
        <v>50</v>
      </c>
      <c r="I38">
        <v>2058</v>
      </c>
      <c r="J38" s="24">
        <v>100</v>
      </c>
      <c r="K38" s="24">
        <v>200</v>
      </c>
      <c r="L38" s="24">
        <v>130</v>
      </c>
      <c r="M38" s="24">
        <v>100</v>
      </c>
      <c r="N38" s="24">
        <v>80</v>
      </c>
      <c r="O38" s="24">
        <v>50</v>
      </c>
    </row>
    <row r="39" spans="1:15" x14ac:dyDescent="0.35">
      <c r="A39">
        <v>2059</v>
      </c>
      <c r="B39" s="24">
        <v>100</v>
      </c>
      <c r="C39" s="24">
        <v>200</v>
      </c>
      <c r="D39" s="24">
        <v>130</v>
      </c>
      <c r="E39" s="24">
        <v>100</v>
      </c>
      <c r="F39" s="24">
        <v>80</v>
      </c>
      <c r="G39" s="24">
        <v>50</v>
      </c>
      <c r="I39">
        <v>2059</v>
      </c>
      <c r="J39" s="24">
        <v>100</v>
      </c>
      <c r="K39" s="24">
        <v>200</v>
      </c>
      <c r="L39" s="24">
        <v>130</v>
      </c>
      <c r="M39" s="24">
        <v>100</v>
      </c>
      <c r="N39" s="24">
        <v>80</v>
      </c>
      <c r="O39" s="24">
        <v>50</v>
      </c>
    </row>
    <row r="40" spans="1:15" x14ac:dyDescent="0.35">
      <c r="A40">
        <v>2060</v>
      </c>
      <c r="B40" s="24">
        <v>100</v>
      </c>
      <c r="C40" s="24">
        <v>200</v>
      </c>
      <c r="D40" s="24">
        <v>130</v>
      </c>
      <c r="E40" s="24">
        <v>100</v>
      </c>
      <c r="F40" s="24">
        <v>80</v>
      </c>
      <c r="G40" s="24">
        <v>50</v>
      </c>
      <c r="I40">
        <v>2060</v>
      </c>
      <c r="J40" s="24">
        <v>100</v>
      </c>
      <c r="K40" s="24">
        <v>200</v>
      </c>
      <c r="L40" s="24">
        <v>130</v>
      </c>
      <c r="M40" s="24">
        <v>100</v>
      </c>
      <c r="N40" s="24">
        <v>80</v>
      </c>
      <c r="O40" s="24">
        <v>50</v>
      </c>
    </row>
    <row r="41" spans="1:15" x14ac:dyDescent="0.35">
      <c r="A41">
        <v>2061</v>
      </c>
      <c r="B41" s="24">
        <v>100</v>
      </c>
      <c r="C41" s="24">
        <v>200</v>
      </c>
      <c r="D41" s="24">
        <v>130</v>
      </c>
      <c r="E41" s="24">
        <v>100</v>
      </c>
      <c r="F41" s="24">
        <v>80</v>
      </c>
      <c r="G41" s="24">
        <v>50</v>
      </c>
      <c r="I41">
        <v>2061</v>
      </c>
      <c r="J41" s="24">
        <v>100</v>
      </c>
      <c r="K41" s="24">
        <v>200</v>
      </c>
      <c r="L41" s="24">
        <v>130</v>
      </c>
      <c r="M41" s="24">
        <v>100</v>
      </c>
      <c r="N41" s="24">
        <v>80</v>
      </c>
      <c r="O41" s="24">
        <v>50</v>
      </c>
    </row>
    <row r="42" spans="1:15" x14ac:dyDescent="0.35">
      <c r="A42">
        <v>2062</v>
      </c>
      <c r="B42" s="24">
        <v>100</v>
      </c>
      <c r="C42" s="24">
        <v>200</v>
      </c>
      <c r="D42" s="24">
        <v>130</v>
      </c>
      <c r="E42" s="24">
        <v>100</v>
      </c>
      <c r="F42" s="24">
        <v>80</v>
      </c>
      <c r="G42" s="24">
        <v>50</v>
      </c>
      <c r="I42">
        <v>2062</v>
      </c>
      <c r="J42" s="24">
        <v>100</v>
      </c>
      <c r="K42" s="24">
        <v>200</v>
      </c>
      <c r="L42" s="24">
        <v>130</v>
      </c>
      <c r="M42" s="24">
        <v>100</v>
      </c>
      <c r="N42" s="24">
        <v>80</v>
      </c>
      <c r="O42" s="24">
        <v>50</v>
      </c>
    </row>
    <row r="43" spans="1:15" x14ac:dyDescent="0.35">
      <c r="A43">
        <v>2063</v>
      </c>
      <c r="B43" s="24">
        <v>100</v>
      </c>
      <c r="C43" s="24">
        <v>200</v>
      </c>
      <c r="D43" s="24">
        <v>130</v>
      </c>
      <c r="E43" s="24">
        <v>100</v>
      </c>
      <c r="F43" s="24">
        <v>80</v>
      </c>
      <c r="G43" s="24">
        <v>50</v>
      </c>
      <c r="I43">
        <v>2063</v>
      </c>
      <c r="J43" s="24">
        <v>100</v>
      </c>
      <c r="K43" s="24">
        <v>200</v>
      </c>
      <c r="L43" s="24">
        <v>130</v>
      </c>
      <c r="M43" s="24">
        <v>100</v>
      </c>
      <c r="N43" s="24">
        <v>80</v>
      </c>
      <c r="O43" s="24">
        <v>50</v>
      </c>
    </row>
    <row r="44" spans="1:15" x14ac:dyDescent="0.35">
      <c r="A44">
        <v>2064</v>
      </c>
      <c r="B44" s="24">
        <v>100</v>
      </c>
      <c r="C44" s="24">
        <v>200</v>
      </c>
      <c r="D44" s="24">
        <v>130</v>
      </c>
      <c r="E44" s="24">
        <v>100</v>
      </c>
      <c r="F44" s="24">
        <v>80</v>
      </c>
      <c r="G44" s="24">
        <v>50</v>
      </c>
      <c r="I44">
        <v>2064</v>
      </c>
      <c r="J44" s="24">
        <v>100</v>
      </c>
      <c r="K44" s="24">
        <v>200</v>
      </c>
      <c r="L44" s="24">
        <v>130</v>
      </c>
      <c r="M44" s="24">
        <v>100</v>
      </c>
      <c r="N44" s="24">
        <v>80</v>
      </c>
      <c r="O44" s="24">
        <v>50</v>
      </c>
    </row>
    <row r="45" spans="1:15" x14ac:dyDescent="0.35">
      <c r="A45">
        <v>2065</v>
      </c>
      <c r="B45" s="24">
        <v>100</v>
      </c>
      <c r="C45" s="24">
        <v>200</v>
      </c>
      <c r="D45" s="24">
        <v>130</v>
      </c>
      <c r="E45" s="24">
        <v>100</v>
      </c>
      <c r="F45" s="24">
        <v>80</v>
      </c>
      <c r="G45" s="24">
        <v>50</v>
      </c>
      <c r="I45">
        <v>2065</v>
      </c>
      <c r="J45" s="24">
        <v>100</v>
      </c>
      <c r="K45" s="24">
        <v>200</v>
      </c>
      <c r="L45" s="24">
        <v>130</v>
      </c>
      <c r="M45" s="24">
        <v>100</v>
      </c>
      <c r="N45" s="24">
        <v>80</v>
      </c>
      <c r="O45" s="24">
        <v>50</v>
      </c>
    </row>
    <row r="46" spans="1:15" x14ac:dyDescent="0.35">
      <c r="A46">
        <v>2066</v>
      </c>
      <c r="B46" s="24">
        <v>100</v>
      </c>
      <c r="C46" s="24">
        <v>200</v>
      </c>
      <c r="D46" s="24">
        <v>130</v>
      </c>
      <c r="E46" s="24">
        <v>100</v>
      </c>
      <c r="F46" s="24">
        <v>80</v>
      </c>
      <c r="G46" s="24">
        <v>50</v>
      </c>
      <c r="I46">
        <v>2066</v>
      </c>
      <c r="J46" s="24">
        <v>100</v>
      </c>
      <c r="K46" s="24">
        <v>200</v>
      </c>
      <c r="L46" s="24">
        <v>130</v>
      </c>
      <c r="M46" s="24">
        <v>100</v>
      </c>
      <c r="N46" s="24">
        <v>80</v>
      </c>
      <c r="O46" s="24">
        <v>50</v>
      </c>
    </row>
    <row r="47" spans="1:15" x14ac:dyDescent="0.35">
      <c r="A47">
        <v>2067</v>
      </c>
      <c r="B47" s="24">
        <v>100</v>
      </c>
      <c r="C47" s="24">
        <v>200</v>
      </c>
      <c r="D47" s="24">
        <v>130</v>
      </c>
      <c r="E47" s="24">
        <v>100</v>
      </c>
      <c r="F47" s="24">
        <v>80</v>
      </c>
      <c r="G47" s="24">
        <v>50</v>
      </c>
      <c r="I47">
        <v>2067</v>
      </c>
      <c r="J47" s="24">
        <v>100</v>
      </c>
      <c r="K47" s="24">
        <v>200</v>
      </c>
      <c r="L47" s="24">
        <v>130</v>
      </c>
      <c r="M47" s="24">
        <v>100</v>
      </c>
      <c r="N47" s="24">
        <v>80</v>
      </c>
      <c r="O47" s="24">
        <v>50</v>
      </c>
    </row>
    <row r="48" spans="1:15" x14ac:dyDescent="0.35">
      <c r="A48">
        <v>2068</v>
      </c>
      <c r="B48" s="24">
        <v>100</v>
      </c>
      <c r="C48" s="24">
        <v>200</v>
      </c>
      <c r="D48" s="24">
        <v>130</v>
      </c>
      <c r="E48" s="24">
        <v>100</v>
      </c>
      <c r="F48" s="24">
        <v>80</v>
      </c>
      <c r="G48" s="24">
        <v>50</v>
      </c>
      <c r="I48">
        <v>2068</v>
      </c>
      <c r="J48" s="24">
        <v>100</v>
      </c>
      <c r="K48" s="24">
        <v>200</v>
      </c>
      <c r="L48" s="24">
        <v>130</v>
      </c>
      <c r="M48" s="24">
        <v>100</v>
      </c>
      <c r="N48" s="24">
        <v>80</v>
      </c>
      <c r="O48" s="24">
        <v>50</v>
      </c>
    </row>
    <row r="49" spans="1:15" x14ac:dyDescent="0.35">
      <c r="A49">
        <v>2069</v>
      </c>
      <c r="B49" s="24">
        <v>100</v>
      </c>
      <c r="C49" s="24">
        <v>200</v>
      </c>
      <c r="D49" s="24">
        <v>130</v>
      </c>
      <c r="E49" s="24">
        <v>100</v>
      </c>
      <c r="F49" s="24">
        <v>80</v>
      </c>
      <c r="G49" s="24">
        <v>50</v>
      </c>
      <c r="I49">
        <v>2069</v>
      </c>
      <c r="J49" s="24">
        <v>100</v>
      </c>
      <c r="K49" s="24">
        <v>200</v>
      </c>
      <c r="L49" s="24">
        <v>130</v>
      </c>
      <c r="M49" s="24">
        <v>100</v>
      </c>
      <c r="N49" s="24">
        <v>80</v>
      </c>
      <c r="O49" s="24">
        <v>50</v>
      </c>
    </row>
    <row r="50" spans="1:15" x14ac:dyDescent="0.35">
      <c r="A50">
        <v>2070</v>
      </c>
      <c r="B50" s="24">
        <v>100</v>
      </c>
      <c r="C50" s="24">
        <v>200</v>
      </c>
      <c r="D50" s="24">
        <v>130</v>
      </c>
      <c r="E50" s="24">
        <v>100</v>
      </c>
      <c r="F50" s="24">
        <v>80</v>
      </c>
      <c r="G50" s="24">
        <v>50</v>
      </c>
      <c r="I50">
        <v>2070</v>
      </c>
      <c r="J50" s="24">
        <v>100</v>
      </c>
      <c r="K50" s="24">
        <v>200</v>
      </c>
      <c r="L50" s="24">
        <v>130</v>
      </c>
      <c r="M50" s="24">
        <v>100</v>
      </c>
      <c r="N50" s="24">
        <v>80</v>
      </c>
      <c r="O50" s="24">
        <v>50</v>
      </c>
    </row>
    <row r="51" spans="1:15" x14ac:dyDescent="0.35">
      <c r="A51">
        <v>2071</v>
      </c>
      <c r="B51" s="24">
        <v>100</v>
      </c>
      <c r="C51" s="24">
        <v>200</v>
      </c>
      <c r="D51" s="24">
        <v>130</v>
      </c>
      <c r="E51" s="24">
        <v>100</v>
      </c>
      <c r="F51" s="24">
        <v>80</v>
      </c>
      <c r="G51" s="24">
        <v>50</v>
      </c>
      <c r="I51">
        <v>2071</v>
      </c>
      <c r="J51" s="24">
        <v>100</v>
      </c>
      <c r="K51" s="24">
        <v>200</v>
      </c>
      <c r="L51" s="24">
        <v>130</v>
      </c>
      <c r="M51" s="24">
        <v>100</v>
      </c>
      <c r="N51" s="24">
        <v>80</v>
      </c>
      <c r="O51" s="24">
        <v>50</v>
      </c>
    </row>
    <row r="52" spans="1:15" x14ac:dyDescent="0.35">
      <c r="A52">
        <v>2072</v>
      </c>
      <c r="B52" s="24">
        <v>100</v>
      </c>
      <c r="C52" s="24">
        <v>200</v>
      </c>
      <c r="D52" s="24">
        <v>130</v>
      </c>
      <c r="E52" s="24">
        <v>100</v>
      </c>
      <c r="F52" s="24">
        <v>80</v>
      </c>
      <c r="G52" s="24">
        <v>50</v>
      </c>
      <c r="I52">
        <v>2072</v>
      </c>
      <c r="J52" s="24">
        <v>100</v>
      </c>
      <c r="K52" s="24">
        <v>200</v>
      </c>
      <c r="L52" s="24">
        <v>130</v>
      </c>
      <c r="M52" s="24">
        <v>100</v>
      </c>
      <c r="N52" s="24">
        <v>80</v>
      </c>
      <c r="O52" s="24">
        <v>50</v>
      </c>
    </row>
    <row r="53" spans="1:15" x14ac:dyDescent="0.35">
      <c r="A53">
        <v>2073</v>
      </c>
      <c r="B53" s="24">
        <v>100</v>
      </c>
      <c r="C53" s="24">
        <v>200</v>
      </c>
      <c r="D53" s="24">
        <v>130</v>
      </c>
      <c r="E53" s="24">
        <v>100</v>
      </c>
      <c r="F53" s="24">
        <v>80</v>
      </c>
      <c r="G53" s="24">
        <v>50</v>
      </c>
      <c r="I53">
        <v>2073</v>
      </c>
      <c r="J53" s="24">
        <v>100</v>
      </c>
      <c r="K53" s="24">
        <v>200</v>
      </c>
      <c r="L53" s="24">
        <v>130</v>
      </c>
      <c r="M53" s="24">
        <v>100</v>
      </c>
      <c r="N53" s="24">
        <v>80</v>
      </c>
      <c r="O53" s="24">
        <v>50</v>
      </c>
    </row>
    <row r="54" spans="1:15" x14ac:dyDescent="0.35">
      <c r="A54">
        <v>2074</v>
      </c>
      <c r="B54" s="24">
        <v>100</v>
      </c>
      <c r="C54" s="24">
        <v>200</v>
      </c>
      <c r="D54" s="24">
        <v>130</v>
      </c>
      <c r="E54" s="24">
        <v>100</v>
      </c>
      <c r="F54" s="24">
        <v>80</v>
      </c>
      <c r="G54" s="24">
        <v>50</v>
      </c>
      <c r="I54">
        <v>2074</v>
      </c>
      <c r="J54" s="24">
        <v>100</v>
      </c>
      <c r="K54" s="24">
        <v>200</v>
      </c>
      <c r="L54" s="24">
        <v>130</v>
      </c>
      <c r="M54" s="24">
        <v>100</v>
      </c>
      <c r="N54" s="24">
        <v>80</v>
      </c>
      <c r="O54" s="24">
        <v>50</v>
      </c>
    </row>
    <row r="55" spans="1:15" x14ac:dyDescent="0.35">
      <c r="A55">
        <v>2075</v>
      </c>
      <c r="B55" s="24">
        <v>100</v>
      </c>
      <c r="C55" s="24">
        <v>200</v>
      </c>
      <c r="D55" s="24">
        <v>130</v>
      </c>
      <c r="E55" s="24">
        <v>100</v>
      </c>
      <c r="F55" s="24">
        <v>80</v>
      </c>
      <c r="G55" s="24">
        <v>50</v>
      </c>
      <c r="I55">
        <v>2075</v>
      </c>
      <c r="J55" s="24">
        <v>100</v>
      </c>
      <c r="K55" s="24">
        <v>200</v>
      </c>
      <c r="L55" s="24">
        <v>130</v>
      </c>
      <c r="M55" s="24">
        <v>100</v>
      </c>
      <c r="N55" s="24">
        <v>80</v>
      </c>
      <c r="O55" s="24">
        <v>50</v>
      </c>
    </row>
    <row r="56" spans="1:15" x14ac:dyDescent="0.35">
      <c r="A56">
        <v>2076</v>
      </c>
      <c r="B56" s="24">
        <v>100</v>
      </c>
      <c r="C56" s="24">
        <v>200</v>
      </c>
      <c r="D56" s="24">
        <v>130</v>
      </c>
      <c r="E56" s="24">
        <v>100</v>
      </c>
      <c r="F56" s="24">
        <v>80</v>
      </c>
      <c r="G56" s="24">
        <v>50</v>
      </c>
      <c r="I56">
        <v>2076</v>
      </c>
      <c r="J56" s="24">
        <v>100</v>
      </c>
      <c r="K56" s="24">
        <v>200</v>
      </c>
      <c r="L56" s="24">
        <v>130</v>
      </c>
      <c r="M56" s="24">
        <v>100</v>
      </c>
      <c r="N56" s="24">
        <v>80</v>
      </c>
      <c r="O56" s="24">
        <v>50</v>
      </c>
    </row>
    <row r="57" spans="1:15" x14ac:dyDescent="0.35">
      <c r="A57">
        <v>2077</v>
      </c>
      <c r="B57" s="24">
        <v>100</v>
      </c>
      <c r="C57" s="24">
        <v>200</v>
      </c>
      <c r="D57" s="24">
        <v>130</v>
      </c>
      <c r="E57" s="24">
        <v>100</v>
      </c>
      <c r="F57" s="24">
        <v>80</v>
      </c>
      <c r="G57" s="24">
        <v>50</v>
      </c>
      <c r="I57">
        <v>2077</v>
      </c>
      <c r="J57" s="24">
        <v>100</v>
      </c>
      <c r="K57" s="24">
        <v>200</v>
      </c>
      <c r="L57" s="24">
        <v>130</v>
      </c>
      <c r="M57" s="24">
        <v>100</v>
      </c>
      <c r="N57" s="24">
        <v>80</v>
      </c>
      <c r="O57" s="24">
        <v>50</v>
      </c>
    </row>
    <row r="58" spans="1:15" x14ac:dyDescent="0.35">
      <c r="A58">
        <v>2078</v>
      </c>
      <c r="B58" s="24">
        <v>100</v>
      </c>
      <c r="C58" s="24">
        <v>200</v>
      </c>
      <c r="D58" s="24">
        <v>130</v>
      </c>
      <c r="E58" s="24">
        <v>100</v>
      </c>
      <c r="F58" s="24">
        <v>80</v>
      </c>
      <c r="G58" s="24">
        <v>50</v>
      </c>
      <c r="I58">
        <v>2078</v>
      </c>
      <c r="J58" s="24">
        <v>100</v>
      </c>
      <c r="K58" s="24">
        <v>200</v>
      </c>
      <c r="L58" s="24">
        <v>130</v>
      </c>
      <c r="M58" s="24">
        <v>100</v>
      </c>
      <c r="N58" s="24">
        <v>80</v>
      </c>
      <c r="O58" s="24">
        <v>50</v>
      </c>
    </row>
    <row r="59" spans="1:15" x14ac:dyDescent="0.35">
      <c r="A59">
        <v>2079</v>
      </c>
      <c r="B59" s="24">
        <v>100</v>
      </c>
      <c r="C59" s="24">
        <v>200</v>
      </c>
      <c r="D59" s="24">
        <v>130</v>
      </c>
      <c r="E59" s="24">
        <v>100</v>
      </c>
      <c r="F59" s="24">
        <v>80</v>
      </c>
      <c r="G59" s="24">
        <v>50</v>
      </c>
      <c r="I59">
        <v>2079</v>
      </c>
      <c r="J59" s="24">
        <v>100</v>
      </c>
      <c r="K59" s="24">
        <v>200</v>
      </c>
      <c r="L59" s="24">
        <v>130</v>
      </c>
      <c r="M59" s="24">
        <v>100</v>
      </c>
      <c r="N59" s="24">
        <v>80</v>
      </c>
      <c r="O59" s="24">
        <v>50</v>
      </c>
    </row>
    <row r="60" spans="1:15" x14ac:dyDescent="0.35">
      <c r="A60">
        <v>2080</v>
      </c>
      <c r="B60" s="24">
        <v>100</v>
      </c>
      <c r="C60" s="24">
        <v>200</v>
      </c>
      <c r="D60" s="24">
        <v>130</v>
      </c>
      <c r="E60" s="24">
        <v>100</v>
      </c>
      <c r="F60" s="24">
        <v>80</v>
      </c>
      <c r="G60" s="24">
        <v>50</v>
      </c>
      <c r="I60">
        <v>2080</v>
      </c>
      <c r="J60" s="24">
        <v>100</v>
      </c>
      <c r="K60" s="24">
        <v>200</v>
      </c>
      <c r="L60" s="24">
        <v>130</v>
      </c>
      <c r="M60" s="24">
        <v>100</v>
      </c>
      <c r="N60" s="24">
        <v>80</v>
      </c>
      <c r="O60" s="24">
        <v>50</v>
      </c>
    </row>
    <row r="61" spans="1:15" x14ac:dyDescent="0.35">
      <c r="A61">
        <v>2081</v>
      </c>
      <c r="B61" s="24">
        <v>100</v>
      </c>
      <c r="C61" s="24">
        <v>200</v>
      </c>
      <c r="D61" s="24">
        <v>130</v>
      </c>
      <c r="E61" s="24">
        <v>100</v>
      </c>
      <c r="F61" s="24">
        <v>80</v>
      </c>
      <c r="G61" s="24">
        <v>50</v>
      </c>
      <c r="I61">
        <v>2081</v>
      </c>
      <c r="J61" s="24">
        <v>100</v>
      </c>
      <c r="K61" s="24">
        <v>200</v>
      </c>
      <c r="L61" s="24">
        <v>130</v>
      </c>
      <c r="M61" s="24">
        <v>100</v>
      </c>
      <c r="N61" s="24">
        <v>80</v>
      </c>
      <c r="O61" s="24">
        <v>50</v>
      </c>
    </row>
    <row r="62" spans="1:15" x14ac:dyDescent="0.35">
      <c r="A62">
        <v>2082</v>
      </c>
      <c r="B62" s="24">
        <v>100</v>
      </c>
      <c r="C62" s="24">
        <v>200</v>
      </c>
      <c r="D62" s="24">
        <v>130</v>
      </c>
      <c r="E62" s="24">
        <v>100</v>
      </c>
      <c r="F62" s="24">
        <v>80</v>
      </c>
      <c r="G62" s="24">
        <v>50</v>
      </c>
      <c r="I62">
        <v>2082</v>
      </c>
      <c r="J62" s="24">
        <v>100</v>
      </c>
      <c r="K62" s="24">
        <v>200</v>
      </c>
      <c r="L62" s="24">
        <v>130</v>
      </c>
      <c r="M62" s="24">
        <v>100</v>
      </c>
      <c r="N62" s="24">
        <v>80</v>
      </c>
      <c r="O62" s="24">
        <v>50</v>
      </c>
    </row>
    <row r="63" spans="1:15" x14ac:dyDescent="0.35">
      <c r="A63">
        <v>2083</v>
      </c>
      <c r="B63" s="24">
        <v>100</v>
      </c>
      <c r="C63" s="24">
        <v>200</v>
      </c>
      <c r="D63" s="24">
        <v>130</v>
      </c>
      <c r="E63" s="24">
        <v>100</v>
      </c>
      <c r="F63" s="24">
        <v>80</v>
      </c>
      <c r="G63" s="24">
        <v>50</v>
      </c>
      <c r="I63">
        <v>2083</v>
      </c>
      <c r="J63" s="24">
        <v>100</v>
      </c>
      <c r="K63" s="24">
        <v>200</v>
      </c>
      <c r="L63" s="24">
        <v>130</v>
      </c>
      <c r="M63" s="24">
        <v>100</v>
      </c>
      <c r="N63" s="24">
        <v>80</v>
      </c>
      <c r="O63" s="24">
        <v>50</v>
      </c>
    </row>
    <row r="64" spans="1:15" x14ac:dyDescent="0.35">
      <c r="A64">
        <v>2084</v>
      </c>
      <c r="B64" s="24">
        <v>100</v>
      </c>
      <c r="C64" s="24">
        <v>200</v>
      </c>
      <c r="D64" s="24">
        <v>130</v>
      </c>
      <c r="E64" s="24">
        <v>100</v>
      </c>
      <c r="F64" s="24">
        <v>80</v>
      </c>
      <c r="G64" s="24">
        <v>50</v>
      </c>
      <c r="I64">
        <v>2084</v>
      </c>
      <c r="J64" s="24">
        <v>100</v>
      </c>
      <c r="K64" s="24">
        <v>200</v>
      </c>
      <c r="L64" s="24">
        <v>130</v>
      </c>
      <c r="M64" s="24">
        <v>100</v>
      </c>
      <c r="N64" s="24">
        <v>80</v>
      </c>
      <c r="O64" s="24">
        <v>50</v>
      </c>
    </row>
    <row r="65" spans="1:15" x14ac:dyDescent="0.35">
      <c r="A65">
        <v>2085</v>
      </c>
      <c r="B65" s="24">
        <v>100</v>
      </c>
      <c r="C65" s="24">
        <v>200</v>
      </c>
      <c r="D65" s="24">
        <v>130</v>
      </c>
      <c r="E65" s="24">
        <v>100</v>
      </c>
      <c r="F65" s="24">
        <v>80</v>
      </c>
      <c r="G65" s="24">
        <v>50</v>
      </c>
      <c r="I65">
        <v>2085</v>
      </c>
      <c r="J65" s="24">
        <v>100</v>
      </c>
      <c r="K65" s="24">
        <v>200</v>
      </c>
      <c r="L65" s="24">
        <v>130</v>
      </c>
      <c r="M65" s="24">
        <v>100</v>
      </c>
      <c r="N65" s="24">
        <v>80</v>
      </c>
      <c r="O65" s="24">
        <v>50</v>
      </c>
    </row>
    <row r="66" spans="1:15" x14ac:dyDescent="0.35">
      <c r="A66">
        <v>2086</v>
      </c>
      <c r="B66" s="24">
        <v>100</v>
      </c>
      <c r="C66" s="24">
        <v>200</v>
      </c>
      <c r="D66" s="24">
        <v>130</v>
      </c>
      <c r="E66" s="24">
        <v>100</v>
      </c>
      <c r="F66" s="24">
        <v>80</v>
      </c>
      <c r="G66" s="24">
        <v>50</v>
      </c>
      <c r="I66">
        <v>2086</v>
      </c>
      <c r="J66" s="24">
        <v>100</v>
      </c>
      <c r="K66" s="24">
        <v>200</v>
      </c>
      <c r="L66" s="24">
        <v>130</v>
      </c>
      <c r="M66" s="24">
        <v>100</v>
      </c>
      <c r="N66" s="24">
        <v>80</v>
      </c>
      <c r="O66" s="24">
        <v>50</v>
      </c>
    </row>
    <row r="67" spans="1:15" x14ac:dyDescent="0.35">
      <c r="A67">
        <v>2087</v>
      </c>
      <c r="B67" s="24">
        <v>100</v>
      </c>
      <c r="C67" s="24">
        <v>200</v>
      </c>
      <c r="D67" s="24">
        <v>130</v>
      </c>
      <c r="E67" s="24">
        <v>100</v>
      </c>
      <c r="F67" s="24">
        <v>80</v>
      </c>
      <c r="G67" s="24">
        <v>50</v>
      </c>
      <c r="I67">
        <v>2087</v>
      </c>
      <c r="J67" s="24">
        <v>100</v>
      </c>
      <c r="K67" s="24">
        <v>200</v>
      </c>
      <c r="L67" s="24">
        <v>130</v>
      </c>
      <c r="M67" s="24">
        <v>100</v>
      </c>
      <c r="N67" s="24">
        <v>80</v>
      </c>
      <c r="O67" s="24">
        <v>50</v>
      </c>
    </row>
    <row r="68" spans="1:15" x14ac:dyDescent="0.35">
      <c r="A68">
        <v>2088</v>
      </c>
      <c r="B68" s="24">
        <v>100</v>
      </c>
      <c r="C68" s="24">
        <v>200</v>
      </c>
      <c r="D68" s="24">
        <v>130</v>
      </c>
      <c r="E68" s="24">
        <v>100</v>
      </c>
      <c r="F68" s="24">
        <v>80</v>
      </c>
      <c r="G68" s="24">
        <v>50</v>
      </c>
      <c r="I68">
        <v>2088</v>
      </c>
      <c r="J68" s="24">
        <v>100</v>
      </c>
      <c r="K68" s="24">
        <v>200</v>
      </c>
      <c r="L68" s="24">
        <v>130</v>
      </c>
      <c r="M68" s="24">
        <v>100</v>
      </c>
      <c r="N68" s="24">
        <v>80</v>
      </c>
      <c r="O68" s="24">
        <v>50</v>
      </c>
    </row>
    <row r="69" spans="1:15" x14ac:dyDescent="0.35">
      <c r="A69">
        <v>2089</v>
      </c>
      <c r="B69" s="24">
        <v>100</v>
      </c>
      <c r="C69" s="24">
        <v>200</v>
      </c>
      <c r="D69" s="24">
        <v>130</v>
      </c>
      <c r="E69" s="24">
        <v>100</v>
      </c>
      <c r="F69" s="24">
        <v>80</v>
      </c>
      <c r="G69" s="24">
        <v>50</v>
      </c>
      <c r="I69">
        <v>2089</v>
      </c>
      <c r="J69" s="24">
        <v>100</v>
      </c>
      <c r="K69" s="24">
        <v>200</v>
      </c>
      <c r="L69" s="24">
        <v>130</v>
      </c>
      <c r="M69" s="24">
        <v>100</v>
      </c>
      <c r="N69" s="24">
        <v>80</v>
      </c>
      <c r="O69" s="24">
        <v>50</v>
      </c>
    </row>
    <row r="70" spans="1:15" x14ac:dyDescent="0.35">
      <c r="A70">
        <v>2090</v>
      </c>
      <c r="B70" s="24">
        <v>100</v>
      </c>
      <c r="C70" s="24">
        <v>200</v>
      </c>
      <c r="D70" s="24">
        <v>130</v>
      </c>
      <c r="E70" s="24">
        <v>100</v>
      </c>
      <c r="F70" s="24">
        <v>80</v>
      </c>
      <c r="G70" s="24">
        <v>50</v>
      </c>
      <c r="I70">
        <v>2090</v>
      </c>
      <c r="J70" s="24">
        <v>100</v>
      </c>
      <c r="K70" s="24">
        <v>200</v>
      </c>
      <c r="L70" s="24">
        <v>130</v>
      </c>
      <c r="M70" s="24">
        <v>100</v>
      </c>
      <c r="N70" s="24">
        <v>80</v>
      </c>
      <c r="O70" s="24">
        <v>50</v>
      </c>
    </row>
    <row r="71" spans="1:15" x14ac:dyDescent="0.35">
      <c r="A71">
        <v>2091</v>
      </c>
      <c r="B71" s="24">
        <v>100</v>
      </c>
      <c r="C71" s="24">
        <v>200</v>
      </c>
      <c r="D71" s="24">
        <v>130</v>
      </c>
      <c r="E71" s="24">
        <v>100</v>
      </c>
      <c r="F71" s="24">
        <v>80</v>
      </c>
      <c r="G71" s="24">
        <v>50</v>
      </c>
      <c r="I71">
        <v>2091</v>
      </c>
      <c r="J71" s="24">
        <v>100</v>
      </c>
      <c r="K71" s="24">
        <v>200</v>
      </c>
      <c r="L71" s="24">
        <v>130</v>
      </c>
      <c r="M71" s="24">
        <v>100</v>
      </c>
      <c r="N71" s="24">
        <v>80</v>
      </c>
      <c r="O71" s="24">
        <v>50</v>
      </c>
    </row>
    <row r="72" spans="1:15" x14ac:dyDescent="0.35">
      <c r="A72">
        <v>2092</v>
      </c>
      <c r="B72" s="24">
        <v>100</v>
      </c>
      <c r="C72" s="24">
        <v>200</v>
      </c>
      <c r="D72" s="24">
        <v>130</v>
      </c>
      <c r="E72" s="24">
        <v>100</v>
      </c>
      <c r="F72" s="24">
        <v>80</v>
      </c>
      <c r="G72" s="24">
        <v>50</v>
      </c>
      <c r="I72">
        <v>2092</v>
      </c>
      <c r="J72" s="24">
        <v>100</v>
      </c>
      <c r="K72" s="24">
        <v>200</v>
      </c>
      <c r="L72" s="24">
        <v>130</v>
      </c>
      <c r="M72" s="24">
        <v>100</v>
      </c>
      <c r="N72" s="24">
        <v>80</v>
      </c>
      <c r="O72" s="24">
        <v>50</v>
      </c>
    </row>
    <row r="73" spans="1:15" x14ac:dyDescent="0.35">
      <c r="A73">
        <v>2093</v>
      </c>
      <c r="B73" s="24">
        <v>100</v>
      </c>
      <c r="C73" s="24">
        <v>200</v>
      </c>
      <c r="D73" s="24">
        <v>130</v>
      </c>
      <c r="E73" s="24">
        <v>100</v>
      </c>
      <c r="F73" s="24">
        <v>80</v>
      </c>
      <c r="G73" s="24">
        <v>50</v>
      </c>
      <c r="I73">
        <v>2093</v>
      </c>
      <c r="J73" s="24">
        <v>100</v>
      </c>
      <c r="K73" s="24">
        <v>200</v>
      </c>
      <c r="L73" s="24">
        <v>130</v>
      </c>
      <c r="M73" s="24">
        <v>100</v>
      </c>
      <c r="N73" s="24">
        <v>80</v>
      </c>
      <c r="O73" s="24">
        <v>50</v>
      </c>
    </row>
    <row r="74" spans="1:15" x14ac:dyDescent="0.35">
      <c r="A74">
        <v>2094</v>
      </c>
      <c r="B74" s="24">
        <v>100</v>
      </c>
      <c r="C74" s="24">
        <v>200</v>
      </c>
      <c r="D74" s="24">
        <v>130</v>
      </c>
      <c r="E74" s="24">
        <v>100</v>
      </c>
      <c r="F74" s="24">
        <v>80</v>
      </c>
      <c r="G74" s="24">
        <v>50</v>
      </c>
      <c r="I74">
        <v>2094</v>
      </c>
      <c r="J74" s="24">
        <v>100</v>
      </c>
      <c r="K74" s="24">
        <v>200</v>
      </c>
      <c r="L74" s="24">
        <v>130</v>
      </c>
      <c r="M74" s="24">
        <v>100</v>
      </c>
      <c r="N74" s="24">
        <v>80</v>
      </c>
      <c r="O74" s="24">
        <v>50</v>
      </c>
    </row>
    <row r="75" spans="1:15" x14ac:dyDescent="0.35">
      <c r="A75">
        <v>2095</v>
      </c>
      <c r="B75" s="24">
        <v>100</v>
      </c>
      <c r="C75" s="24">
        <v>200</v>
      </c>
      <c r="D75" s="24">
        <v>130</v>
      </c>
      <c r="E75" s="24">
        <v>100</v>
      </c>
      <c r="F75" s="24">
        <v>80</v>
      </c>
      <c r="G75" s="24">
        <v>50</v>
      </c>
      <c r="I75">
        <v>2095</v>
      </c>
      <c r="J75" s="24">
        <v>100</v>
      </c>
      <c r="K75" s="24">
        <v>200</v>
      </c>
      <c r="L75" s="24">
        <v>130</v>
      </c>
      <c r="M75" s="24">
        <v>100</v>
      </c>
      <c r="N75" s="24">
        <v>80</v>
      </c>
      <c r="O75" s="24">
        <v>50</v>
      </c>
    </row>
    <row r="76" spans="1:15" x14ac:dyDescent="0.35">
      <c r="A76">
        <v>2096</v>
      </c>
      <c r="B76" s="24">
        <v>100</v>
      </c>
      <c r="C76" s="24">
        <v>200</v>
      </c>
      <c r="D76" s="24">
        <v>130</v>
      </c>
      <c r="E76" s="24">
        <v>100</v>
      </c>
      <c r="F76" s="24">
        <v>80</v>
      </c>
      <c r="G76" s="24">
        <v>50</v>
      </c>
      <c r="I76">
        <v>2096</v>
      </c>
      <c r="J76" s="24">
        <v>100</v>
      </c>
      <c r="K76" s="24">
        <v>200</v>
      </c>
      <c r="L76" s="24">
        <v>130</v>
      </c>
      <c r="M76" s="24">
        <v>100</v>
      </c>
      <c r="N76" s="24">
        <v>80</v>
      </c>
      <c r="O76" s="24">
        <v>50</v>
      </c>
    </row>
    <row r="77" spans="1:15" x14ac:dyDescent="0.35">
      <c r="A77">
        <v>2097</v>
      </c>
      <c r="B77" s="24">
        <v>100</v>
      </c>
      <c r="C77" s="24">
        <v>200</v>
      </c>
      <c r="D77" s="24">
        <v>130</v>
      </c>
      <c r="E77" s="24">
        <v>100</v>
      </c>
      <c r="F77" s="24">
        <v>80</v>
      </c>
      <c r="G77" s="24">
        <v>50</v>
      </c>
      <c r="I77">
        <v>2097</v>
      </c>
      <c r="J77" s="24">
        <v>100</v>
      </c>
      <c r="K77" s="24">
        <v>200</v>
      </c>
      <c r="L77" s="24">
        <v>130</v>
      </c>
      <c r="M77" s="24">
        <v>100</v>
      </c>
      <c r="N77" s="24">
        <v>80</v>
      </c>
      <c r="O77" s="24">
        <v>50</v>
      </c>
    </row>
    <row r="78" spans="1:15" x14ac:dyDescent="0.35">
      <c r="A78">
        <v>2098</v>
      </c>
      <c r="B78" s="24">
        <v>100</v>
      </c>
      <c r="C78" s="24">
        <v>200</v>
      </c>
      <c r="D78" s="24">
        <v>130</v>
      </c>
      <c r="E78" s="24">
        <v>100</v>
      </c>
      <c r="F78" s="24">
        <v>80</v>
      </c>
      <c r="G78" s="24">
        <v>50</v>
      </c>
      <c r="I78">
        <v>2098</v>
      </c>
      <c r="J78" s="24">
        <v>100</v>
      </c>
      <c r="K78" s="24">
        <v>200</v>
      </c>
      <c r="L78" s="24">
        <v>130</v>
      </c>
      <c r="M78" s="24">
        <v>100</v>
      </c>
      <c r="N78" s="24">
        <v>80</v>
      </c>
      <c r="O78" s="24">
        <v>50</v>
      </c>
    </row>
    <row r="79" spans="1:15" x14ac:dyDescent="0.35">
      <c r="A79">
        <v>2099</v>
      </c>
      <c r="B79" s="24">
        <v>100</v>
      </c>
      <c r="C79" s="24">
        <v>200</v>
      </c>
      <c r="D79" s="24">
        <v>130</v>
      </c>
      <c r="E79" s="24">
        <v>100</v>
      </c>
      <c r="F79" s="24">
        <v>80</v>
      </c>
      <c r="G79" s="24">
        <v>50</v>
      </c>
      <c r="I79">
        <v>2099</v>
      </c>
      <c r="J79" s="24">
        <v>100</v>
      </c>
      <c r="K79" s="24">
        <v>200</v>
      </c>
      <c r="L79" s="24">
        <v>130</v>
      </c>
      <c r="M79" s="24">
        <v>100</v>
      </c>
      <c r="N79" s="24">
        <v>80</v>
      </c>
      <c r="O79" s="24">
        <v>50</v>
      </c>
    </row>
    <row r="80" spans="1:15" x14ac:dyDescent="0.35">
      <c r="A80">
        <v>2100</v>
      </c>
      <c r="B80" s="24">
        <v>100</v>
      </c>
      <c r="C80" s="24">
        <v>200</v>
      </c>
      <c r="D80" s="24">
        <v>130</v>
      </c>
      <c r="E80" s="24">
        <v>100</v>
      </c>
      <c r="F80" s="24">
        <v>80</v>
      </c>
      <c r="G80" s="24">
        <v>50</v>
      </c>
      <c r="I80">
        <v>2100</v>
      </c>
      <c r="J80" s="24">
        <v>100</v>
      </c>
      <c r="K80" s="24">
        <v>200</v>
      </c>
      <c r="L80" s="24">
        <v>130</v>
      </c>
      <c r="M80" s="24">
        <v>100</v>
      </c>
      <c r="N80" s="24">
        <v>80</v>
      </c>
      <c r="O80" s="24">
        <v>50</v>
      </c>
    </row>
    <row r="81" spans="1:15" x14ac:dyDescent="0.35">
      <c r="A81">
        <v>2101</v>
      </c>
      <c r="B81" s="24">
        <v>100</v>
      </c>
      <c r="C81" s="24">
        <v>200</v>
      </c>
      <c r="D81" s="24">
        <v>130</v>
      </c>
      <c r="E81" s="24">
        <v>100</v>
      </c>
      <c r="F81" s="24">
        <v>80</v>
      </c>
      <c r="G81" s="24">
        <v>50</v>
      </c>
      <c r="I81">
        <v>2101</v>
      </c>
      <c r="J81" s="24">
        <v>100</v>
      </c>
      <c r="K81" s="24">
        <v>200</v>
      </c>
      <c r="L81" s="24">
        <v>130</v>
      </c>
      <c r="M81" s="24">
        <v>100</v>
      </c>
      <c r="N81" s="24">
        <v>80</v>
      </c>
      <c r="O81" s="24">
        <v>50</v>
      </c>
    </row>
    <row r="82" spans="1:15" x14ac:dyDescent="0.35">
      <c r="A82">
        <v>2102</v>
      </c>
      <c r="B82" s="24">
        <v>100</v>
      </c>
      <c r="C82" s="24">
        <v>200</v>
      </c>
      <c r="D82" s="24">
        <v>130</v>
      </c>
      <c r="E82" s="24">
        <v>100</v>
      </c>
      <c r="F82" s="24">
        <v>80</v>
      </c>
      <c r="G82" s="24">
        <v>50</v>
      </c>
      <c r="I82">
        <v>2102</v>
      </c>
      <c r="J82" s="24">
        <v>100</v>
      </c>
      <c r="K82" s="24">
        <v>200</v>
      </c>
      <c r="L82" s="24">
        <v>130</v>
      </c>
      <c r="M82" s="24">
        <v>100</v>
      </c>
      <c r="N82" s="24">
        <v>80</v>
      </c>
      <c r="O82" s="24">
        <v>50</v>
      </c>
    </row>
    <row r="83" spans="1:15" x14ac:dyDescent="0.35">
      <c r="A83">
        <v>2103</v>
      </c>
      <c r="B83" s="24">
        <v>100</v>
      </c>
      <c r="C83" s="24">
        <v>200</v>
      </c>
      <c r="D83" s="24">
        <v>130</v>
      </c>
      <c r="E83" s="24">
        <v>100</v>
      </c>
      <c r="F83" s="24">
        <v>80</v>
      </c>
      <c r="G83" s="24">
        <v>50</v>
      </c>
      <c r="I83">
        <v>2103</v>
      </c>
      <c r="J83" s="24">
        <v>100</v>
      </c>
      <c r="K83" s="24">
        <v>200</v>
      </c>
      <c r="L83" s="24">
        <v>130</v>
      </c>
      <c r="M83" s="24">
        <v>100</v>
      </c>
      <c r="N83" s="24">
        <v>80</v>
      </c>
      <c r="O83" s="24">
        <v>50</v>
      </c>
    </row>
    <row r="84" spans="1:15" x14ac:dyDescent="0.35">
      <c r="A84">
        <v>2104</v>
      </c>
      <c r="B84" s="24">
        <v>100</v>
      </c>
      <c r="C84" s="24">
        <v>200</v>
      </c>
      <c r="D84" s="24">
        <v>130</v>
      </c>
      <c r="E84" s="24">
        <v>100</v>
      </c>
      <c r="F84" s="24">
        <v>80</v>
      </c>
      <c r="G84" s="24">
        <v>50</v>
      </c>
      <c r="I84">
        <v>2104</v>
      </c>
      <c r="J84" s="24">
        <v>100</v>
      </c>
      <c r="K84" s="24">
        <v>200</v>
      </c>
      <c r="L84" s="24">
        <v>130</v>
      </c>
      <c r="M84" s="24">
        <v>100</v>
      </c>
      <c r="N84" s="24">
        <v>80</v>
      </c>
      <c r="O84" s="24">
        <v>50</v>
      </c>
    </row>
    <row r="85" spans="1:15" x14ac:dyDescent="0.35">
      <c r="A85">
        <v>2105</v>
      </c>
      <c r="B85" s="24">
        <v>100</v>
      </c>
      <c r="C85" s="24">
        <v>200</v>
      </c>
      <c r="D85" s="24">
        <v>130</v>
      </c>
      <c r="E85" s="24">
        <v>100</v>
      </c>
      <c r="F85" s="24">
        <v>80</v>
      </c>
      <c r="G85" s="24">
        <v>50</v>
      </c>
      <c r="I85">
        <v>2105</v>
      </c>
      <c r="J85" s="24">
        <v>100</v>
      </c>
      <c r="K85" s="24">
        <v>200</v>
      </c>
      <c r="L85" s="24">
        <v>130</v>
      </c>
      <c r="M85" s="24">
        <v>100</v>
      </c>
      <c r="N85" s="24">
        <v>80</v>
      </c>
      <c r="O85" s="24">
        <v>50</v>
      </c>
    </row>
    <row r="86" spans="1:15" x14ac:dyDescent="0.35">
      <c r="A86">
        <v>2106</v>
      </c>
      <c r="B86" s="24">
        <v>100</v>
      </c>
      <c r="C86" s="24">
        <v>200</v>
      </c>
      <c r="D86" s="24">
        <v>130</v>
      </c>
      <c r="E86" s="24">
        <v>100</v>
      </c>
      <c r="F86" s="24">
        <v>80</v>
      </c>
      <c r="G86" s="24">
        <v>50</v>
      </c>
      <c r="I86">
        <v>2106</v>
      </c>
      <c r="J86" s="24">
        <v>100</v>
      </c>
      <c r="K86" s="24">
        <v>200</v>
      </c>
      <c r="L86" s="24">
        <v>130</v>
      </c>
      <c r="M86" s="24">
        <v>100</v>
      </c>
      <c r="N86" s="24">
        <v>80</v>
      </c>
      <c r="O86" s="24">
        <v>50</v>
      </c>
    </row>
    <row r="87" spans="1:15" x14ac:dyDescent="0.35">
      <c r="A87">
        <v>2107</v>
      </c>
      <c r="B87" s="24">
        <v>100</v>
      </c>
      <c r="C87" s="24">
        <v>200</v>
      </c>
      <c r="D87" s="24">
        <v>130</v>
      </c>
      <c r="E87" s="24">
        <v>100</v>
      </c>
      <c r="F87" s="24">
        <v>80</v>
      </c>
      <c r="G87" s="24">
        <v>50</v>
      </c>
      <c r="I87">
        <v>2107</v>
      </c>
      <c r="J87" s="24">
        <v>100</v>
      </c>
      <c r="K87" s="24">
        <v>200</v>
      </c>
      <c r="L87" s="24">
        <v>130</v>
      </c>
      <c r="M87" s="24">
        <v>100</v>
      </c>
      <c r="N87" s="24">
        <v>80</v>
      </c>
      <c r="O87" s="24">
        <v>50</v>
      </c>
    </row>
    <row r="88" spans="1:15" x14ac:dyDescent="0.35">
      <c r="A88">
        <v>2108</v>
      </c>
      <c r="B88" s="24">
        <v>100</v>
      </c>
      <c r="C88" s="24">
        <v>200</v>
      </c>
      <c r="D88" s="24">
        <v>130</v>
      </c>
      <c r="E88" s="24">
        <v>100</v>
      </c>
      <c r="F88" s="24">
        <v>80</v>
      </c>
      <c r="G88" s="24">
        <v>50</v>
      </c>
      <c r="I88">
        <v>2108</v>
      </c>
      <c r="J88" s="24">
        <v>100</v>
      </c>
      <c r="K88" s="24">
        <v>200</v>
      </c>
      <c r="L88" s="24">
        <v>130</v>
      </c>
      <c r="M88" s="24">
        <v>100</v>
      </c>
      <c r="N88" s="24">
        <v>80</v>
      </c>
      <c r="O88" s="24">
        <v>50</v>
      </c>
    </row>
    <row r="89" spans="1:15" x14ac:dyDescent="0.35">
      <c r="A89">
        <v>2109</v>
      </c>
      <c r="B89" s="24">
        <v>100</v>
      </c>
      <c r="C89" s="24">
        <v>200</v>
      </c>
      <c r="D89" s="24">
        <v>130</v>
      </c>
      <c r="E89" s="24">
        <v>100</v>
      </c>
      <c r="F89" s="24">
        <v>80</v>
      </c>
      <c r="G89" s="24">
        <v>50</v>
      </c>
      <c r="I89">
        <v>2109</v>
      </c>
      <c r="J89" s="24">
        <v>100</v>
      </c>
      <c r="K89" s="24">
        <v>200</v>
      </c>
      <c r="L89" s="24">
        <v>130</v>
      </c>
      <c r="M89" s="24">
        <v>100</v>
      </c>
      <c r="N89" s="24">
        <v>80</v>
      </c>
      <c r="O89" s="24">
        <v>50</v>
      </c>
    </row>
    <row r="90" spans="1:15" x14ac:dyDescent="0.35">
      <c r="A90">
        <v>2110</v>
      </c>
      <c r="B90" s="24">
        <v>100</v>
      </c>
      <c r="C90" s="24">
        <v>200</v>
      </c>
      <c r="D90" s="24">
        <v>130</v>
      </c>
      <c r="E90" s="24">
        <v>100</v>
      </c>
      <c r="F90" s="24">
        <v>80</v>
      </c>
      <c r="G90" s="24">
        <v>50</v>
      </c>
      <c r="I90">
        <v>2110</v>
      </c>
      <c r="J90" s="24">
        <v>100</v>
      </c>
      <c r="K90" s="24">
        <v>200</v>
      </c>
      <c r="L90" s="24">
        <v>130</v>
      </c>
      <c r="M90" s="24">
        <v>100</v>
      </c>
      <c r="N90" s="24">
        <v>80</v>
      </c>
      <c r="O90" s="24">
        <v>50</v>
      </c>
    </row>
    <row r="91" spans="1:15" x14ac:dyDescent="0.35">
      <c r="A91">
        <v>2111</v>
      </c>
      <c r="B91" s="24">
        <v>100</v>
      </c>
      <c r="C91" s="24">
        <v>200</v>
      </c>
      <c r="D91" s="24">
        <v>130</v>
      </c>
      <c r="E91" s="24">
        <v>100</v>
      </c>
      <c r="F91" s="24">
        <v>80</v>
      </c>
      <c r="G91" s="24">
        <v>50</v>
      </c>
      <c r="I91">
        <v>2111</v>
      </c>
      <c r="J91" s="24">
        <v>100</v>
      </c>
      <c r="K91" s="24">
        <v>200</v>
      </c>
      <c r="L91" s="24">
        <v>130</v>
      </c>
      <c r="M91" s="24">
        <v>100</v>
      </c>
      <c r="N91" s="24">
        <v>80</v>
      </c>
      <c r="O91" s="24">
        <v>50</v>
      </c>
    </row>
    <row r="92" spans="1:15" x14ac:dyDescent="0.35">
      <c r="A92">
        <v>2112</v>
      </c>
      <c r="B92" s="24">
        <v>100</v>
      </c>
      <c r="C92" s="24">
        <v>200</v>
      </c>
      <c r="D92" s="24">
        <v>130</v>
      </c>
      <c r="E92" s="24">
        <v>100</v>
      </c>
      <c r="F92" s="24">
        <v>80</v>
      </c>
      <c r="G92" s="24">
        <v>50</v>
      </c>
      <c r="I92">
        <v>2112</v>
      </c>
      <c r="J92" s="24">
        <v>100</v>
      </c>
      <c r="K92" s="24">
        <v>200</v>
      </c>
      <c r="L92" s="24">
        <v>130</v>
      </c>
      <c r="M92" s="24">
        <v>100</v>
      </c>
      <c r="N92" s="24">
        <v>80</v>
      </c>
      <c r="O92" s="24">
        <v>50</v>
      </c>
    </row>
    <row r="93" spans="1:15" x14ac:dyDescent="0.35">
      <c r="A93">
        <v>2113</v>
      </c>
      <c r="B93" s="24">
        <v>100</v>
      </c>
      <c r="C93" s="24">
        <v>200</v>
      </c>
      <c r="D93" s="24">
        <v>130</v>
      </c>
      <c r="E93" s="24">
        <v>100</v>
      </c>
      <c r="F93" s="24">
        <v>80</v>
      </c>
      <c r="G93" s="24">
        <v>50</v>
      </c>
      <c r="I93">
        <v>2113</v>
      </c>
      <c r="J93" s="24">
        <v>100</v>
      </c>
      <c r="K93" s="24">
        <v>200</v>
      </c>
      <c r="L93" s="24">
        <v>130</v>
      </c>
      <c r="M93" s="24">
        <v>100</v>
      </c>
      <c r="N93" s="24">
        <v>80</v>
      </c>
      <c r="O93" s="24">
        <v>50</v>
      </c>
    </row>
    <row r="94" spans="1:15" x14ac:dyDescent="0.35">
      <c r="A94">
        <v>2114</v>
      </c>
      <c r="B94" s="24">
        <v>100</v>
      </c>
      <c r="C94" s="24">
        <v>200</v>
      </c>
      <c r="D94" s="24">
        <v>130</v>
      </c>
      <c r="E94" s="24">
        <v>100</v>
      </c>
      <c r="F94" s="24">
        <v>80</v>
      </c>
      <c r="G94" s="24">
        <v>50</v>
      </c>
      <c r="I94">
        <v>2114</v>
      </c>
      <c r="J94" s="24">
        <v>100</v>
      </c>
      <c r="K94" s="24">
        <v>200</v>
      </c>
      <c r="L94" s="24">
        <v>130</v>
      </c>
      <c r="M94" s="24">
        <v>100</v>
      </c>
      <c r="N94" s="24">
        <v>80</v>
      </c>
      <c r="O94" s="24">
        <v>50</v>
      </c>
    </row>
    <row r="95" spans="1:15" x14ac:dyDescent="0.35">
      <c r="A95">
        <v>2115</v>
      </c>
      <c r="B95" s="24">
        <v>100</v>
      </c>
      <c r="C95" s="24">
        <v>200</v>
      </c>
      <c r="D95" s="24">
        <v>130</v>
      </c>
      <c r="E95" s="24">
        <v>100</v>
      </c>
      <c r="F95" s="24">
        <v>80</v>
      </c>
      <c r="G95" s="24">
        <v>50</v>
      </c>
      <c r="I95">
        <v>2115</v>
      </c>
      <c r="J95" s="24">
        <v>100</v>
      </c>
      <c r="K95" s="24">
        <v>200</v>
      </c>
      <c r="L95" s="24">
        <v>130</v>
      </c>
      <c r="M95" s="24">
        <v>100</v>
      </c>
      <c r="N95" s="24">
        <v>80</v>
      </c>
      <c r="O95" s="24">
        <v>50</v>
      </c>
    </row>
    <row r="96" spans="1:15" x14ac:dyDescent="0.35">
      <c r="A96">
        <v>2116</v>
      </c>
      <c r="B96" s="24">
        <v>100</v>
      </c>
      <c r="C96" s="24">
        <v>200</v>
      </c>
      <c r="D96" s="24">
        <v>130</v>
      </c>
      <c r="E96" s="24">
        <v>100</v>
      </c>
      <c r="F96" s="24">
        <v>80</v>
      </c>
      <c r="G96" s="24">
        <v>50</v>
      </c>
      <c r="I96">
        <v>2116</v>
      </c>
      <c r="J96" s="24">
        <v>100</v>
      </c>
      <c r="K96" s="24">
        <v>200</v>
      </c>
      <c r="L96" s="24">
        <v>130</v>
      </c>
      <c r="M96" s="24">
        <v>100</v>
      </c>
      <c r="N96" s="24">
        <v>80</v>
      </c>
      <c r="O96" s="24">
        <v>50</v>
      </c>
    </row>
    <row r="97" spans="1:15" x14ac:dyDescent="0.35">
      <c r="A97">
        <v>2117</v>
      </c>
      <c r="B97" s="24">
        <v>100</v>
      </c>
      <c r="C97" s="24">
        <v>200</v>
      </c>
      <c r="D97" s="24">
        <v>130</v>
      </c>
      <c r="E97" s="24">
        <v>100</v>
      </c>
      <c r="F97" s="24">
        <v>80</v>
      </c>
      <c r="G97" s="24">
        <v>50</v>
      </c>
      <c r="I97">
        <v>2117</v>
      </c>
      <c r="J97" s="24">
        <v>100</v>
      </c>
      <c r="K97" s="24">
        <v>200</v>
      </c>
      <c r="L97" s="24">
        <v>130</v>
      </c>
      <c r="M97" s="24">
        <v>100</v>
      </c>
      <c r="N97" s="24">
        <v>80</v>
      </c>
      <c r="O97" s="24">
        <v>50</v>
      </c>
    </row>
    <row r="98" spans="1:15" x14ac:dyDescent="0.35">
      <c r="A98">
        <v>2118</v>
      </c>
      <c r="B98" s="24">
        <v>100</v>
      </c>
      <c r="C98" s="24">
        <v>200</v>
      </c>
      <c r="D98" s="24">
        <v>130</v>
      </c>
      <c r="E98" s="24">
        <v>100</v>
      </c>
      <c r="F98" s="24">
        <v>80</v>
      </c>
      <c r="G98" s="24">
        <v>50</v>
      </c>
      <c r="I98">
        <v>2118</v>
      </c>
      <c r="J98" s="24">
        <v>100</v>
      </c>
      <c r="K98" s="24">
        <v>200</v>
      </c>
      <c r="L98" s="24">
        <v>130</v>
      </c>
      <c r="M98" s="24">
        <v>100</v>
      </c>
      <c r="N98" s="24">
        <v>80</v>
      </c>
      <c r="O98" s="24">
        <v>50</v>
      </c>
    </row>
    <row r="99" spans="1:15" x14ac:dyDescent="0.35">
      <c r="A99">
        <v>2119</v>
      </c>
      <c r="B99" s="24">
        <v>100</v>
      </c>
      <c r="C99" s="24">
        <v>200</v>
      </c>
      <c r="D99" s="24">
        <v>130</v>
      </c>
      <c r="E99" s="24">
        <v>100</v>
      </c>
      <c r="F99" s="24">
        <v>80</v>
      </c>
      <c r="G99" s="24">
        <v>50</v>
      </c>
      <c r="I99">
        <v>2119</v>
      </c>
      <c r="J99" s="24">
        <v>100</v>
      </c>
      <c r="K99" s="24">
        <v>200</v>
      </c>
      <c r="L99" s="24">
        <v>130</v>
      </c>
      <c r="M99" s="24">
        <v>100</v>
      </c>
      <c r="N99" s="24">
        <v>80</v>
      </c>
      <c r="O99" s="24">
        <v>50</v>
      </c>
    </row>
    <row r="100" spans="1:15" x14ac:dyDescent="0.35">
      <c r="A100">
        <v>2120</v>
      </c>
      <c r="B100" s="24">
        <v>100</v>
      </c>
      <c r="C100" s="24">
        <v>200</v>
      </c>
      <c r="D100" s="24">
        <v>130</v>
      </c>
      <c r="E100" s="24">
        <v>100</v>
      </c>
      <c r="F100" s="24">
        <v>80</v>
      </c>
      <c r="G100" s="24">
        <v>50</v>
      </c>
      <c r="I100">
        <v>2120</v>
      </c>
      <c r="J100" s="24">
        <v>100</v>
      </c>
      <c r="K100" s="24">
        <v>200</v>
      </c>
      <c r="L100" s="24">
        <v>130</v>
      </c>
      <c r="M100" s="24">
        <v>100</v>
      </c>
      <c r="N100" s="24">
        <v>80</v>
      </c>
      <c r="O100" s="24">
        <v>50</v>
      </c>
    </row>
    <row r="101" spans="1:15" x14ac:dyDescent="0.35">
      <c r="A101">
        <v>2121</v>
      </c>
      <c r="B101" s="24">
        <v>100</v>
      </c>
      <c r="C101" s="24">
        <v>200</v>
      </c>
      <c r="D101" s="24">
        <v>130</v>
      </c>
      <c r="E101" s="24">
        <v>100</v>
      </c>
      <c r="F101" s="24">
        <v>80</v>
      </c>
      <c r="G101" s="24">
        <v>50</v>
      </c>
      <c r="I101">
        <v>2121</v>
      </c>
      <c r="J101" s="24">
        <v>100</v>
      </c>
      <c r="K101" s="24">
        <v>200</v>
      </c>
      <c r="L101" s="24">
        <v>130</v>
      </c>
      <c r="M101" s="24">
        <v>100</v>
      </c>
      <c r="N101" s="24">
        <v>80</v>
      </c>
      <c r="O101" s="24">
        <v>50</v>
      </c>
    </row>
    <row r="102" spans="1:15" x14ac:dyDescent="0.35">
      <c r="A102">
        <v>2122</v>
      </c>
      <c r="B102" s="24">
        <v>100</v>
      </c>
      <c r="C102" s="24">
        <v>200</v>
      </c>
      <c r="D102" s="24">
        <v>130</v>
      </c>
      <c r="E102" s="24">
        <v>100</v>
      </c>
      <c r="F102" s="24">
        <v>80</v>
      </c>
      <c r="G102" s="24">
        <v>50</v>
      </c>
      <c r="I102">
        <v>2122</v>
      </c>
      <c r="J102" s="24">
        <v>100</v>
      </c>
      <c r="K102" s="24">
        <v>200</v>
      </c>
      <c r="L102" s="24">
        <v>130</v>
      </c>
      <c r="M102" s="24">
        <v>100</v>
      </c>
      <c r="N102" s="24">
        <v>80</v>
      </c>
      <c r="O102" s="24">
        <v>50</v>
      </c>
    </row>
    <row r="103" spans="1:15" x14ac:dyDescent="0.35">
      <c r="A103">
        <v>2123</v>
      </c>
      <c r="B103" s="24">
        <v>100</v>
      </c>
      <c r="C103" s="24">
        <v>200</v>
      </c>
      <c r="D103" s="24">
        <v>130</v>
      </c>
      <c r="E103" s="24">
        <v>100</v>
      </c>
      <c r="F103" s="24">
        <v>80</v>
      </c>
      <c r="G103" s="24">
        <v>50</v>
      </c>
      <c r="I103">
        <v>2123</v>
      </c>
      <c r="J103" s="24">
        <v>100</v>
      </c>
      <c r="K103" s="24">
        <v>200</v>
      </c>
      <c r="L103" s="24">
        <v>130</v>
      </c>
      <c r="M103" s="24">
        <v>100</v>
      </c>
      <c r="N103" s="24">
        <v>80</v>
      </c>
      <c r="O103" s="24">
        <v>50</v>
      </c>
    </row>
    <row r="104" spans="1:15" x14ac:dyDescent="0.35">
      <c r="A104">
        <v>2124</v>
      </c>
      <c r="B104" s="24">
        <v>100</v>
      </c>
      <c r="C104" s="24">
        <v>200</v>
      </c>
      <c r="D104" s="24">
        <v>130</v>
      </c>
      <c r="E104" s="24">
        <v>100</v>
      </c>
      <c r="F104" s="24">
        <v>80</v>
      </c>
      <c r="G104" s="24">
        <v>50</v>
      </c>
      <c r="I104">
        <v>2124</v>
      </c>
      <c r="J104" s="24">
        <v>100</v>
      </c>
      <c r="K104" s="24">
        <v>200</v>
      </c>
      <c r="L104" s="24">
        <v>130</v>
      </c>
      <c r="M104" s="24">
        <v>100</v>
      </c>
      <c r="N104" s="24">
        <v>80</v>
      </c>
      <c r="O104" s="24">
        <v>50</v>
      </c>
    </row>
    <row r="105" spans="1:15" x14ac:dyDescent="0.35">
      <c r="A105">
        <v>2125</v>
      </c>
      <c r="B105" s="24">
        <v>100</v>
      </c>
      <c r="C105" s="24">
        <v>200</v>
      </c>
      <c r="D105" s="24">
        <v>130</v>
      </c>
      <c r="E105" s="24">
        <v>100</v>
      </c>
      <c r="F105" s="24">
        <v>80</v>
      </c>
      <c r="G105" s="24">
        <v>50</v>
      </c>
      <c r="I105">
        <v>2125</v>
      </c>
      <c r="J105" s="24">
        <v>100</v>
      </c>
      <c r="K105" s="24">
        <v>200</v>
      </c>
      <c r="L105" s="24">
        <v>130</v>
      </c>
      <c r="M105" s="24">
        <v>100</v>
      </c>
      <c r="N105" s="24">
        <v>80</v>
      </c>
      <c r="O105" s="24">
        <v>50</v>
      </c>
    </row>
    <row r="106" spans="1:15" x14ac:dyDescent="0.35">
      <c r="A106">
        <v>2126</v>
      </c>
      <c r="B106" s="24">
        <v>100</v>
      </c>
      <c r="C106" s="24">
        <v>200</v>
      </c>
      <c r="D106" s="24">
        <v>130</v>
      </c>
      <c r="E106" s="24">
        <v>100</v>
      </c>
      <c r="F106" s="24">
        <v>80</v>
      </c>
      <c r="G106" s="24">
        <v>50</v>
      </c>
      <c r="I106">
        <v>2126</v>
      </c>
      <c r="J106" s="24">
        <v>100</v>
      </c>
      <c r="K106" s="24">
        <v>200</v>
      </c>
      <c r="L106" s="24">
        <v>130</v>
      </c>
      <c r="M106" s="24">
        <v>100</v>
      </c>
      <c r="N106" s="24">
        <v>80</v>
      </c>
      <c r="O106" s="24">
        <v>50</v>
      </c>
    </row>
    <row r="107" spans="1:15" x14ac:dyDescent="0.35">
      <c r="A107">
        <v>2127</v>
      </c>
      <c r="B107" s="24">
        <v>100</v>
      </c>
      <c r="C107" s="24">
        <v>200</v>
      </c>
      <c r="D107" s="24">
        <v>130</v>
      </c>
      <c r="E107" s="24">
        <v>100</v>
      </c>
      <c r="F107" s="24">
        <v>80</v>
      </c>
      <c r="G107" s="24">
        <v>50</v>
      </c>
      <c r="I107">
        <v>2127</v>
      </c>
      <c r="J107" s="24">
        <v>100</v>
      </c>
      <c r="K107" s="24">
        <v>200</v>
      </c>
      <c r="L107" s="24">
        <v>130</v>
      </c>
      <c r="M107" s="24">
        <v>100</v>
      </c>
      <c r="N107" s="24">
        <v>80</v>
      </c>
      <c r="O107" s="24">
        <v>50</v>
      </c>
    </row>
    <row r="108" spans="1:15" x14ac:dyDescent="0.35">
      <c r="A108">
        <v>2128</v>
      </c>
      <c r="B108" s="24">
        <v>100</v>
      </c>
      <c r="C108" s="24">
        <v>200</v>
      </c>
      <c r="D108" s="24">
        <v>130</v>
      </c>
      <c r="E108" s="24">
        <v>100</v>
      </c>
      <c r="F108" s="24">
        <v>80</v>
      </c>
      <c r="G108" s="24">
        <v>50</v>
      </c>
      <c r="I108">
        <v>2128</v>
      </c>
      <c r="J108" s="24">
        <v>100</v>
      </c>
      <c r="K108" s="24">
        <v>200</v>
      </c>
      <c r="L108" s="24">
        <v>130</v>
      </c>
      <c r="M108" s="24">
        <v>100</v>
      </c>
      <c r="N108" s="24">
        <v>80</v>
      </c>
      <c r="O108" s="24">
        <v>50</v>
      </c>
    </row>
    <row r="109" spans="1:15" x14ac:dyDescent="0.35">
      <c r="A109">
        <v>2129</v>
      </c>
      <c r="B109" s="24">
        <v>100</v>
      </c>
      <c r="C109" s="24">
        <v>200</v>
      </c>
      <c r="D109" s="24">
        <v>130</v>
      </c>
      <c r="E109" s="24">
        <v>100</v>
      </c>
      <c r="F109" s="24">
        <v>80</v>
      </c>
      <c r="G109" s="24">
        <v>50</v>
      </c>
      <c r="I109">
        <v>2129</v>
      </c>
      <c r="J109" s="24">
        <v>100</v>
      </c>
      <c r="K109" s="24">
        <v>200</v>
      </c>
      <c r="L109" s="24">
        <v>130</v>
      </c>
      <c r="M109" s="24">
        <v>100</v>
      </c>
      <c r="N109" s="24">
        <v>80</v>
      </c>
      <c r="O109" s="24">
        <v>50</v>
      </c>
    </row>
    <row r="110" spans="1:15" x14ac:dyDescent="0.35">
      <c r="A110">
        <v>2130</v>
      </c>
      <c r="B110" s="24">
        <v>100</v>
      </c>
      <c r="C110" s="24">
        <v>200</v>
      </c>
      <c r="D110" s="24">
        <v>130</v>
      </c>
      <c r="E110" s="24">
        <v>100</v>
      </c>
      <c r="F110" s="24">
        <v>80</v>
      </c>
      <c r="G110" s="24">
        <v>50</v>
      </c>
      <c r="I110">
        <v>2130</v>
      </c>
      <c r="J110" s="24">
        <v>100</v>
      </c>
      <c r="K110" s="24">
        <v>200</v>
      </c>
      <c r="L110" s="24">
        <v>130</v>
      </c>
      <c r="M110" s="24">
        <v>100</v>
      </c>
      <c r="N110" s="24">
        <v>80</v>
      </c>
      <c r="O110" s="24">
        <v>50</v>
      </c>
    </row>
    <row r="111" spans="1:15" x14ac:dyDescent="0.35">
      <c r="A111">
        <v>2131</v>
      </c>
      <c r="B111" s="24">
        <v>100</v>
      </c>
      <c r="C111" s="24">
        <v>200</v>
      </c>
      <c r="D111" s="24">
        <v>130</v>
      </c>
      <c r="E111" s="24">
        <v>100</v>
      </c>
      <c r="F111" s="24">
        <v>80</v>
      </c>
      <c r="G111" s="24">
        <v>50</v>
      </c>
      <c r="I111">
        <v>2131</v>
      </c>
      <c r="J111" s="24">
        <v>100</v>
      </c>
      <c r="K111" s="24">
        <v>200</v>
      </c>
      <c r="L111" s="24">
        <v>130</v>
      </c>
      <c r="M111" s="24">
        <v>100</v>
      </c>
      <c r="N111" s="24">
        <v>80</v>
      </c>
      <c r="O111" s="24">
        <v>50</v>
      </c>
    </row>
    <row r="112" spans="1:15" x14ac:dyDescent="0.35">
      <c r="A112">
        <v>2132</v>
      </c>
      <c r="B112" s="24">
        <v>100</v>
      </c>
      <c r="C112" s="24">
        <v>200</v>
      </c>
      <c r="D112" s="24">
        <v>130</v>
      </c>
      <c r="E112" s="24">
        <v>100</v>
      </c>
      <c r="F112" s="24">
        <v>80</v>
      </c>
      <c r="G112" s="24">
        <v>50</v>
      </c>
      <c r="I112">
        <v>2132</v>
      </c>
      <c r="J112" s="24">
        <v>100</v>
      </c>
      <c r="K112" s="24">
        <v>200</v>
      </c>
      <c r="L112" s="24">
        <v>130</v>
      </c>
      <c r="M112" s="24">
        <v>100</v>
      </c>
      <c r="N112" s="24">
        <v>80</v>
      </c>
      <c r="O112" s="24">
        <v>50</v>
      </c>
    </row>
    <row r="113" spans="1:15" x14ac:dyDescent="0.35">
      <c r="A113">
        <v>2133</v>
      </c>
      <c r="B113" s="24">
        <v>100</v>
      </c>
      <c r="C113" s="24">
        <v>200</v>
      </c>
      <c r="D113" s="24">
        <v>130</v>
      </c>
      <c r="E113" s="24">
        <v>100</v>
      </c>
      <c r="F113" s="24">
        <v>80</v>
      </c>
      <c r="G113" s="24">
        <v>50</v>
      </c>
      <c r="I113">
        <v>2133</v>
      </c>
      <c r="J113" s="24">
        <v>100</v>
      </c>
      <c r="K113" s="24">
        <v>200</v>
      </c>
      <c r="L113" s="24">
        <v>130</v>
      </c>
      <c r="M113" s="24">
        <v>100</v>
      </c>
      <c r="N113" s="24">
        <v>80</v>
      </c>
      <c r="O113" s="24">
        <v>50</v>
      </c>
    </row>
    <row r="114" spans="1:15" x14ac:dyDescent="0.35">
      <c r="A114">
        <v>2134</v>
      </c>
      <c r="B114" s="24">
        <v>100</v>
      </c>
      <c r="C114" s="24">
        <v>200</v>
      </c>
      <c r="D114" s="24">
        <v>130</v>
      </c>
      <c r="E114" s="24">
        <v>100</v>
      </c>
      <c r="F114" s="24">
        <v>80</v>
      </c>
      <c r="G114" s="24">
        <v>50</v>
      </c>
      <c r="I114">
        <v>2134</v>
      </c>
      <c r="J114" s="24">
        <v>100</v>
      </c>
      <c r="K114" s="24">
        <v>200</v>
      </c>
      <c r="L114" s="24">
        <v>130</v>
      </c>
      <c r="M114" s="24">
        <v>100</v>
      </c>
      <c r="N114" s="24">
        <v>80</v>
      </c>
      <c r="O114" s="24">
        <v>50</v>
      </c>
    </row>
    <row r="115" spans="1:15" x14ac:dyDescent="0.35">
      <c r="A115">
        <v>2135</v>
      </c>
      <c r="B115" s="24">
        <v>100</v>
      </c>
      <c r="C115" s="24">
        <v>200</v>
      </c>
      <c r="D115" s="24">
        <v>130</v>
      </c>
      <c r="E115" s="24">
        <v>100</v>
      </c>
      <c r="F115" s="24">
        <v>80</v>
      </c>
      <c r="G115" s="24">
        <v>50</v>
      </c>
      <c r="I115">
        <v>2135</v>
      </c>
      <c r="J115" s="24">
        <v>100</v>
      </c>
      <c r="K115" s="24">
        <v>200</v>
      </c>
      <c r="L115" s="24">
        <v>130</v>
      </c>
      <c r="M115" s="24">
        <v>100</v>
      </c>
      <c r="N115" s="24">
        <v>80</v>
      </c>
      <c r="O115" s="24">
        <v>50</v>
      </c>
    </row>
    <row r="116" spans="1:15" x14ac:dyDescent="0.35">
      <c r="A116">
        <v>2136</v>
      </c>
      <c r="B116" s="24">
        <v>100</v>
      </c>
      <c r="C116" s="24">
        <v>200</v>
      </c>
      <c r="D116" s="24">
        <v>130</v>
      </c>
      <c r="E116" s="24">
        <v>100</v>
      </c>
      <c r="F116" s="24">
        <v>80</v>
      </c>
      <c r="G116" s="24">
        <v>50</v>
      </c>
      <c r="I116">
        <v>2136</v>
      </c>
      <c r="J116" s="24">
        <v>100</v>
      </c>
      <c r="K116" s="24">
        <v>200</v>
      </c>
      <c r="L116" s="24">
        <v>130</v>
      </c>
      <c r="M116" s="24">
        <v>100</v>
      </c>
      <c r="N116" s="24">
        <v>80</v>
      </c>
      <c r="O116" s="24">
        <v>50</v>
      </c>
    </row>
    <row r="117" spans="1:15" x14ac:dyDescent="0.35">
      <c r="A117">
        <v>2137</v>
      </c>
      <c r="B117" s="24">
        <v>100</v>
      </c>
      <c r="C117" s="24">
        <v>200</v>
      </c>
      <c r="D117" s="24">
        <v>130</v>
      </c>
      <c r="E117" s="24">
        <v>100</v>
      </c>
      <c r="F117" s="24">
        <v>80</v>
      </c>
      <c r="G117" s="24">
        <v>50</v>
      </c>
      <c r="I117">
        <v>2137</v>
      </c>
      <c r="J117" s="24">
        <v>100</v>
      </c>
      <c r="K117" s="24">
        <v>200</v>
      </c>
      <c r="L117" s="24">
        <v>130</v>
      </c>
      <c r="M117" s="24">
        <v>100</v>
      </c>
      <c r="N117" s="24">
        <v>80</v>
      </c>
      <c r="O117" s="24">
        <v>50</v>
      </c>
    </row>
    <row r="118" spans="1:15" x14ac:dyDescent="0.35">
      <c r="A118">
        <v>2138</v>
      </c>
      <c r="B118" s="24">
        <v>100</v>
      </c>
      <c r="C118" s="24">
        <v>200</v>
      </c>
      <c r="D118" s="24">
        <v>130</v>
      </c>
      <c r="E118" s="24">
        <v>100</v>
      </c>
      <c r="F118" s="24">
        <v>80</v>
      </c>
      <c r="G118" s="24">
        <v>50</v>
      </c>
      <c r="I118">
        <v>2138</v>
      </c>
      <c r="J118" s="24">
        <v>100</v>
      </c>
      <c r="K118" s="24">
        <v>200</v>
      </c>
      <c r="L118" s="24">
        <v>130</v>
      </c>
      <c r="M118" s="24">
        <v>100</v>
      </c>
      <c r="N118" s="24">
        <v>80</v>
      </c>
      <c r="O118" s="24">
        <v>50</v>
      </c>
    </row>
    <row r="119" spans="1:15" x14ac:dyDescent="0.35">
      <c r="A119">
        <v>2139</v>
      </c>
      <c r="B119" s="24">
        <v>100</v>
      </c>
      <c r="C119" s="24">
        <v>200</v>
      </c>
      <c r="D119" s="24">
        <v>130</v>
      </c>
      <c r="E119" s="24">
        <v>100</v>
      </c>
      <c r="F119" s="24">
        <v>80</v>
      </c>
      <c r="G119" s="24">
        <v>50</v>
      </c>
      <c r="I119">
        <v>2139</v>
      </c>
      <c r="J119" s="24">
        <v>100</v>
      </c>
      <c r="K119" s="24">
        <v>200</v>
      </c>
      <c r="L119" s="24">
        <v>130</v>
      </c>
      <c r="M119" s="24">
        <v>100</v>
      </c>
      <c r="N119" s="24">
        <v>80</v>
      </c>
      <c r="O119" s="24">
        <v>50</v>
      </c>
    </row>
    <row r="120" spans="1:15" x14ac:dyDescent="0.35">
      <c r="A120">
        <v>2140</v>
      </c>
      <c r="B120" s="24">
        <v>100</v>
      </c>
      <c r="C120" s="24">
        <v>200</v>
      </c>
      <c r="D120" s="24">
        <v>130</v>
      </c>
      <c r="E120" s="24">
        <v>100</v>
      </c>
      <c r="F120" s="24">
        <v>80</v>
      </c>
      <c r="G120" s="24">
        <v>50</v>
      </c>
      <c r="I120">
        <v>2140</v>
      </c>
      <c r="J120" s="24">
        <v>100</v>
      </c>
      <c r="K120" s="24">
        <v>200</v>
      </c>
      <c r="L120" s="24">
        <v>130</v>
      </c>
      <c r="M120" s="24">
        <v>100</v>
      </c>
      <c r="N120" s="24">
        <v>80</v>
      </c>
      <c r="O120" s="24">
        <v>50</v>
      </c>
    </row>
    <row r="121" spans="1:15" x14ac:dyDescent="0.35">
      <c r="A121">
        <v>2141</v>
      </c>
      <c r="B121" s="24">
        <v>100</v>
      </c>
      <c r="C121" s="24">
        <v>200</v>
      </c>
      <c r="D121" s="24">
        <v>130</v>
      </c>
      <c r="E121" s="24">
        <v>100</v>
      </c>
      <c r="F121" s="24">
        <v>80</v>
      </c>
      <c r="G121" s="24">
        <v>50</v>
      </c>
      <c r="I121">
        <v>2141</v>
      </c>
      <c r="J121" s="24">
        <v>100</v>
      </c>
      <c r="K121" s="24">
        <v>200</v>
      </c>
      <c r="L121" s="24">
        <v>130</v>
      </c>
      <c r="M121" s="24">
        <v>100</v>
      </c>
      <c r="N121" s="24">
        <v>80</v>
      </c>
      <c r="O121" s="24">
        <v>50</v>
      </c>
    </row>
    <row r="122" spans="1:15" x14ac:dyDescent="0.35">
      <c r="A122">
        <v>2142</v>
      </c>
      <c r="B122" s="24">
        <v>100</v>
      </c>
      <c r="C122" s="24">
        <v>200</v>
      </c>
      <c r="D122" s="24">
        <v>130</v>
      </c>
      <c r="E122" s="24">
        <v>100</v>
      </c>
      <c r="F122" s="24">
        <v>80</v>
      </c>
      <c r="G122" s="24">
        <v>50</v>
      </c>
      <c r="I122">
        <v>2142</v>
      </c>
      <c r="J122" s="24">
        <v>100</v>
      </c>
      <c r="K122" s="24">
        <v>200</v>
      </c>
      <c r="L122" s="24">
        <v>130</v>
      </c>
      <c r="M122" s="24">
        <v>100</v>
      </c>
      <c r="N122" s="24">
        <v>80</v>
      </c>
      <c r="O122" s="24">
        <v>50</v>
      </c>
    </row>
    <row r="123" spans="1:15" x14ac:dyDescent="0.35">
      <c r="A123">
        <v>2143</v>
      </c>
      <c r="B123" s="24">
        <v>100</v>
      </c>
      <c r="C123" s="24">
        <v>200</v>
      </c>
      <c r="D123" s="24">
        <v>130</v>
      </c>
      <c r="E123" s="24">
        <v>100</v>
      </c>
      <c r="F123" s="24">
        <v>80</v>
      </c>
      <c r="G123" s="24">
        <v>50</v>
      </c>
      <c r="I123">
        <v>2143</v>
      </c>
      <c r="J123" s="24">
        <v>100</v>
      </c>
      <c r="K123" s="24">
        <v>200</v>
      </c>
      <c r="L123" s="24">
        <v>130</v>
      </c>
      <c r="M123" s="24">
        <v>100</v>
      </c>
      <c r="N123" s="24">
        <v>80</v>
      </c>
      <c r="O123" s="24">
        <v>50</v>
      </c>
    </row>
    <row r="124" spans="1:15" x14ac:dyDescent="0.35">
      <c r="A124">
        <v>2144</v>
      </c>
      <c r="B124" s="24">
        <v>100</v>
      </c>
      <c r="C124" s="24">
        <v>200</v>
      </c>
      <c r="D124" s="24">
        <v>130</v>
      </c>
      <c r="E124" s="24">
        <v>100</v>
      </c>
      <c r="F124" s="24">
        <v>80</v>
      </c>
      <c r="G124" s="24">
        <v>50</v>
      </c>
      <c r="I124">
        <v>2144</v>
      </c>
      <c r="J124" s="24">
        <v>100</v>
      </c>
      <c r="K124" s="24">
        <v>200</v>
      </c>
      <c r="L124" s="24">
        <v>130</v>
      </c>
      <c r="M124" s="24">
        <v>100</v>
      </c>
      <c r="N124" s="24">
        <v>80</v>
      </c>
      <c r="O124" s="24">
        <v>50</v>
      </c>
    </row>
    <row r="125" spans="1:15" x14ac:dyDescent="0.35">
      <c r="A125">
        <v>2145</v>
      </c>
      <c r="B125" s="24">
        <v>100</v>
      </c>
      <c r="C125" s="24">
        <v>200</v>
      </c>
      <c r="D125" s="24">
        <v>130</v>
      </c>
      <c r="E125" s="24">
        <v>100</v>
      </c>
      <c r="F125" s="24">
        <v>80</v>
      </c>
      <c r="G125" s="24">
        <v>50</v>
      </c>
      <c r="I125">
        <v>2145</v>
      </c>
      <c r="J125" s="24">
        <v>100</v>
      </c>
      <c r="K125" s="24">
        <v>200</v>
      </c>
      <c r="L125" s="24">
        <v>130</v>
      </c>
      <c r="M125" s="24">
        <v>100</v>
      </c>
      <c r="N125" s="24">
        <v>80</v>
      </c>
      <c r="O125" s="24">
        <v>50</v>
      </c>
    </row>
    <row r="126" spans="1:15" x14ac:dyDescent="0.35">
      <c r="A126">
        <v>2146</v>
      </c>
      <c r="B126" s="24">
        <v>100</v>
      </c>
      <c r="C126" s="24">
        <v>200</v>
      </c>
      <c r="D126" s="24">
        <v>130</v>
      </c>
      <c r="E126" s="24">
        <v>100</v>
      </c>
      <c r="F126" s="24">
        <v>80</v>
      </c>
      <c r="G126" s="24">
        <v>50</v>
      </c>
      <c r="I126">
        <v>2146</v>
      </c>
      <c r="J126" s="24">
        <v>100</v>
      </c>
      <c r="K126" s="24">
        <v>200</v>
      </c>
      <c r="L126" s="24">
        <v>130</v>
      </c>
      <c r="M126" s="24">
        <v>100</v>
      </c>
      <c r="N126" s="24">
        <v>80</v>
      </c>
      <c r="O126" s="24">
        <v>50</v>
      </c>
    </row>
    <row r="127" spans="1:15" x14ac:dyDescent="0.35">
      <c r="A127">
        <v>2147</v>
      </c>
      <c r="B127" s="24">
        <v>100</v>
      </c>
      <c r="C127" s="24">
        <v>200</v>
      </c>
      <c r="D127" s="24">
        <v>130</v>
      </c>
      <c r="E127" s="24">
        <v>100</v>
      </c>
      <c r="F127" s="24">
        <v>80</v>
      </c>
      <c r="G127" s="24">
        <v>50</v>
      </c>
      <c r="I127">
        <v>2147</v>
      </c>
      <c r="J127" s="24">
        <v>100</v>
      </c>
      <c r="K127" s="24">
        <v>200</v>
      </c>
      <c r="L127" s="24">
        <v>130</v>
      </c>
      <c r="M127" s="24">
        <v>100</v>
      </c>
      <c r="N127" s="24">
        <v>80</v>
      </c>
      <c r="O127" s="24">
        <v>50</v>
      </c>
    </row>
    <row r="128" spans="1:15" x14ac:dyDescent="0.35">
      <c r="A128">
        <v>2148</v>
      </c>
      <c r="B128" s="24">
        <v>100</v>
      </c>
      <c r="C128" s="24">
        <v>200</v>
      </c>
      <c r="D128" s="24">
        <v>130</v>
      </c>
      <c r="E128" s="24">
        <v>100</v>
      </c>
      <c r="F128" s="24">
        <v>80</v>
      </c>
      <c r="G128" s="24">
        <v>50</v>
      </c>
      <c r="I128">
        <v>2148</v>
      </c>
      <c r="J128" s="24">
        <v>100</v>
      </c>
      <c r="K128" s="24">
        <v>200</v>
      </c>
      <c r="L128" s="24">
        <v>130</v>
      </c>
      <c r="M128" s="24">
        <v>100</v>
      </c>
      <c r="N128" s="24">
        <v>80</v>
      </c>
      <c r="O128" s="24">
        <v>50</v>
      </c>
    </row>
    <row r="129" spans="1:15" x14ac:dyDescent="0.35">
      <c r="A129">
        <v>2149</v>
      </c>
      <c r="B129" s="24">
        <v>100</v>
      </c>
      <c r="C129" s="24">
        <v>200</v>
      </c>
      <c r="D129" s="24">
        <v>130</v>
      </c>
      <c r="E129" s="24">
        <v>100</v>
      </c>
      <c r="F129" s="24">
        <v>80</v>
      </c>
      <c r="G129" s="24">
        <v>50</v>
      </c>
      <c r="I129">
        <v>2149</v>
      </c>
      <c r="J129" s="24">
        <v>100</v>
      </c>
      <c r="K129" s="24">
        <v>200</v>
      </c>
      <c r="L129" s="24">
        <v>130</v>
      </c>
      <c r="M129" s="24">
        <v>100</v>
      </c>
      <c r="N129" s="24">
        <v>80</v>
      </c>
      <c r="O129" s="24">
        <v>50</v>
      </c>
    </row>
    <row r="130" spans="1:15" x14ac:dyDescent="0.35">
      <c r="A130">
        <v>2150</v>
      </c>
      <c r="B130" s="24">
        <v>100</v>
      </c>
      <c r="C130" s="24">
        <v>200</v>
      </c>
      <c r="D130" s="24">
        <v>130</v>
      </c>
      <c r="E130" s="24">
        <v>100</v>
      </c>
      <c r="F130" s="24">
        <v>80</v>
      </c>
      <c r="G130" s="24">
        <v>50</v>
      </c>
      <c r="I130">
        <v>2150</v>
      </c>
      <c r="J130" s="24">
        <v>100</v>
      </c>
      <c r="K130" s="24">
        <v>200</v>
      </c>
      <c r="L130" s="24">
        <v>130</v>
      </c>
      <c r="M130" s="24">
        <v>100</v>
      </c>
      <c r="N130" s="24">
        <v>80</v>
      </c>
      <c r="O130" s="24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E362-0C33-47FE-A9E5-4CECBD12DF90}">
  <sheetPr>
    <tabColor theme="1"/>
  </sheetPr>
  <dimension ref="A1:G130"/>
  <sheetViews>
    <sheetView workbookViewId="0">
      <selection activeCell="B3" sqref="B3"/>
    </sheetView>
  </sheetViews>
  <sheetFormatPr defaultColWidth="8.81640625" defaultRowHeight="14.5" x14ac:dyDescent="0.35"/>
  <cols>
    <col min="2" max="3" width="13.453125" bestFit="1" customWidth="1"/>
    <col min="4" max="7" width="12.453125" bestFit="1" customWidth="1"/>
  </cols>
  <sheetData>
    <row r="1" spans="1:7" x14ac:dyDescent="0.35">
      <c r="A1" t="s">
        <v>7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8">
        <f>'Total Property Damage Expected'!B4*Frequency!B3</f>
        <v>67570807.497868255</v>
      </c>
      <c r="C3" s="28">
        <f>'Total Property Damage Expected'!C4*Frequency!C3</f>
        <v>173379358.77359995</v>
      </c>
      <c r="D3" s="28">
        <f>'Total Property Damage Expected'!D4*Frequency!D3</f>
        <v>118825098.30148382</v>
      </c>
      <c r="E3" s="28">
        <f>'Total Property Damage Expected'!E4*Frequency!E3</f>
        <v>60106590.390545607</v>
      </c>
      <c r="F3" s="28">
        <f>'Total Property Damage Expected'!F4*Frequency!F3</f>
        <v>40018679.789435148</v>
      </c>
      <c r="G3" s="28">
        <f>'Total Property Damage Expected'!G4*Frequency!G3</f>
        <v>14993909.803306038</v>
      </c>
    </row>
    <row r="4" spans="1:7" x14ac:dyDescent="0.35">
      <c r="A4">
        <v>2024</v>
      </c>
      <c r="B4" s="28">
        <f>'Total Property Damage Expected'!B5*Frequency!B4</f>
        <v>68648621.234677747</v>
      </c>
      <c r="C4" s="28">
        <f>'Total Property Damage Expected'!C5*Frequency!C4</f>
        <v>176144911.85021967</v>
      </c>
      <c r="D4" s="28">
        <f>'Total Property Damage Expected'!D5*Frequency!D4</f>
        <v>120720463.00067167</v>
      </c>
      <c r="E4" s="28">
        <f>'Total Property Damage Expected'!E5*Frequency!E4</f>
        <v>61065343.307591252</v>
      </c>
      <c r="F4" s="28">
        <f>'Total Property Damage Expected'!F5*Frequency!F4</f>
        <v>40657012.886274263</v>
      </c>
      <c r="G4" s="28">
        <f>'Total Property Damage Expected'!G5*Frequency!G4</f>
        <v>15233075.835989539</v>
      </c>
    </row>
    <row r="5" spans="1:7" x14ac:dyDescent="0.35">
      <c r="A5">
        <v>2025</v>
      </c>
      <c r="B5" s="28">
        <f>'Total Property Damage Expected'!B6*Frequency!B5</f>
        <v>69743627.04738912</v>
      </c>
      <c r="C5" s="28">
        <f>'Total Property Damage Expected'!C6*Frequency!C5</f>
        <v>178954577.9277969</v>
      </c>
      <c r="D5" s="28">
        <f>'Total Property Damage Expected'!D6*Frequency!D5</f>
        <v>122646060.43178464</v>
      </c>
      <c r="E5" s="28">
        <f>'Total Property Damage Expected'!E6*Frequency!E5</f>
        <v>62039389.175875202</v>
      </c>
      <c r="F5" s="28">
        <f>'Total Property Damage Expected'!F6*Frequency!F5</f>
        <v>41305527.956748277</v>
      </c>
      <c r="G5" s="28">
        <f>'Total Property Damage Expected'!G6*Frequency!G5</f>
        <v>15476056.776988477</v>
      </c>
    </row>
    <row r="6" spans="1:7" x14ac:dyDescent="0.35">
      <c r="A6">
        <v>2026</v>
      </c>
      <c r="B6" s="28">
        <f>'Total Property Damage Expected'!B7*Frequency!B6</f>
        <v>70856099.164715305</v>
      </c>
      <c r="C6" s="28">
        <f>'Total Property Damage Expected'!C7*Frequency!C6</f>
        <v>181809060.64744779</v>
      </c>
      <c r="D6" s="28">
        <f>'Total Property Damage Expected'!D7*Frequency!D6</f>
        <v>124602372.83345477</v>
      </c>
      <c r="E6" s="28">
        <f>'Total Property Damage Expected'!E7*Frequency!E6</f>
        <v>63028971.931403726</v>
      </c>
      <c r="F6" s="28">
        <f>'Total Property Damage Expected'!F7*Frequency!F6</f>
        <v>41964387.412280999</v>
      </c>
      <c r="G6" s="28">
        <f>'Total Property Damage Expected'!G7*Frequency!G6</f>
        <v>15722913.477441672</v>
      </c>
    </row>
    <row r="7" spans="1:7" x14ac:dyDescent="0.35">
      <c r="A7">
        <v>2027</v>
      </c>
      <c r="B7" s="28">
        <f>'Total Property Damage Expected'!B8*Frequency!B7</f>
        <v>71986316.189558089</v>
      </c>
      <c r="C7" s="28">
        <f>'Total Property Damage Expected'!C8*Frequency!C7</f>
        <v>184709074.8739824</v>
      </c>
      <c r="D7" s="28">
        <f>'Total Property Damage Expected'!D8*Frequency!D7</f>
        <v>126589890.13644381</v>
      </c>
      <c r="E7" s="28">
        <f>'Total Property Damage Expected'!E8*Frequency!E7</f>
        <v>64034339.401176661</v>
      </c>
      <c r="F7" s="28">
        <f>'Total Property Damage Expected'!F8*Frequency!F7</f>
        <v>42633756.254901066</v>
      </c>
      <c r="G7" s="28">
        <f>'Total Property Damage Expected'!G8*Frequency!G7</f>
        <v>15973707.759117056</v>
      </c>
    </row>
    <row r="8" spans="1:7" x14ac:dyDescent="0.35">
      <c r="A8">
        <v>2028</v>
      </c>
      <c r="B8" s="28">
        <f>'Total Property Damage Expected'!B9*Frequency!B8</f>
        <v>73134561.168780267</v>
      </c>
      <c r="C8" s="28">
        <f>'Total Property Damage Expected'!C9*Frequency!C8</f>
        <v>187655346.87493235</v>
      </c>
      <c r="D8" s="28">
        <f>'Total Property Damage Expected'!D9*Frequency!D8</f>
        <v>128609110.08633958</v>
      </c>
      <c r="E8" s="28">
        <f>'Total Property Damage Expected'!E9*Frequency!E8</f>
        <v>65055743.365252227</v>
      </c>
      <c r="F8" s="28">
        <f>'Total Property Damage Expected'!F9*Frequency!F8</f>
        <v>43313802.118564442</v>
      </c>
      <c r="G8" s="28">
        <f>'Total Property Damage Expected'!G9*Frequency!G8</f>
        <v>16228502.429894073</v>
      </c>
    </row>
    <row r="9" spans="1:7" x14ac:dyDescent="0.35">
      <c r="A9">
        <v>2029</v>
      </c>
      <c r="B9" s="28">
        <f>'Total Property Damage Expected'!B10*Frequency!B9</f>
        <v>74301121.664090797</v>
      </c>
      <c r="C9" s="28">
        <f>'Total Property Damage Expected'!C10*Frequency!C9</f>
        <v>190648614.50243455</v>
      </c>
      <c r="D9" s="28">
        <f>'Total Property Damage Expected'!D10*Frequency!D9</f>
        <v>130660538.36820927</v>
      </c>
      <c r="E9" s="28">
        <f>'Total Property Damage Expected'!E10*Frequency!E9</f>
        <v>66093439.619801693</v>
      </c>
      <c r="F9" s="28">
        <f>'Total Property Damage Expected'!F10*Frequency!F9</f>
        <v>44004695.311135948</v>
      </c>
      <c r="G9" s="28">
        <f>'Total Property Damage Expected'!G10*Frequency!G9</f>
        <v>16487361.299493015</v>
      </c>
    </row>
    <row r="10" spans="1:7" x14ac:dyDescent="0.35">
      <c r="A10">
        <v>2030</v>
      </c>
      <c r="B10" s="28">
        <f>'Total Property Damage Expected'!B11*Frequency!B10</f>
        <v>83707106.400933415</v>
      </c>
      <c r="C10" s="28">
        <f>'Total Property Damage Expected'!C11*Frequency!C10</f>
        <v>214783350.53262767</v>
      </c>
      <c r="D10" s="28">
        <f>'Total Property Damage Expected'!D11*Frequency!D10</f>
        <v>147201217.72908333</v>
      </c>
      <c r="E10" s="28">
        <f>'Total Property Damage Expected'!E11*Frequency!E10</f>
        <v>74460391.158969849</v>
      </c>
      <c r="F10" s="28">
        <f>'Total Property Damage Expected'!F11*Frequency!F10</f>
        <v>49575371.542878404</v>
      </c>
      <c r="G10" s="28">
        <f>'Total Property Damage Expected'!G11*Frequency!G10</f>
        <v>18574542.02113736</v>
      </c>
    </row>
    <row r="11" spans="1:7" x14ac:dyDescent="0.35">
      <c r="A11">
        <v>2031</v>
      </c>
      <c r="B11" s="28">
        <f>'Total Property Damage Expected'!B12*Frequency!B11</f>
        <v>85042308.280093223</v>
      </c>
      <c r="C11" s="28">
        <f>'Total Property Damage Expected'!C12*Frequency!C11</f>
        <v>218209333.6489214</v>
      </c>
      <c r="D11" s="28">
        <f>'Total Property Damage Expected'!D12*Frequency!D11</f>
        <v>149549206.45999342</v>
      </c>
      <c r="E11" s="28">
        <f>'Total Property Damage Expected'!E12*Frequency!E11</f>
        <v>75648099.807292238</v>
      </c>
      <c r="F11" s="28">
        <f>'Total Property Damage Expected'!F12*Frequency!F11</f>
        <v>50366142.268210262</v>
      </c>
      <c r="G11" s="28">
        <f>'Total Property Damage Expected'!G12*Frequency!G11</f>
        <v>18870822.283082705</v>
      </c>
    </row>
    <row r="12" spans="1:7" x14ac:dyDescent="0.35">
      <c r="A12">
        <v>2032</v>
      </c>
      <c r="B12" s="28">
        <f>'Total Property Damage Expected'!B13*Frequency!B12</f>
        <v>86398807.802126661</v>
      </c>
      <c r="C12" s="28">
        <f>'Total Property Damage Expected'!C13*Frequency!C12</f>
        <v>221689964.20545679</v>
      </c>
      <c r="D12" s="28">
        <f>'Total Property Damage Expected'!D13*Frequency!D12</f>
        <v>151934647.67373982</v>
      </c>
      <c r="E12" s="28">
        <f>'Total Property Damage Expected'!E13*Frequency!E12</f>
        <v>76854753.45189175</v>
      </c>
      <c r="F12" s="28">
        <f>'Total Property Damage Expected'!F13*Frequency!F12</f>
        <v>51169526.48125951</v>
      </c>
      <c r="G12" s="28">
        <f>'Total Property Damage Expected'!G13*Frequency!G12</f>
        <v>19171828.475471906</v>
      </c>
    </row>
    <row r="13" spans="1:7" x14ac:dyDescent="0.35">
      <c r="A13">
        <v>2033</v>
      </c>
      <c r="B13" s="28">
        <f>'Total Property Damage Expected'!B14*Frequency!B13</f>
        <v>87776944.683146358</v>
      </c>
      <c r="C13" s="28">
        <f>'Total Property Damage Expected'!C14*Frequency!C13</f>
        <v>225226113.87691045</v>
      </c>
      <c r="D13" s="28">
        <f>'Total Property Damage Expected'!D14*Frequency!D13</f>
        <v>154358138.77032366</v>
      </c>
      <c r="E13" s="28">
        <f>'Total Property Damage Expected'!E14*Frequency!E13</f>
        <v>78080654.282101125</v>
      </c>
      <c r="F13" s="28">
        <f>'Total Property Damage Expected'!F14*Frequency!F13</f>
        <v>51985725.378235519</v>
      </c>
      <c r="G13" s="28">
        <f>'Total Property Damage Expected'!G14*Frequency!G13</f>
        <v>19477635.981047012</v>
      </c>
    </row>
    <row r="14" spans="1:7" x14ac:dyDescent="0.35">
      <c r="A14">
        <v>2034</v>
      </c>
      <c r="B14" s="28">
        <f>'Total Property Damage Expected'!B15*Frequency!B14</f>
        <v>89177064.058035374</v>
      </c>
      <c r="C14" s="28">
        <f>'Total Property Damage Expected'!C15*Frequency!C14</f>
        <v>228818668.24193573</v>
      </c>
      <c r="D14" s="28">
        <f>'Total Property Damage Expected'!D15*Frequency!D14</f>
        <v>156820286.67880097</v>
      </c>
      <c r="E14" s="28">
        <f>'Total Property Damage Expected'!E15*Frequency!E14</f>
        <v>79326109.307438448</v>
      </c>
      <c r="F14" s="28">
        <f>'Total Property Damage Expected'!F15*Frequency!F14</f>
        <v>52814943.364603899</v>
      </c>
      <c r="G14" s="28">
        <f>'Total Property Damage Expected'!G15*Frequency!G14</f>
        <v>19788321.38497103</v>
      </c>
    </row>
    <row r="15" spans="1:7" x14ac:dyDescent="0.35">
      <c r="A15">
        <v>2035</v>
      </c>
      <c r="B15" s="28">
        <f>'Total Property Damage Expected'!B16*Frequency!B15</f>
        <v>90599516.566881329</v>
      </c>
      <c r="C15" s="28">
        <f>'Total Property Damage Expected'!C16*Frequency!C15</f>
        <v>232468527.00494355</v>
      </c>
      <c r="D15" s="28">
        <f>'Total Property Damage Expected'!D16*Frequency!D15</f>
        <v>159321708.00927931</v>
      </c>
      <c r="E15" s="28">
        <f>'Total Property Damage Expected'!E16*Frequency!E15</f>
        <v>80591430.434493273</v>
      </c>
      <c r="F15" s="28">
        <f>'Total Property Damage Expected'!F16*Frequency!F15</f>
        <v>53657388.106277004</v>
      </c>
      <c r="G15" s="28">
        <f>'Total Property Damage Expected'!G16*Frequency!G15</f>
        <v>20103962.494007584</v>
      </c>
    </row>
    <row r="16" spans="1:7" x14ac:dyDescent="0.35">
      <c r="A16">
        <v>2036</v>
      </c>
      <c r="B16" s="28">
        <f>'Total Property Damage Expected'!B17*Frequency!B16</f>
        <v>92044658.442789257</v>
      </c>
      <c r="C16" s="28">
        <f>'Total Property Damage Expected'!C17*Frequency!C16</f>
        <v>236176604.22142056</v>
      </c>
      <c r="D16" s="28">
        <f>'Total Property Damage Expected'!D17*Frequency!D16</f>
        <v>161863029.20733911</v>
      </c>
      <c r="E16" s="28">
        <f>'Total Property Damage Expected'!E17*Frequency!E16</f>
        <v>81876934.545039296</v>
      </c>
      <c r="F16" s="28">
        <f>'Total Property Damage Expected'!F17*Frequency!F16</f>
        <v>54513270.581620932</v>
      </c>
      <c r="G16" s="28">
        <f>'Total Property Damage Expected'!G17*Frequency!G16</f>
        <v>20424638.356006537</v>
      </c>
    </row>
    <row r="17" spans="1:7" x14ac:dyDescent="0.35">
      <c r="A17">
        <v>2037</v>
      </c>
      <c r="B17" s="28">
        <f>'Total Property Damage Expected'!B18*Frequency!B17</f>
        <v>93512851.60109517</v>
      </c>
      <c r="C17" s="28">
        <f>'Total Property Damage Expected'!C18*Frequency!C17</f>
        <v>239943828.52684116</v>
      </c>
      <c r="D17" s="28">
        <f>'Total Property Damage Expected'!D18*Frequency!D17</f>
        <v>164444886.71091813</v>
      </c>
      <c r="E17" s="28">
        <f>'Total Property Damage Expected'!E18*Frequency!E17</f>
        <v>83182943.575392798</v>
      </c>
      <c r="F17" s="28">
        <f>'Total Property Damage Expected'!F18*Frequency!F17</f>
        <v>55382805.134292029</v>
      </c>
      <c r="G17" s="28">
        <f>'Total Property Damage Expected'!G18*Frequency!G17</f>
        <v>20750429.279700384</v>
      </c>
    </row>
    <row r="18" spans="1:7" x14ac:dyDescent="0.35">
      <c r="A18">
        <v>2038</v>
      </c>
      <c r="B18" s="28">
        <f>'Total Property Damage Expected'!B19*Frequency!B18</f>
        <v>95004463.730002567</v>
      </c>
      <c r="C18" s="28">
        <f>'Total Property Damage Expected'!C19*Frequency!C18</f>
        <v>243771143.36923143</v>
      </c>
      <c r="D18" s="28">
        <f>'Total Property Damage Expected'!D19*Frequency!D18</f>
        <v>167067927.10969833</v>
      </c>
      <c r="E18" s="28">
        <f>'Total Property Damage Expected'!E19*Frequency!E18</f>
        <v>84509784.597037181</v>
      </c>
      <c r="F18" s="28">
        <f>'Total Property Damage Expected'!F19*Frequency!F18</f>
        <v>56266209.526916258</v>
      </c>
      <c r="G18" s="28">
        <f>'Total Property Damage Expected'!G19*Frequency!G18</f>
        <v>21081416.854816467</v>
      </c>
    </row>
    <row r="19" spans="1:7" x14ac:dyDescent="0.35">
      <c r="A19">
        <v>2039</v>
      </c>
      <c r="B19" s="28">
        <f>'Total Property Damage Expected'!B20*Frequency!B19</f>
        <v>96519868.382664829</v>
      </c>
      <c r="C19" s="28">
        <f>'Total Property Damage Expected'!C20*Frequency!C19</f>
        <v>247659507.24544236</v>
      </c>
      <c r="D19" s="28">
        <f>'Total Property Damage Expected'!D20*Frequency!D19</f>
        <v>169732807.307035</v>
      </c>
      <c r="E19" s="28">
        <f>'Total Property Damage Expected'!E20*Frequency!E19</f>
        <v>85857789.898533255</v>
      </c>
      <c r="F19" s="28">
        <f>'Total Property Damage Expected'!F20*Frequency!F19</f>
        <v>57163704.995624758</v>
      </c>
      <c r="G19" s="28">
        <f>'Total Property Damage Expected'!G20*Frequency!G19</f>
        <v>21417683.972509932</v>
      </c>
    </row>
    <row r="20" spans="1:7" x14ac:dyDescent="0.35">
      <c r="A20">
        <v>2040</v>
      </c>
      <c r="B20" s="28">
        <f>'Total Property Damage Expected'!B21*Frequency!B20</f>
        <v>105262896.0603767</v>
      </c>
      <c r="C20" s="28">
        <f>'Total Property Damage Expected'!C21*Frequency!C20</f>
        <v>270093167.41073412</v>
      </c>
      <c r="D20" s="28">
        <f>'Total Property Damage Expected'!D21*Frequency!D20</f>
        <v>185107658.6922206</v>
      </c>
      <c r="E20" s="28">
        <f>'Total Property Damage Expected'!E21*Frequency!E20</f>
        <v>93635018.007195592</v>
      </c>
      <c r="F20" s="28">
        <f>'Total Property Damage Expected'!F21*Frequency!F20</f>
        <v>62341746.19389753</v>
      </c>
      <c r="G20" s="28">
        <f>'Total Property Damage Expected'!G21*Frequency!G20</f>
        <v>23357755.036653362</v>
      </c>
    </row>
    <row r="21" spans="1:7" x14ac:dyDescent="0.35">
      <c r="A21">
        <v>2041</v>
      </c>
      <c r="B21" s="28">
        <f>'Total Property Damage Expected'!B22*Frequency!B21</f>
        <v>106941931.72017407</v>
      </c>
      <c r="C21" s="28">
        <f>'Total Property Damage Expected'!C22*Frequency!C21</f>
        <v>274401390.69284976</v>
      </c>
      <c r="D21" s="28">
        <f>'Total Property Damage Expected'!D22*Frequency!D21</f>
        <v>188060288.45520532</v>
      </c>
      <c r="E21" s="28">
        <f>'Total Property Damage Expected'!E22*Frequency!E21</f>
        <v>95128578.797596723</v>
      </c>
      <c r="F21" s="28">
        <f>'Total Property Damage Expected'!F22*Frequency!F21</f>
        <v>63336151.809467442</v>
      </c>
      <c r="G21" s="28">
        <f>'Total Property Damage Expected'!G22*Frequency!G21</f>
        <v>23730331.747984365</v>
      </c>
    </row>
    <row r="22" spans="1:7" x14ac:dyDescent="0.35">
      <c r="A22">
        <v>2042</v>
      </c>
      <c r="B22" s="28">
        <f>'Total Property Damage Expected'!B23*Frequency!B22</f>
        <v>108647749.47368519</v>
      </c>
      <c r="C22" s="28">
        <f>'Total Property Damage Expected'!C23*Frequency!C22</f>
        <v>278778333.92085117</v>
      </c>
      <c r="D22" s="28">
        <f>'Total Property Damage Expected'!D23*Frequency!D22</f>
        <v>191060015.25663167</v>
      </c>
      <c r="E22" s="28">
        <f>'Total Property Damage Expected'!E23*Frequency!E22</f>
        <v>96645963.194615334</v>
      </c>
      <c r="F22" s="28">
        <f>'Total Property Damage Expected'!F23*Frequency!F22</f>
        <v>64346419.068136036</v>
      </c>
      <c r="G22" s="28">
        <f>'Total Property Damage Expected'!G23*Frequency!G22</f>
        <v>24108851.38514914</v>
      </c>
    </row>
    <row r="23" spans="1:7" x14ac:dyDescent="0.35">
      <c r="A23">
        <v>2043</v>
      </c>
      <c r="B23" s="28">
        <f>'Total Property Damage Expected'!B24*Frequency!B23</f>
        <v>110380776.5188314</v>
      </c>
      <c r="C23" s="28">
        <f>'Total Property Damage Expected'!C24*Frequency!C23</f>
        <v>283225093.23824185</v>
      </c>
      <c r="D23" s="28">
        <f>'Total Property Damage Expected'!D24*Frequency!D23</f>
        <v>194107590.33563489</v>
      </c>
      <c r="E23" s="28">
        <f>'Total Property Damage Expected'!E24*Frequency!E23</f>
        <v>98187551.205704689</v>
      </c>
      <c r="F23" s="28">
        <f>'Total Property Damage Expected'!F24*Frequency!F23</f>
        <v>65372800.977044329</v>
      </c>
      <c r="G23" s="28">
        <f>'Total Property Damage Expected'!G24*Frequency!G23</f>
        <v>24493408.743035264</v>
      </c>
    </row>
    <row r="24" spans="1:7" x14ac:dyDescent="0.35">
      <c r="A24">
        <v>2044</v>
      </c>
      <c r="B24" s="28">
        <f>'Total Property Damage Expected'!B25*Frequency!B24</f>
        <v>112141446.86771613</v>
      </c>
      <c r="C24" s="28">
        <f>'Total Property Damage Expected'!C25*Frequency!C24</f>
        <v>287742782.27297705</v>
      </c>
      <c r="D24" s="28">
        <f>'Total Property Damage Expected'!D25*Frequency!D24</f>
        <v>197203776.91427442</v>
      </c>
      <c r="E24" s="28">
        <f>'Total Property Damage Expected'!E25*Frequency!E24</f>
        <v>99753728.899770752</v>
      </c>
      <c r="F24" s="28">
        <f>'Total Property Damage Expected'!F25*Frequency!F24</f>
        <v>66415554.579019472</v>
      </c>
      <c r="G24" s="28">
        <f>'Total Property Damage Expected'!G25*Frequency!G24</f>
        <v>24884100.128592052</v>
      </c>
    </row>
    <row r="25" spans="1:7" x14ac:dyDescent="0.35">
      <c r="A25">
        <v>2045</v>
      </c>
      <c r="B25" s="28">
        <f>'Total Property Damage Expected'!B26*Frequency!B25</f>
        <v>113930201.45531711</v>
      </c>
      <c r="C25" s="28">
        <f>'Total Property Damage Expected'!C26*Frequency!C25</f>
        <v>292332532.41635633</v>
      </c>
      <c r="D25" s="28">
        <f>'Total Property Damage Expected'!D26*Frequency!D25</f>
        <v>200349350.38867196</v>
      </c>
      <c r="E25" s="28">
        <f>'Total Property Damage Expected'!E26*Frequency!E25</f>
        <v>101344888.50385769</v>
      </c>
      <c r="F25" s="28">
        <f>'Total Property Damage Expected'!F26*Frequency!F25</f>
        <v>67474941.016947508</v>
      </c>
      <c r="G25" s="28">
        <f>'Total Property Damage Expected'!G26*Frequency!G25</f>
        <v>25281023.384949248</v>
      </c>
    </row>
    <row r="26" spans="1:7" x14ac:dyDescent="0.35">
      <c r="A26">
        <v>2046</v>
      </c>
      <c r="B26" s="28">
        <f>'Total Property Damage Expected'!B27*Frequency!B26</f>
        <v>115747488.24991235</v>
      </c>
      <c r="C26" s="28">
        <f>'Total Property Damage Expected'!C27*Frequency!C26</f>
        <v>296995493.10636431</v>
      </c>
      <c r="D26" s="28">
        <f>'Total Property Damage Expected'!D27*Frequency!D26</f>
        <v>203545098.52319857</v>
      </c>
      <c r="E26" s="28">
        <f>'Total Property Damage Expected'!E27*Frequency!E26</f>
        <v>102961428.50137554</v>
      </c>
      <c r="F26" s="28">
        <f>'Total Property Damage Expected'!F27*Frequency!F26</f>
        <v>68551225.59917289</v>
      </c>
      <c r="G26" s="28">
        <f>'Total Property Damage Expected'!G27*Frequency!G26</f>
        <v>25684277.915920477</v>
      </c>
    </row>
    <row r="27" spans="1:7" x14ac:dyDescent="0.35">
      <c r="A27">
        <v>2047</v>
      </c>
      <c r="B27" s="28">
        <f>'Total Property Damage Expected'!B28*Frequency!B27</f>
        <v>117593762.36526735</v>
      </c>
      <c r="C27" s="28">
        <f>'Total Property Damage Expected'!C28*Frequency!C27</f>
        <v>301732832.11553103</v>
      </c>
      <c r="D27" s="28">
        <f>'Total Property Damage Expected'!D28*Frequency!D27</f>
        <v>206791821.64775893</v>
      </c>
      <c r="E27" s="28">
        <f>'Total Property Damage Expected'!E28*Frequency!E27</f>
        <v>104603753.73189482</v>
      </c>
      <c r="F27" s="28">
        <f>'Total Property Damage Expected'!F28*Frequency!F27</f>
        <v>69644677.865941286</v>
      </c>
      <c r="G27" s="28">
        <f>'Total Property Damage Expected'!G28*Frequency!G27</f>
        <v>26093964.710897505</v>
      </c>
    </row>
    <row r="28" spans="1:7" x14ac:dyDescent="0.35">
      <c r="A28">
        <v>2048</v>
      </c>
      <c r="B28" s="28">
        <f>'Total Property Damage Expected'!B29*Frequency!B28</f>
        <v>119469486.174612</v>
      </c>
      <c r="C28" s="28">
        <f>'Total Property Damage Expected'!C29*Frequency!C28</f>
        <v>306545735.84338439</v>
      </c>
      <c r="D28" s="28">
        <f>'Total Property Damage Expected'!D29*Frequency!D28</f>
        <v>210090332.85822272</v>
      </c>
      <c r="E28" s="28">
        <f>'Total Property Damage Expected'!E29*Frequency!E28</f>
        <v>106272275.4925328</v>
      </c>
      <c r="F28" s="28">
        <f>'Total Property Damage Expected'!F29*Frequency!F28</f>
        <v>70755571.656902</v>
      </c>
      <c r="G28" s="28">
        <f>'Total Property Damage Expected'!G29*Frequency!G28</f>
        <v>26510186.370141625</v>
      </c>
    </row>
    <row r="29" spans="1:7" x14ac:dyDescent="0.35">
      <c r="A29">
        <v>2049</v>
      </c>
      <c r="B29" s="28">
        <f>'Total Property Damage Expected'!B30*Frequency!B29</f>
        <v>121375129.42643535</v>
      </c>
      <c r="C29" s="28">
        <f>'Total Property Damage Expected'!C30*Frequency!C29</f>
        <v>311435409.61356676</v>
      </c>
      <c r="D29" s="28">
        <f>'Total Property Damage Expected'!D30*Frequency!D29</f>
        <v>213441458.2200532</v>
      </c>
      <c r="E29" s="28">
        <f>'Total Property Damage Expected'!E30*Frequency!E29</f>
        <v>107967411.64095707</v>
      </c>
      <c r="F29" s="28">
        <f>'Total Property Damage Expected'!F30*Frequency!F29</f>
        <v>71884185.179687306</v>
      </c>
      <c r="G29" s="28">
        <f>'Total Property Damage Expected'!G30*Frequency!G29</f>
        <v>26933047.130478393</v>
      </c>
    </row>
    <row r="30" spans="1:7" x14ac:dyDescent="0.35">
      <c r="A30">
        <v>2050</v>
      </c>
      <c r="B30" s="28">
        <f>'Total Property Damage Expected'!B31*Frequency!B30</f>
        <v>127934010.769595</v>
      </c>
      <c r="C30" s="28">
        <f>'Total Property Damage Expected'!C31*Frequency!C30</f>
        <v>328264787.32353443</v>
      </c>
      <c r="D30" s="28">
        <f>'Total Property Damage Expected'!D31*Frequency!D30</f>
        <v>224975429.01614437</v>
      </c>
      <c r="E30" s="28">
        <f>'Total Property Damage Expected'!E31*Frequency!E30</f>
        <v>113801765.39388391</v>
      </c>
      <c r="F30" s="28">
        <f>'Total Property Damage Expected'!F31*Frequency!F30</f>
        <v>75768669.944163233</v>
      </c>
      <c r="G30" s="28">
        <f>'Total Property Damage Expected'!G31*Frequency!G30</f>
        <v>28388457.816121366</v>
      </c>
    </row>
    <row r="31" spans="1:7" x14ac:dyDescent="0.35">
      <c r="A31">
        <v>2051</v>
      </c>
      <c r="B31" s="28">
        <f>'Total Property Damage Expected'!B32*Frequency!B31</f>
        <v>129974670.62432522</v>
      </c>
      <c r="C31" s="28">
        <f>'Total Property Damage Expected'!C32*Frequency!C31</f>
        <v>333500899.04381114</v>
      </c>
      <c r="D31" s="28">
        <f>'Total Property Damage Expected'!D32*Frequency!D31</f>
        <v>228563984.73742765</v>
      </c>
      <c r="E31" s="28">
        <f>'Total Property Damage Expected'!E32*Frequency!E31</f>
        <v>115617003.5204753</v>
      </c>
      <c r="F31" s="28">
        <f>'Total Property Damage Expected'!F32*Frequency!F31</f>
        <v>76977246.788360044</v>
      </c>
      <c r="G31" s="28">
        <f>'Total Property Damage Expected'!G32*Frequency!G31</f>
        <v>28841278.655979138</v>
      </c>
    </row>
    <row r="32" spans="1:7" x14ac:dyDescent="0.35">
      <c r="A32">
        <v>2052</v>
      </c>
      <c r="B32" s="28">
        <f>'Total Property Damage Expected'!B33*Frequency!B32</f>
        <v>132047880.79634523</v>
      </c>
      <c r="C32" s="28">
        <f>'Total Property Damage Expected'!C33*Frequency!C32</f>
        <v>338820531.34566098</v>
      </c>
      <c r="D32" s="28">
        <f>'Total Property Damage Expected'!D33*Frequency!D32</f>
        <v>232209781.07481328</v>
      </c>
      <c r="E32" s="28">
        <f>'Total Property Damage Expected'!E33*Frequency!E32</f>
        <v>117461196.2897722</v>
      </c>
      <c r="F32" s="28">
        <f>'Total Property Damage Expected'!F33*Frequency!F32</f>
        <v>78205101.494889721</v>
      </c>
      <c r="G32" s="28">
        <f>'Total Property Damage Expected'!G33*Frequency!G32</f>
        <v>29301322.386010706</v>
      </c>
    </row>
    <row r="33" spans="1:7" x14ac:dyDescent="0.35">
      <c r="A33">
        <v>2053</v>
      </c>
      <c r="B33" s="28">
        <f>'Total Property Damage Expected'!B34*Frequency!B33</f>
        <v>134154160.49180946</v>
      </c>
      <c r="C33" s="28">
        <f>'Total Property Damage Expected'!C34*Frequency!C33</f>
        <v>344225016.45572811</v>
      </c>
      <c r="D33" s="28">
        <f>'Total Property Damage Expected'!D34*Frequency!D33</f>
        <v>235913731.06641063</v>
      </c>
      <c r="E33" s="28">
        <f>'Total Property Damage Expected'!E34*Frequency!E33</f>
        <v>119334805.55376071</v>
      </c>
      <c r="F33" s="28">
        <f>'Total Property Damage Expected'!F34*Frequency!F33</f>
        <v>79452541.562591016</v>
      </c>
      <c r="G33" s="28">
        <f>'Total Property Damage Expected'!G34*Frequency!G33</f>
        <v>29768704.217659265</v>
      </c>
    </row>
    <row r="34" spans="1:7" x14ac:dyDescent="0.35">
      <c r="A34">
        <v>2054</v>
      </c>
      <c r="B34" s="28">
        <f>'Total Property Damage Expected'!B35*Frequency!B34</f>
        <v>136294037.1986666</v>
      </c>
      <c r="C34" s="28">
        <f>'Total Property Damage Expected'!C35*Frequency!C34</f>
        <v>349715707.85084218</v>
      </c>
      <c r="D34" s="28">
        <f>'Total Property Damage Expected'!D35*Frequency!D34</f>
        <v>239676762.31408924</v>
      </c>
      <c r="E34" s="28">
        <f>'Total Property Damage Expected'!E35*Frequency!E34</f>
        <v>121238300.53137201</v>
      </c>
      <c r="F34" s="28">
        <f>'Total Property Damage Expected'!F35*Frequency!F34</f>
        <v>80719879.395179287</v>
      </c>
      <c r="G34" s="28">
        <f>'Total Property Damage Expected'!G35*Frequency!G34</f>
        <v>30243541.200091712</v>
      </c>
    </row>
    <row r="35" spans="1:7" x14ac:dyDescent="0.35">
      <c r="A35">
        <v>2055</v>
      </c>
      <c r="B35" s="28">
        <f>'Total Property Damage Expected'!B36*Frequency!B35</f>
        <v>138468046.8187615</v>
      </c>
      <c r="C35" s="28">
        <f>'Total Property Damage Expected'!C36*Frequency!C35</f>
        <v>355293980.59697717</v>
      </c>
      <c r="D35" s="28">
        <f>'Total Property Damage Expected'!D36*Frequency!D35</f>
        <v>243499817.21578327</v>
      </c>
      <c r="E35" s="28">
        <f>'Total Property Damage Expected'!E36*Frequency!E35</f>
        <v>123172157.92599131</v>
      </c>
      <c r="F35" s="28">
        <f>'Total Property Damage Expected'!F36*Frequency!F35</f>
        <v>82007432.379483551</v>
      </c>
      <c r="G35" s="28">
        <f>'Total Property Damage Expected'!G36*Frequency!G35</f>
        <v>30725952.249511994</v>
      </c>
    </row>
    <row r="36" spans="1:7" x14ac:dyDescent="0.35">
      <c r="A36">
        <v>2056</v>
      </c>
      <c r="B36" s="28">
        <f>'Total Property Damage Expected'!B37*Frequency!B36</f>
        <v>140676733.80204415</v>
      </c>
      <c r="C36" s="28">
        <f>'Total Property Damage Expected'!C37*Frequency!C36</f>
        <v>360961231.69361717</v>
      </c>
      <c r="D36" s="28">
        <f>'Total Property Damage Expected'!D37*Frequency!D36</f>
        <v>247383853.20150164</v>
      </c>
      <c r="E36" s="28">
        <f>'Total Property Damage Expected'!E37*Frequency!E36</f>
        <v>125136862.04484159</v>
      </c>
      <c r="F36" s="28">
        <f>'Total Property Damage Expected'!F37*Frequency!F36</f>
        <v>83315522.964931563</v>
      </c>
      <c r="G36" s="28">
        <f>'Total Property Damage Expected'!G37*Frequency!G36</f>
        <v>31216058.178941965</v>
      </c>
    </row>
    <row r="37" spans="1:7" x14ac:dyDescent="0.35">
      <c r="A37">
        <v>2057</v>
      </c>
      <c r="B37" s="28">
        <f>'Total Property Damage Expected'!B38*Frequency!B37</f>
        <v>142920651.28291959</v>
      </c>
      <c r="C37" s="28">
        <f>'Total Property Damage Expected'!C38*Frequency!C37</f>
        <v>366718880.42361534</v>
      </c>
      <c r="D37" s="28">
        <f>'Total Property Damage Expected'!D38*Frequency!D37</f>
        <v>251329842.97310311</v>
      </c>
      <c r="E37" s="28">
        <f>'Total Property Damage Expected'!E38*Frequency!E37</f>
        <v>127132904.92027146</v>
      </c>
      <c r="F37" s="28">
        <f>'Total Property Damage Expected'!F38*Frequency!F37</f>
        <v>84644478.74430275</v>
      </c>
      <c r="G37" s="28">
        <f>'Total Property Damage Expected'!G38*Frequency!G37</f>
        <v>31713981.728477303</v>
      </c>
    </row>
    <row r="38" spans="1:7" x14ac:dyDescent="0.35">
      <c r="A38">
        <v>2058</v>
      </c>
      <c r="B38" s="28">
        <f>'Total Property Damage Expected'!B39*Frequency!B38</f>
        <v>145200361.21877238</v>
      </c>
      <c r="C38" s="28">
        <f>'Total Property Damage Expected'!C39*Frequency!C38</f>
        <v>372568368.70863301</v>
      </c>
      <c r="D38" s="28">
        <f>'Total Property Damage Expected'!D39*Frequency!D38</f>
        <v>255338774.74789545</v>
      </c>
      <c r="E38" s="28">
        <f>'Total Property Damage Expected'!E39*Frequency!E38</f>
        <v>129160786.43297774</v>
      </c>
      <c r="F38" s="28">
        <f>'Total Property Damage Expected'!F39*Frequency!F38</f>
        <v>85994632.53576906</v>
      </c>
      <c r="G38" s="28">
        <f>'Total Property Damage Expected'!G39*Frequency!G38</f>
        <v>32219847.596026044</v>
      </c>
    </row>
    <row r="39" spans="1:7" x14ac:dyDescent="0.35">
      <c r="A39">
        <v>2059</v>
      </c>
      <c r="B39" s="28">
        <f>'Total Property Damage Expected'!B40*Frequency!B39</f>
        <v>147516434.53070122</v>
      </c>
      <c r="C39" s="28">
        <f>'Total Property Damage Expected'!C40*Frequency!C39</f>
        <v>378511161.47024882</v>
      </c>
      <c r="D39" s="28">
        <f>'Total Property Damage Expected'!D40*Frequency!D39</f>
        <v>259411652.50612065</v>
      </c>
      <c r="E39" s="28">
        <f>'Total Property Damage Expected'!E40*Frequency!E39</f>
        <v>131221014.4371935</v>
      </c>
      <c r="F39" s="28">
        <f>'Total Property Damage Expected'!F40*Frequency!F39</f>
        <v>87366322.466244727</v>
      </c>
      <c r="G39" s="28">
        <f>'Total Property Damage Expected'!G40*Frequency!G39</f>
        <v>32733782.468537375</v>
      </c>
    </row>
    <row r="40" spans="1:7" x14ac:dyDescent="0.35">
      <c r="A40">
        <v>2060</v>
      </c>
      <c r="B40" s="28">
        <f>'Total Property Damage Expected'!B41*Frequency!B40</f>
        <v>151310793.24738857</v>
      </c>
      <c r="C40" s="28">
        <f>'Total Property Damage Expected'!C41*Frequency!C40</f>
        <v>388247074.14640009</v>
      </c>
      <c r="D40" s="28">
        <f>'Total Property Damage Expected'!D41*Frequency!D40</f>
        <v>266084135.25713253</v>
      </c>
      <c r="E40" s="28">
        <f>'Total Property Damage Expected'!E41*Frequency!E40</f>
        <v>134596228.8770375</v>
      </c>
      <c r="F40" s="28">
        <f>'Total Property Damage Expected'!F41*Frequency!F40</f>
        <v>89613524.062794462</v>
      </c>
      <c r="G40" s="28">
        <f>'Total Property Damage Expected'!G41*Frequency!G40</f>
        <v>33575747.726406954</v>
      </c>
    </row>
    <row r="41" spans="1:7" x14ac:dyDescent="0.35">
      <c r="A41">
        <v>2061</v>
      </c>
      <c r="B41" s="28">
        <f>'Total Property Damage Expected'!B42*Frequency!B41</f>
        <v>153724333.3178505</v>
      </c>
      <c r="C41" s="28">
        <f>'Total Property Damage Expected'!C42*Frequency!C41</f>
        <v>394439956.03262419</v>
      </c>
      <c r="D41" s="28">
        <f>'Total Property Damage Expected'!D42*Frequency!D41</f>
        <v>270328410.95468515</v>
      </c>
      <c r="E41" s="28">
        <f>'Total Property Damage Expected'!E42*Frequency!E41</f>
        <v>136743156.96297166</v>
      </c>
      <c r="F41" s="28">
        <f>'Total Property Damage Expected'!F42*Frequency!F41</f>
        <v>91042938.492122307</v>
      </c>
      <c r="G41" s="28">
        <f>'Total Property Damage Expected'!G42*Frequency!G41</f>
        <v>34111310.397081167</v>
      </c>
    </row>
    <row r="42" spans="1:7" x14ac:dyDescent="0.35">
      <c r="A42">
        <v>2062</v>
      </c>
      <c r="B42" s="28">
        <f>'Total Property Damage Expected'!B43*Frequency!B42</f>
        <v>156176371.47259784</v>
      </c>
      <c r="C42" s="28">
        <f>'Total Property Damage Expected'!C43*Frequency!C42</f>
        <v>400731619.82503784</v>
      </c>
      <c r="D42" s="28">
        <f>'Total Property Damage Expected'!D43*Frequency!D42</f>
        <v>274640386.57797527</v>
      </c>
      <c r="E42" s="28">
        <f>'Total Property Damage Expected'!E43*Frequency!E42</f>
        <v>138924330.43783411</v>
      </c>
      <c r="F42" s="28">
        <f>'Total Property Damage Expected'!F43*Frequency!F42</f>
        <v>92495153.337259501</v>
      </c>
      <c r="G42" s="28">
        <f>'Total Property Damage Expected'!G43*Frequency!G42</f>
        <v>34655415.762814827</v>
      </c>
    </row>
    <row r="43" spans="1:7" x14ac:dyDescent="0.35">
      <c r="A43">
        <v>2063</v>
      </c>
      <c r="B43" s="28">
        <f>'Total Property Damage Expected'!B44*Frequency!B43</f>
        <v>158667521.78989333</v>
      </c>
      <c r="C43" s="28">
        <f>'Total Property Damage Expected'!C44*Frequency!C43</f>
        <v>407123641.18181926</v>
      </c>
      <c r="D43" s="28">
        <f>'Total Property Damage Expected'!D44*Frequency!D43</f>
        <v>279021142.00028914</v>
      </c>
      <c r="E43" s="28">
        <f>'Total Property Damage Expected'!E44*Frequency!E43</f>
        <v>141140295.54566091</v>
      </c>
      <c r="F43" s="28">
        <f>'Total Property Damage Expected'!F44*Frequency!F43</f>
        <v>93970532.284867048</v>
      </c>
      <c r="G43" s="28">
        <f>'Total Property Damage Expected'!G44*Frequency!G43</f>
        <v>35208200.08709842</v>
      </c>
    </row>
    <row r="44" spans="1:7" x14ac:dyDescent="0.35">
      <c r="A44">
        <v>2064</v>
      </c>
      <c r="B44" s="28">
        <f>'Total Property Damage Expected'!B45*Frequency!B44</f>
        <v>161198408.14308751</v>
      </c>
      <c r="C44" s="28">
        <f>'Total Property Damage Expected'!C45*Frequency!C44</f>
        <v>413617620.89427876</v>
      </c>
      <c r="D44" s="28">
        <f>'Total Property Damage Expected'!D45*Frequency!D44</f>
        <v>283471774.31984031</v>
      </c>
      <c r="E44" s="28">
        <f>'Total Property Damage Expected'!E45*Frequency!E44</f>
        <v>143391607.2435604</v>
      </c>
      <c r="F44" s="28">
        <f>'Total Property Damage Expected'!F45*Frequency!F44</f>
        <v>95469444.822727799</v>
      </c>
      <c r="G44" s="28">
        <f>'Total Property Damage Expected'!G45*Frequency!G44</f>
        <v>35769801.806944802</v>
      </c>
    </row>
    <row r="45" spans="1:7" x14ac:dyDescent="0.35">
      <c r="A45">
        <v>2065</v>
      </c>
      <c r="B45" s="28">
        <f>'Total Property Damage Expected'!B46*Frequency!B45</f>
        <v>163769664.35685888</v>
      </c>
      <c r="C45" s="28">
        <f>'Total Property Damage Expected'!C46*Frequency!C45</f>
        <v>420215185.28775412</v>
      </c>
      <c r="D45" s="28">
        <f>'Total Property Damage Expected'!D46*Frequency!D45</f>
        <v>287993398.13452268</v>
      </c>
      <c r="E45" s="28">
        <f>'Total Property Damage Expected'!E46*Frequency!E45</f>
        <v>145678829.34069422</v>
      </c>
      <c r="F45" s="28">
        <f>'Total Property Damage Expected'!F46*Frequency!F45</f>
        <v>96992266.332279205</v>
      </c>
      <c r="G45" s="28">
        <f>'Total Property Damage Expected'!G46*Frequency!G45</f>
        <v>36340361.567558795</v>
      </c>
    </row>
    <row r="46" spans="1:7" x14ac:dyDescent="0.35">
      <c r="A46">
        <v>2066</v>
      </c>
      <c r="B46" s="28">
        <f>'Total Property Damage Expected'!B47*Frequency!B46</f>
        <v>166381934.36594632</v>
      </c>
      <c r="C46" s="28">
        <f>'Total Property Damage Expected'!C47*Frequency!C46</f>
        <v>426917986.62890095</v>
      </c>
      <c r="D46" s="28">
        <f>'Total Property Damage Expected'!D47*Frequency!D46</f>
        <v>292587145.82104588</v>
      </c>
      <c r="E46" s="28">
        <f>'Total Property Damage Expected'!E47*Frequency!E46</f>
        <v>148002534.63947546</v>
      </c>
      <c r="F46" s="28">
        <f>'Total Property Damage Expected'!F47*Frequency!F46</f>
        <v>98539378.182622463</v>
      </c>
      <c r="G46" s="28">
        <f>'Total Property Damage Expected'!G47*Frequency!G46</f>
        <v>36920022.257559784</v>
      </c>
    </row>
    <row r="47" spans="1:7" x14ac:dyDescent="0.35">
      <c r="A47">
        <v>2067</v>
      </c>
      <c r="B47" s="28">
        <f>'Total Property Damage Expected'!B48*Frequency!B47</f>
        <v>169035872.37641343</v>
      </c>
      <c r="C47" s="28">
        <f>'Total Property Damage Expected'!C48*Frequency!C47</f>
        <v>433727703.53947943</v>
      </c>
      <c r="D47" s="28">
        <f>'Total Property Damage Expected'!D48*Frequency!D47</f>
        <v>297254167.81852239</v>
      </c>
      <c r="E47" s="28">
        <f>'Total Property Damage Expected'!E48*Frequency!E47</f>
        <v>150363305.07901892</v>
      </c>
      <c r="F47" s="28">
        <f>'Total Property Damage Expected'!F48*Frequency!F47</f>
        <v>100111167.82603091</v>
      </c>
      <c r="G47" s="28">
        <f>'Total Property Damage Expected'!G48*Frequency!G47</f>
        <v>37508929.044766158</v>
      </c>
    </row>
    <row r="48" spans="1:7" x14ac:dyDescent="0.35">
      <c r="A48">
        <v>2068</v>
      </c>
      <c r="B48" s="28">
        <f>'Total Property Damage Expected'!B49*Frequency!B48</f>
        <v>171732143.02948537</v>
      </c>
      <c r="C48" s="28">
        <f>'Total Property Damage Expected'!C49*Frequency!C48</f>
        <v>440646041.41674143</v>
      </c>
      <c r="D48" s="28">
        <f>'Total Property Damage Expected'!D49*Frequency!D48</f>
        <v>301995632.91657948</v>
      </c>
      <c r="E48" s="28">
        <f>'Total Property Damage Expected'!E49*Frequency!E48</f>
        <v>152761731.8808794</v>
      </c>
      <c r="F48" s="28">
        <f>'Total Property Damage Expected'!F49*Frequency!F48</f>
        <v>101708028.89498203</v>
      </c>
      <c r="G48" s="28">
        <f>'Total Property Damage Expected'!G49*Frequency!G48</f>
        <v>38107229.412550524</v>
      </c>
    </row>
    <row r="49" spans="1:7" x14ac:dyDescent="0.35">
      <c r="A49">
        <v>2069</v>
      </c>
      <c r="B49" s="28">
        <f>'Total Property Damage Expected'!B50*Frequency!B49</f>
        <v>174471421.56799847</v>
      </c>
      <c r="C49" s="28">
        <f>'Total Property Damage Expected'!C50*Frequency!C49</f>
        <v>447674732.8605231</v>
      </c>
      <c r="D49" s="28">
        <f>'Total Property Damage Expected'!D50*Frequency!D49</f>
        <v>306812728.54806548</v>
      </c>
      <c r="E49" s="28">
        <f>'Total Property Damage Expected'!E50*Frequency!E49</f>
        <v>155198415.69711488</v>
      </c>
      <c r="F49" s="28">
        <f>'Total Property Damage Expected'!F50*Frequency!F49</f>
        <v>103330361.30073705</v>
      </c>
      <c r="G49" s="28">
        <f>'Total Property Damage Expected'!G50*Frequency!G49</f>
        <v>38715073.19677484</v>
      </c>
    </row>
    <row r="50" spans="1:7" x14ac:dyDescent="0.35">
      <c r="A50">
        <v>2070</v>
      </c>
      <c r="B50" s="28">
        <f>'Total Property Damage Expected'!B51*Frequency!B50</f>
        <v>175527813.64105931</v>
      </c>
      <c r="C50" s="28">
        <f>'Total Property Damage Expected'!C51*Frequency!C50</f>
        <v>450385320.27279556</v>
      </c>
      <c r="D50" s="28">
        <f>'Total Property Damage Expected'!D51*Frequency!D50</f>
        <v>308670422.6703434</v>
      </c>
      <c r="E50" s="28">
        <f>'Total Property Damage Expected'!E51*Frequency!E50</f>
        <v>156138113.29698879</v>
      </c>
      <c r="F50" s="28">
        <f>'Total Property Damage Expected'!F51*Frequency!F50</f>
        <v>103956007.45873588</v>
      </c>
      <c r="G50" s="28">
        <f>'Total Property Damage Expected'!G51*Frequency!G50</f>
        <v>38949485.778878465</v>
      </c>
    </row>
    <row r="51" spans="1:7" x14ac:dyDescent="0.35">
      <c r="A51">
        <v>2071</v>
      </c>
      <c r="B51" s="28">
        <f>'Total Property Damage Expected'!B52*Frequency!B51</f>
        <v>178327636.46011376</v>
      </c>
      <c r="C51" s="28">
        <f>'Total Property Damage Expected'!C52*Frequency!C51</f>
        <v>457569361.76974934</v>
      </c>
      <c r="D51" s="28">
        <f>'Total Property Damage Expected'!D52*Frequency!D51</f>
        <v>313593987.06183565</v>
      </c>
      <c r="E51" s="28">
        <f>'Total Property Damage Expected'!E52*Frequency!E51</f>
        <v>158628653.36277562</v>
      </c>
      <c r="F51" s="28">
        <f>'Total Property Damage Expected'!F52*Frequency!F51</f>
        <v>105614197.09730768</v>
      </c>
      <c r="G51" s="28">
        <f>'Total Property Damage Expected'!G52*Frequency!G51</f>
        <v>39570764.292021371</v>
      </c>
    </row>
    <row r="52" spans="1:7" x14ac:dyDescent="0.35">
      <c r="A52">
        <v>2072</v>
      </c>
      <c r="B52" s="28">
        <f>'Total Property Damage Expected'!B53*Frequency!B52</f>
        <v>181172118.91262171</v>
      </c>
      <c r="C52" s="28">
        <f>'Total Property Damage Expected'!C53*Frequency!C52</f>
        <v>464867995.03936273</v>
      </c>
      <c r="D52" s="28">
        <f>'Total Property Damage Expected'!D53*Frequency!D52</f>
        <v>318596086.63045144</v>
      </c>
      <c r="E52" s="28">
        <f>'Total Property Damage Expected'!E53*Frequency!E52</f>
        <v>161158919.7304135</v>
      </c>
      <c r="F52" s="28">
        <f>'Total Property Damage Expected'!F53*Frequency!F52</f>
        <v>107298836.31724262</v>
      </c>
      <c r="G52" s="28">
        <f>'Total Property Damage Expected'!G53*Frequency!G52</f>
        <v>40201952.74320773</v>
      </c>
    </row>
    <row r="53" spans="1:7" x14ac:dyDescent="0.35">
      <c r="A53">
        <v>2073</v>
      </c>
      <c r="B53" s="28">
        <f>'Total Property Damage Expected'!B54*Frequency!B53</f>
        <v>184061973.35896772</v>
      </c>
      <c r="C53" s="28">
        <f>'Total Property Damage Expected'!C54*Frequency!C53</f>
        <v>472283047.92107224</v>
      </c>
      <c r="D53" s="28">
        <f>'Total Property Damage Expected'!D54*Frequency!D53</f>
        <v>323677974.08125442</v>
      </c>
      <c r="E53" s="28">
        <f>'Total Property Damage Expected'!E54*Frequency!E53</f>
        <v>163729546.06931427</v>
      </c>
      <c r="F53" s="28">
        <f>'Total Property Damage Expected'!F54*Frequency!F53</f>
        <v>109010347.01259793</v>
      </c>
      <c r="G53" s="28">
        <f>'Total Property Damage Expected'!G54*Frequency!G53</f>
        <v>40843209.204654656</v>
      </c>
    </row>
    <row r="54" spans="1:7" x14ac:dyDescent="0.35">
      <c r="A54">
        <v>2074</v>
      </c>
      <c r="B54" s="28">
        <f>'Total Property Damage Expected'!B55*Frequency!B54</f>
        <v>186997923.52231029</v>
      </c>
      <c r="C54" s="28">
        <f>'Total Property Damage Expected'!C55*Frequency!C54</f>
        <v>479816377.40995902</v>
      </c>
      <c r="D54" s="28">
        <f>'Total Property Damage Expected'!D55*Frequency!D54</f>
        <v>328840922.10105491</v>
      </c>
      <c r="E54" s="28">
        <f>'Total Property Damage Expected'!E55*Frequency!E54</f>
        <v>166341176.15647367</v>
      </c>
      <c r="F54" s="28">
        <f>'Total Property Damage Expected'!F55*Frequency!F54</f>
        <v>110749157.80701168</v>
      </c>
      <c r="G54" s="28">
        <f>'Total Property Damage Expected'!G55*Frequency!G54</f>
        <v>41494694.269970022</v>
      </c>
    </row>
    <row r="55" spans="1:7" x14ac:dyDescent="0.35">
      <c r="A55">
        <v>2075</v>
      </c>
      <c r="B55" s="28">
        <f>'Total Property Damage Expected'!B56*Frequency!B55</f>
        <v>189980704.66982809</v>
      </c>
      <c r="C55" s="28">
        <f>'Total Property Damage Expected'!C56*Frequency!C55</f>
        <v>487469870.12180704</v>
      </c>
      <c r="D55" s="28">
        <f>'Total Property Damage Expected'!D56*Frequency!D55</f>
        <v>334086223.67713565</v>
      </c>
      <c r="E55" s="28">
        <f>'Total Property Damage Expected'!E56*Frequency!E55</f>
        <v>168994464.03769588</v>
      </c>
      <c r="F55" s="28">
        <f>'Total Property Damage Expected'!F56*Frequency!F55</f>
        <v>112515704.16104548</v>
      </c>
      <c r="G55" s="28">
        <f>'Total Property Damage Expected'!G56*Frequency!G55</f>
        <v>42156571.094370767</v>
      </c>
    </row>
    <row r="56" spans="1:7" x14ac:dyDescent="0.35">
      <c r="A56">
        <v>2076</v>
      </c>
      <c r="B56" s="28">
        <f>'Total Property Damage Expected'!B57*Frequency!B56</f>
        <v>193011063.79685715</v>
      </c>
      <c r="C56" s="28">
        <f>'Total Property Damage Expected'!C57*Frequency!C56</f>
        <v>495245442.76557916</v>
      </c>
      <c r="D56" s="28">
        <f>'Total Property Damage Expected'!D57*Frequency!D56</f>
        <v>339415192.42106229</v>
      </c>
      <c r="E56" s="28">
        <f>'Total Property Damage Expected'!E57*Frequency!E56</f>
        <v>171690074.19139034</v>
      </c>
      <c r="F56" s="28">
        <f>'Total Property Damage Expected'!F57*Frequency!F56</f>
        <v>114310428.48123941</v>
      </c>
      <c r="G56" s="28">
        <f>'Total Property Damage Expected'!G57*Frequency!G56</f>
        <v>42829005.435542911</v>
      </c>
    </row>
    <row r="57" spans="1:7" x14ac:dyDescent="0.35">
      <c r="A57">
        <v>2077</v>
      </c>
      <c r="B57" s="28">
        <f>'Total Property Damage Expected'!B58*Frequency!B57</f>
        <v>196089759.8139652</v>
      </c>
      <c r="C57" s="28">
        <f>'Total Property Damage Expected'!C58*Frequency!C57</f>
        <v>503145042.62343019</v>
      </c>
      <c r="D57" s="28">
        <f>'Total Property Damage Expected'!D58*Frequency!D57</f>
        <v>344829162.897659</v>
      </c>
      <c r="E57" s="28">
        <f>'Total Property Damage Expected'!E58*Frequency!E57</f>
        <v>174428681.69498068</v>
      </c>
      <c r="F57" s="28">
        <f>'Total Property Damage Expected'!F58*Frequency!F57</f>
        <v>116133780.23090653</v>
      </c>
      <c r="G57" s="28">
        <f>'Total Property Damage Expected'!G58*Frequency!G57</f>
        <v>43512165.69515314</v>
      </c>
    </row>
    <row r="58" spans="1:7" x14ac:dyDescent="0.35">
      <c r="A58">
        <v>2078</v>
      </c>
      <c r="B58" s="28">
        <f>'Total Property Damage Expected'!B59*Frequency!B58</f>
        <v>199217563.73701042</v>
      </c>
      <c r="C58" s="28">
        <f>'Total Property Damage Expected'!C59*Frequency!C58</f>
        <v>511170648.03837568</v>
      </c>
      <c r="D58" s="28">
        <f>'Total Property Damage Expected'!D59*Frequency!D58</f>
        <v>350329490.95923108</v>
      </c>
      <c r="E58" s="28">
        <f>'Total Property Damage Expected'!E59*Frequency!E58</f>
        <v>177210972.39396855</v>
      </c>
      <c r="F58" s="28">
        <f>'Total Property Damage Expected'!F59*Frequency!F58</f>
        <v>117986216.04269454</v>
      </c>
      <c r="G58" s="28">
        <f>'Total Property Damage Expected'!G59*Frequency!G58</f>
        <v>44206222.961022668</v>
      </c>
    </row>
    <row r="59" spans="1:7" x14ac:dyDescent="0.35">
      <c r="A59">
        <v>2079</v>
      </c>
      <c r="B59" s="28">
        <f>'Total Property Damage Expected'!B60*Frequency!B59</f>
        <v>202395258.88023102</v>
      </c>
      <c r="C59" s="28">
        <f>'Total Property Damage Expected'!C60*Frequency!C59</f>
        <v>519324268.90974009</v>
      </c>
      <c r="D59" s="28">
        <f>'Total Property Damage Expected'!D60*Frequency!D59</f>
        <v>355917554.08511937</v>
      </c>
      <c r="E59" s="28">
        <f>'Total Property Damage Expected'!E60*Frequency!E59</f>
        <v>180037643.07369384</v>
      </c>
      <c r="F59" s="28">
        <f>'Total Property Damage Expected'!F60*Frequency!F59</f>
        <v>119868199.83294302</v>
      </c>
      <c r="G59" s="28">
        <f>'Total Property Damage Expected'!G60*Frequency!G59</f>
        <v>44911351.049973749</v>
      </c>
    </row>
    <row r="60" spans="1:7" x14ac:dyDescent="0.35">
      <c r="A60">
        <v>2080</v>
      </c>
      <c r="B60" s="28">
        <f>'Total Property Damage Expected'!B61*Frequency!B60</f>
        <v>199615181.33734751</v>
      </c>
      <c r="C60" s="28">
        <f>'Total Property Damage Expected'!C61*Frequency!C60</f>
        <v>512190891.64854288</v>
      </c>
      <c r="D60" s="28">
        <f>'Total Property Damage Expected'!D61*Frequency!D60</f>
        <v>351028712.29749829</v>
      </c>
      <c r="E60" s="28">
        <f>'Total Property Damage Expected'!E61*Frequency!E60</f>
        <v>177564667.11984983</v>
      </c>
      <c r="F60" s="28">
        <f>'Total Property Damage Expected'!F61*Frequency!F60</f>
        <v>118221704.29591744</v>
      </c>
      <c r="G60" s="28">
        <f>'Total Property Damage Expected'!G61*Frequency!G60</f>
        <v>44294453.998306759</v>
      </c>
    </row>
    <row r="61" spans="1:7" x14ac:dyDescent="0.35">
      <c r="A61">
        <v>2081</v>
      </c>
      <c r="B61" s="28">
        <f>'Total Property Damage Expected'!B62*Frequency!B61</f>
        <v>202799218.83057857</v>
      </c>
      <c r="C61" s="28">
        <f>'Total Property Damage Expected'!C62*Frequency!C61</f>
        <v>520360786.30171704</v>
      </c>
      <c r="D61" s="28">
        <f>'Total Property Damage Expected'!D62*Frequency!D61</f>
        <v>356627928.61795926</v>
      </c>
      <c r="E61" s="28">
        <f>'Total Property Damage Expected'!E62*Frequency!E61</f>
        <v>180396979.54115415</v>
      </c>
      <c r="F61" s="28">
        <f>'Total Property Damage Expected'!F62*Frequency!F61</f>
        <v>120107444.33066823</v>
      </c>
      <c r="G61" s="28">
        <f>'Total Property Damage Expected'!G62*Frequency!G61</f>
        <v>45000989.449808605</v>
      </c>
    </row>
    <row r="62" spans="1:7" x14ac:dyDescent="0.35">
      <c r="A62">
        <v>2082</v>
      </c>
      <c r="B62" s="28">
        <f>'Total Property Damage Expected'!B63*Frequency!B62</f>
        <v>206034044.51882753</v>
      </c>
      <c r="C62" s="28">
        <f>'Total Property Damage Expected'!C63*Frequency!C62</f>
        <v>528660997.95141017</v>
      </c>
      <c r="D62" s="28">
        <f>'Total Property Damage Expected'!D63*Frequency!D62</f>
        <v>362316457.35733348</v>
      </c>
      <c r="E62" s="28">
        <f>'Total Property Damage Expected'!E63*Frequency!E62</f>
        <v>183274469.83360821</v>
      </c>
      <c r="F62" s="28">
        <f>'Total Property Damage Expected'!F63*Frequency!F62</f>
        <v>122023263.57549164</v>
      </c>
      <c r="G62" s="28">
        <f>'Total Property Damage Expected'!G63*Frequency!G62</f>
        <v>45718794.762414239</v>
      </c>
    </row>
    <row r="63" spans="1:7" x14ac:dyDescent="0.35">
      <c r="A63">
        <v>2083</v>
      </c>
      <c r="B63" s="28">
        <f>'Total Property Damage Expected'!B64*Frequency!B63</f>
        <v>209320468.51841959</v>
      </c>
      <c r="C63" s="28">
        <f>'Total Property Damage Expected'!C64*Frequency!C63</f>
        <v>537093605.26819289</v>
      </c>
      <c r="D63" s="28">
        <f>'Total Property Damage Expected'!D64*Frequency!D63</f>
        <v>368095723.12715876</v>
      </c>
      <c r="E63" s="28">
        <f>'Total Property Damage Expected'!E64*Frequency!E63</f>
        <v>186197858.623943</v>
      </c>
      <c r="F63" s="28">
        <f>'Total Property Damage Expected'!F64*Frequency!F63</f>
        <v>123969641.82021129</v>
      </c>
      <c r="G63" s="28">
        <f>'Total Property Damage Expected'!G64*Frequency!G63</f>
        <v>46448049.700308219</v>
      </c>
    </row>
    <row r="64" spans="1:7" x14ac:dyDescent="0.35">
      <c r="A64">
        <v>2084</v>
      </c>
      <c r="B64" s="28">
        <f>'Total Property Damage Expected'!B65*Frequency!B64</f>
        <v>212659313.86774689</v>
      </c>
      <c r="C64" s="28">
        <f>'Total Property Damage Expected'!C65*Frequency!C64</f>
        <v>545660720.07925761</v>
      </c>
      <c r="D64" s="28">
        <f>'Total Property Damage Expected'!D65*Frequency!D64</f>
        <v>373967173.26277816</v>
      </c>
      <c r="E64" s="28">
        <f>'Total Property Damage Expected'!E65*Frequency!E64</f>
        <v>189167878.03351906</v>
      </c>
      <c r="F64" s="28">
        <f>'Total Property Damage Expected'!F65*Frequency!F64</f>
        <v>125947066.50771989</v>
      </c>
      <c r="G64" s="28">
        <f>'Total Property Damage Expected'!G65*Frequency!G64</f>
        <v>47188936.895071745</v>
      </c>
    </row>
    <row r="65" spans="1:7" x14ac:dyDescent="0.35">
      <c r="A65">
        <v>2085</v>
      </c>
      <c r="B65" s="28">
        <f>'Total Property Damage Expected'!B66*Frequency!B65</f>
        <v>216051416.73338705</v>
      </c>
      <c r="C65" s="28">
        <f>'Total Property Damage Expected'!C66*Frequency!C65</f>
        <v>554364487.89729548</v>
      </c>
      <c r="D65" s="28">
        <f>'Total Property Damage Expected'!D66*Frequency!D65</f>
        <v>379932278.18580502</v>
      </c>
      <c r="E65" s="28">
        <f>'Total Property Damage Expected'!E66*Frequency!E65</f>
        <v>192185271.86167568</v>
      </c>
      <c r="F65" s="28">
        <f>'Total Property Damage Expected'!F66*Frequency!F65</f>
        <v>127956032.85605249</v>
      </c>
      <c r="G65" s="28">
        <f>'Total Property Damage Expected'!G66*Frequency!G65</f>
        <v>47941641.891420186</v>
      </c>
    </row>
    <row r="66" spans="1:7" x14ac:dyDescent="0.35">
      <c r="A66">
        <v>2086</v>
      </c>
      <c r="B66" s="28">
        <f>'Total Property Damage Expected'!B67*Frequency!B66</f>
        <v>219497626.61950895</v>
      </c>
      <c r="C66" s="28">
        <f>'Total Property Damage Expected'!C67*Frequency!C66</f>
        <v>563207088.45780981</v>
      </c>
      <c r="D66" s="28">
        <f>'Total Property Damage Expected'!D67*Frequency!D66</f>
        <v>385992531.77236909</v>
      </c>
      <c r="E66" s="28">
        <f>'Total Property Damage Expected'!E67*Frequency!E66</f>
        <v>195250795.77200505</v>
      </c>
      <c r="F66" s="28">
        <f>'Total Property Damage Expected'!F67*Frequency!F66</f>
        <v>129997043.98240685</v>
      </c>
      <c r="G66" s="28">
        <f>'Total Property Damage Expected'!G67*Frequency!G66</f>
        <v>48706353.193670101</v>
      </c>
    </row>
    <row r="67" spans="1:7" x14ac:dyDescent="0.35">
      <c r="A67">
        <v>2087</v>
      </c>
      <c r="B67" s="28">
        <f>'Total Property Damage Expected'!B68*Frequency!B67</f>
        <v>222998806.58061936</v>
      </c>
      <c r="C67" s="28">
        <f>'Total Property Damage Expected'!C68*Frequency!C67</f>
        <v>572190736.26500022</v>
      </c>
      <c r="D67" s="28">
        <f>'Total Property Damage Expected'!D68*Frequency!D67</f>
        <v>392149451.72723645</v>
      </c>
      <c r="E67" s="28">
        <f>'Total Property Damage Expected'!E68*Frequency!E67</f>
        <v>198365217.48159745</v>
      </c>
      <c r="F67" s="28">
        <f>'Total Property Damage Expected'!F68*Frequency!F67</f>
        <v>132070611.02914202</v>
      </c>
      <c r="G67" s="28">
        <f>'Total Property Damage Expected'!G68*Frequency!G67</f>
        <v>49483262.312947519</v>
      </c>
    </row>
    <row r="68" spans="1:7" x14ac:dyDescent="0.35">
      <c r="A68">
        <v>2088</v>
      </c>
      <c r="B68" s="28">
        <f>'Total Property Damage Expected'!B69*Frequency!B68</f>
        <v>226555833.43770254</v>
      </c>
      <c r="C68" s="28">
        <f>'Total Property Damage Expected'!C69*Frequency!C68</f>
        <v>581317681.14635313</v>
      </c>
      <c r="D68" s="28">
        <f>'Total Property Damage Expected'!D69*Frequency!D68</f>
        <v>398404579.96389782</v>
      </c>
      <c r="E68" s="28">
        <f>'Total Property Damage Expected'!E69*Frequency!E68</f>
        <v>201529316.95330516</v>
      </c>
      <c r="F68" s="28">
        <f>'Total Property Damage Expected'!F69*Frequency!F68</f>
        <v>134177253.29178663</v>
      </c>
      <c r="G68" s="28">
        <f>'Total Property Damage Expected'!G69*Frequency!G68</f>
        <v>50272563.815149106</v>
      </c>
    </row>
    <row r="69" spans="1:7" x14ac:dyDescent="0.35">
      <c r="A69">
        <v>2089</v>
      </c>
      <c r="B69" s="28">
        <f>'Total Property Damage Expected'!B70*Frequency!B69</f>
        <v>230169597.99780762</v>
      </c>
      <c r="C69" s="28">
        <f>'Total Property Damage Expected'!C70*Frequency!C69</f>
        <v>590590208.81607997</v>
      </c>
      <c r="D69" s="28">
        <f>'Total Property Damage Expected'!D70*Frequency!D69</f>
        <v>404759482.99071819</v>
      </c>
      <c r="E69" s="28">
        <f>'Total Property Damage Expected'!E70*Frequency!E69</f>
        <v>204743886.59107304</v>
      </c>
      <c r="F69" s="28">
        <f>'Total Property Damage Expected'!F70*Frequency!F69</f>
        <v>136317498.34908915</v>
      </c>
      <c r="G69" s="28">
        <f>'Total Property Damage Expected'!G70*Frequency!G69</f>
        <v>51074455.369668543</v>
      </c>
    </row>
    <row r="70" spans="1:7" x14ac:dyDescent="0.35">
      <c r="A70">
        <v>2090</v>
      </c>
      <c r="B70" s="28">
        <f>'Total Property Damage Expected'!B71*Frequency!B70</f>
        <v>222874688.44028014</v>
      </c>
      <c r="C70" s="28">
        <f>'Total Property Damage Expected'!C71*Frequency!C70</f>
        <v>571872262.58707535</v>
      </c>
      <c r="D70" s="28">
        <f>'Total Property Damage Expected'!D71*Frequency!D70</f>
        <v>391931186.6099034</v>
      </c>
      <c r="E70" s="28">
        <f>'Total Property Damage Expected'!E71*Frequency!E70</f>
        <v>198254810.06606311</v>
      </c>
      <c r="F70" s="28">
        <f>'Total Property Damage Expected'!F71*Frequency!F70</f>
        <v>131997102.30106512</v>
      </c>
      <c r="G70" s="28">
        <f>'Total Property Damage Expected'!G71*Frequency!G70</f>
        <v>49455720.593821846</v>
      </c>
    </row>
    <row r="71" spans="1:7" x14ac:dyDescent="0.35">
      <c r="A71">
        <v>2091</v>
      </c>
      <c r="B71" s="28">
        <f>'Total Property Damage Expected'!B72*Frequency!B71</f>
        <v>226429735.50399393</v>
      </c>
      <c r="C71" s="28">
        <f>'Total Property Damage Expected'!C72*Frequency!C71</f>
        <v>580994127.53350377</v>
      </c>
      <c r="D71" s="28">
        <f>'Total Property Damage Expected'!D72*Frequency!D71</f>
        <v>398182833.32620943</v>
      </c>
      <c r="E71" s="28">
        <f>'Total Property Damage Expected'!E72*Frequency!E71</f>
        <v>201417148.44250622</v>
      </c>
      <c r="F71" s="28">
        <f>'Total Property Damage Expected'!F72*Frequency!F71</f>
        <v>134102572.03492352</v>
      </c>
      <c r="G71" s="28">
        <f>'Total Property Damage Expected'!G72*Frequency!G71</f>
        <v>50244582.781409509</v>
      </c>
    </row>
    <row r="72" spans="1:7" x14ac:dyDescent="0.35">
      <c r="A72">
        <v>2092</v>
      </c>
      <c r="B72" s="28">
        <f>'Total Property Damage Expected'!B73*Frequency!B72</f>
        <v>230041488.69128627</v>
      </c>
      <c r="C72" s="28">
        <f>'Total Property Damage Expected'!C73*Frequency!C72</f>
        <v>590261494.23888183</v>
      </c>
      <c r="D72" s="28">
        <f>'Total Property Damage Expected'!D73*Frequency!D72</f>
        <v>404534199.29936653</v>
      </c>
      <c r="E72" s="28">
        <f>'Total Property Damage Expected'!E73*Frequency!E72</f>
        <v>204629928.89399299</v>
      </c>
      <c r="F72" s="28">
        <f>'Total Property Damage Expected'!F73*Frequency!F72</f>
        <v>136241625.86057574</v>
      </c>
      <c r="G72" s="28">
        <f>'Total Property Damage Expected'!G73*Frequency!G72</f>
        <v>51046028.013861008</v>
      </c>
    </row>
    <row r="73" spans="1:7" x14ac:dyDescent="0.35">
      <c r="A73">
        <v>2093</v>
      </c>
      <c r="B73" s="28">
        <f>'Total Property Damage Expected'!B74*Frequency!B73</f>
        <v>233710852.5146414</v>
      </c>
      <c r="C73" s="28">
        <f>'Total Property Damage Expected'!C74*Frequency!C73</f>
        <v>599676683.58407986</v>
      </c>
      <c r="D73" s="28">
        <f>'Total Property Damage Expected'!D74*Frequency!D73</f>
        <v>410986875.13911933</v>
      </c>
      <c r="E73" s="28">
        <f>'Total Property Damage Expected'!E74*Frequency!E73</f>
        <v>207893956.01593101</v>
      </c>
      <c r="F73" s="28">
        <f>'Total Property Damage Expected'!F74*Frequency!F73</f>
        <v>138414799.47378761</v>
      </c>
      <c r="G73" s="28">
        <f>'Total Property Damage Expected'!G74*Frequency!G73</f>
        <v>51860257.001795426</v>
      </c>
    </row>
    <row r="74" spans="1:7" x14ac:dyDescent="0.35">
      <c r="A74">
        <v>2094</v>
      </c>
      <c r="B74" s="28">
        <f>'Total Property Damage Expected'!B75*Frequency!B74</f>
        <v>237438745.9143123</v>
      </c>
      <c r="C74" s="28">
        <f>'Total Property Damage Expected'!C75*Frequency!C74</f>
        <v>609242053.47005713</v>
      </c>
      <c r="D74" s="28">
        <f>'Total Property Damage Expected'!D75*Frequency!D74</f>
        <v>417542476.82683522</v>
      </c>
      <c r="E74" s="28">
        <f>'Total Property Damage Expected'!E75*Frequency!E74</f>
        <v>211210047.23773128</v>
      </c>
      <c r="F74" s="28">
        <f>'Total Property Damage Expected'!F75*Frequency!F74</f>
        <v>140622637.11514309</v>
      </c>
      <c r="G74" s="28">
        <f>'Total Property Damage Expected'!G75*Frequency!G74</f>
        <v>52687473.657342561</v>
      </c>
    </row>
    <row r="75" spans="1:7" x14ac:dyDescent="0.35">
      <c r="A75">
        <v>2095</v>
      </c>
      <c r="B75" s="28">
        <f>'Total Property Damage Expected'!B76*Frequency!B75</f>
        <v>241226102.48845619</v>
      </c>
      <c r="C75" s="28">
        <f>'Total Property Damage Expected'!C76*Frequency!C75</f>
        <v>618959999.4083643</v>
      </c>
      <c r="D75" s="28">
        <f>'Total Property Damage Expected'!D76*Frequency!D75</f>
        <v>424202646.12020367</v>
      </c>
      <c r="E75" s="28">
        <f>'Total Property Damage Expected'!E76*Frequency!E75</f>
        <v>214579033.02752209</v>
      </c>
      <c r="F75" s="28">
        <f>'Total Property Damage Expected'!F76*Frequency!F75</f>
        <v>142865691.70634148</v>
      </c>
      <c r="G75" s="28">
        <f>'Total Property Damage Expected'!G76*Frequency!G75</f>
        <v>53527885.145209752</v>
      </c>
    </row>
    <row r="76" spans="1:7" x14ac:dyDescent="0.35">
      <c r="A76">
        <v>2096</v>
      </c>
      <c r="B76" s="28">
        <f>'Total Property Damage Expected'!B77*Frequency!B76</f>
        <v>245073870.72694102</v>
      </c>
      <c r="C76" s="28">
        <f>'Total Property Damage Expected'!C77*Frequency!C76</f>
        <v>628832955.12106574</v>
      </c>
      <c r="D76" s="28">
        <f>'Total Property Damage Expected'!D77*Frequency!D76</f>
        <v>430969050.96439201</v>
      </c>
      <c r="E76" s="28">
        <f>'Total Property Damage Expected'!E77*Frequency!E76</f>
        <v>218001757.10012779</v>
      </c>
      <c r="F76" s="28">
        <f>'Total Property Damage Expected'!F77*Frequency!F76</f>
        <v>145144524.98866895</v>
      </c>
      <c r="G76" s="28">
        <f>'Total Property Damage Expected'!G77*Frequency!G76</f>
        <v>54381701.934563458</v>
      </c>
    </row>
    <row r="77" spans="1:7" x14ac:dyDescent="0.35">
      <c r="A77">
        <v>2097</v>
      </c>
      <c r="B77" s="28">
        <f>'Total Property Damage Expected'!B78*Frequency!B77</f>
        <v>248983014.24888134</v>
      </c>
      <c r="C77" s="28">
        <f>'Total Property Damage Expected'!C78*Frequency!C77</f>
        <v>638863393.15023041</v>
      </c>
      <c r="D77" s="28">
        <f>'Total Property Damage Expected'!D78*Frequency!D77</f>
        <v>437843385.90975761</v>
      </c>
      <c r="E77" s="28">
        <f>'Total Property Damage Expected'!E78*Frequency!E77</f>
        <v>221479076.62836537</v>
      </c>
      <c r="F77" s="28">
        <f>'Total Property Damage Expected'!F78*Frequency!F77</f>
        <v>147459707.66367856</v>
      </c>
      <c r="G77" s="28">
        <f>'Total Property Damage Expected'!G78*Frequency!G77</f>
        <v>55249137.851738207</v>
      </c>
    </row>
    <row r="78" spans="1:7" x14ac:dyDescent="0.35">
      <c r="A78">
        <v>2098</v>
      </c>
      <c r="B78" s="28">
        <f>'Total Property Damage Expected'!B79*Frequency!B78</f>
        <v>252954512.0439631</v>
      </c>
      <c r="C78" s="28">
        <f>'Total Property Damage Expected'!C79*Frequency!C78</f>
        <v>649053825.47714567</v>
      </c>
      <c r="D78" s="28">
        <f>'Total Property Damage Expected'!D79*Frequency!D78</f>
        <v>444827372.53622502</v>
      </c>
      <c r="E78" s="28">
        <f>'Total Property Damage Expected'!E79*Frequency!E78</f>
        <v>225011862.45771134</v>
      </c>
      <c r="F78" s="28">
        <f>'Total Property Damage Expected'!F79*Frequency!F78</f>
        <v>149811819.53611457</v>
      </c>
      <c r="G78" s="28">
        <f>'Total Property Damage Expected'!G79*Frequency!G78</f>
        <v>56130410.13378638</v>
      </c>
    </row>
    <row r="79" spans="1:7" x14ac:dyDescent="0.35">
      <c r="A79">
        <v>2099</v>
      </c>
      <c r="B79" s="28">
        <f>'Total Property Damage Expected'!B80*Frequency!B79</f>
        <v>256989358.71761763</v>
      </c>
      <c r="C79" s="28">
        <f>'Total Property Damage Expected'!C80*Frequency!C79</f>
        <v>659406804.15140653</v>
      </c>
      <c r="D79" s="28">
        <f>'Total Property Damage Expected'!D80*Frequency!D79</f>
        <v>451922759.88443065</v>
      </c>
      <c r="E79" s="28">
        <f>'Total Property Damage Expected'!E80*Frequency!E79</f>
        <v>228600999.32439244</v>
      </c>
      <c r="F79" s="28">
        <f>'Total Property Damage Expected'!F80*Frequency!F79</f>
        <v>152201449.65911618</v>
      </c>
      <c r="G79" s="28">
        <f>'Total Property Damage Expected'!G80*Frequency!G79</f>
        <v>57025739.482882209</v>
      </c>
    </row>
    <row r="80" spans="1:7" x14ac:dyDescent="0.35">
      <c r="A80">
        <v>2100</v>
      </c>
      <c r="B80" s="28">
        <f>'Total Property Damage Expected'!B81*Frequency!B80</f>
        <v>248378034.3522</v>
      </c>
      <c r="C80" s="28">
        <f>'Total Property Damage Expected'!C81*Frequency!C80</f>
        <v>637311080.39207911</v>
      </c>
      <c r="D80" s="28">
        <f>'Total Property Damage Expected'!D81*Frequency!D80</f>
        <v>436779512.34726018</v>
      </c>
      <c r="E80" s="28">
        <f>'Total Property Damage Expected'!E81*Frequency!E80</f>
        <v>220940925.90631744</v>
      </c>
      <c r="F80" s="28">
        <f>'Total Property Damage Expected'!F81*Frequency!F80</f>
        <v>147101409.4923107</v>
      </c>
      <c r="G80" s="28">
        <f>'Total Property Damage Expected'!G81*Frequency!G80</f>
        <v>55114893.28164129</v>
      </c>
    </row>
    <row r="81" spans="1:7" x14ac:dyDescent="0.35">
      <c r="A81">
        <v>2101</v>
      </c>
      <c r="B81" s="28">
        <f>'Total Property Damage Expected'!B82*Frequency!B81</f>
        <v>252339882.18648824</v>
      </c>
      <c r="C81" s="28">
        <f>'Total Property Damage Expected'!C82*Frequency!C81</f>
        <v>647476751.9668808</v>
      </c>
      <c r="D81" s="28">
        <f>'Total Property Damage Expected'!D82*Frequency!D81</f>
        <v>443746529.25585163</v>
      </c>
      <c r="E81" s="28">
        <f>'Total Property Damage Expected'!E82*Frequency!E81</f>
        <v>224465127.75891107</v>
      </c>
      <c r="F81" s="28">
        <f>'Total Property Damage Expected'!F82*Frequency!F81</f>
        <v>149447806.19416824</v>
      </c>
      <c r="G81" s="28">
        <f>'Total Property Damage Expected'!G82*Frequency!G81</f>
        <v>55994024.244869977</v>
      </c>
    </row>
    <row r="82" spans="1:7" x14ac:dyDescent="0.35">
      <c r="A82">
        <v>2102</v>
      </c>
      <c r="B82" s="28">
        <f>'Total Property Damage Expected'!B83*Frequency!B82</f>
        <v>256364924.97399774</v>
      </c>
      <c r="C82" s="28">
        <f>'Total Property Damage Expected'!C83*Frequency!C82</f>
        <v>657804574.93328106</v>
      </c>
      <c r="D82" s="28">
        <f>'Total Property Damage Expected'!D83*Frequency!D82</f>
        <v>450824676.2042743</v>
      </c>
      <c r="E82" s="28">
        <f>'Total Property Damage Expected'!E83*Frequency!E82</f>
        <v>228045543.72687009</v>
      </c>
      <c r="F82" s="28">
        <f>'Total Property Damage Expected'!F83*Frequency!F82</f>
        <v>151831629.98460022</v>
      </c>
      <c r="G82" s="28">
        <f>'Total Property Damage Expected'!G83*Frequency!G82</f>
        <v>56887178.119230121</v>
      </c>
    </row>
    <row r="83" spans="1:7" x14ac:dyDescent="0.35">
      <c r="A83">
        <v>2103</v>
      </c>
      <c r="B83" s="28">
        <f>'Total Property Damage Expected'!B84*Frequency!B83</f>
        <v>260454170.72974551</v>
      </c>
      <c r="C83" s="28">
        <f>'Total Property Damage Expected'!C84*Frequency!C83</f>
        <v>668297135.74841678</v>
      </c>
      <c r="D83" s="28">
        <f>'Total Property Damage Expected'!D84*Frequency!D83</f>
        <v>458015725.81428504</v>
      </c>
      <c r="E83" s="28">
        <f>'Total Property Damage Expected'!E84*Frequency!E83</f>
        <v>231683070.47471547</v>
      </c>
      <c r="F83" s="28">
        <f>'Total Property Damage Expected'!F84*Frequency!F83</f>
        <v>154253477.85854694</v>
      </c>
      <c r="G83" s="28">
        <f>'Total Property Damage Expected'!G84*Frequency!G83</f>
        <v>57794578.5824726</v>
      </c>
    </row>
    <row r="84" spans="1:7" x14ac:dyDescent="0.35">
      <c r="A84">
        <v>2104</v>
      </c>
      <c r="B84" s="28">
        <f>'Total Property Damage Expected'!B85*Frequency!B84</f>
        <v>264608643.54747376</v>
      </c>
      <c r="C84" s="28">
        <f>'Total Property Damage Expected'!C85*Frequency!C84</f>
        <v>678957062.12568855</v>
      </c>
      <c r="D84" s="28">
        <f>'Total Property Damage Expected'!D85*Frequency!D84</f>
        <v>465321478.98251486</v>
      </c>
      <c r="E84" s="28">
        <f>'Total Property Damage Expected'!E85*Frequency!E84</f>
        <v>235378618.96955514</v>
      </c>
      <c r="F84" s="28">
        <f>'Total Property Damage Expected'!F85*Frequency!F84</f>
        <v>156713956.33354259</v>
      </c>
      <c r="G84" s="28">
        <f>'Total Property Damage Expected'!G85*Frequency!G84</f>
        <v>58716452.880204931</v>
      </c>
    </row>
    <row r="85" spans="1:7" x14ac:dyDescent="0.35">
      <c r="A85">
        <v>2105</v>
      </c>
      <c r="B85" s="28">
        <f>'Total Property Damage Expected'!B86*Frequency!B85</f>
        <v>268829383.85611945</v>
      </c>
      <c r="C85" s="28">
        <f>'Total Property Damage Expected'!C86*Frequency!C85</f>
        <v>689787023.69283378</v>
      </c>
      <c r="D85" s="28">
        <f>'Total Property Damage Expected'!D86*Frequency!D85</f>
        <v>472743765.33147824</v>
      </c>
      <c r="E85" s="28">
        <f>'Total Property Damage Expected'!E86*Frequency!E85</f>
        <v>239133114.70922256</v>
      </c>
      <c r="F85" s="28">
        <f>'Total Property Damage Expected'!F86*Frequency!F85</f>
        <v>159213681.60160872</v>
      </c>
      <c r="G85" s="28">
        <f>'Total Property Damage Expected'!G86*Frequency!G85</f>
        <v>59653031.882801712</v>
      </c>
    </row>
    <row r="86" spans="1:7" x14ac:dyDescent="0.35">
      <c r="A86">
        <v>2106</v>
      </c>
      <c r="B86" s="28">
        <f>'Total Property Damage Expected'!B87*Frequency!B86</f>
        <v>273117448.6803751</v>
      </c>
      <c r="C86" s="28">
        <f>'Total Property Damage Expected'!C87*Frequency!C86</f>
        <v>700789732.66049743</v>
      </c>
      <c r="D86" s="28">
        <f>'Total Property Damage Expected'!D87*Frequency!D86</f>
        <v>480284443.66777587</v>
      </c>
      <c r="E86" s="28">
        <f>'Total Property Damage Expected'!E87*Frequency!E86</f>
        <v>242947497.95405459</v>
      </c>
      <c r="F86" s="28">
        <f>'Total Property Damage Expected'!F87*Frequency!F86</f>
        <v>161753279.68357098</v>
      </c>
      <c r="G86" s="28">
        <f>'Total Property Damage Expected'!G87*Frequency!G86</f>
        <v>60604550.143222764</v>
      </c>
    </row>
    <row r="87" spans="1:7" x14ac:dyDescent="0.35">
      <c r="A87">
        <v>2107</v>
      </c>
      <c r="B87" s="28">
        <f>'Total Property Damage Expected'!B88*Frequency!B87</f>
        <v>277473911.90540546</v>
      </c>
      <c r="C87" s="28">
        <f>'Total Property Damage Expected'!C88*Frequency!C87</f>
        <v>711967944.50146675</v>
      </c>
      <c r="D87" s="28">
        <f>'Total Property Damage Expected'!D88*Frequency!D87</f>
        <v>487945402.44760633</v>
      </c>
      <c r="E87" s="28">
        <f>'Total Property Damage Expected'!E88*Frequency!E87</f>
        <v>246822723.96236649</v>
      </c>
      <c r="F87" s="28">
        <f>'Total Property Damage Expected'!F88*Frequency!F87</f>
        <v>164333386.58583704</v>
      </c>
      <c r="G87" s="28">
        <f>'Total Property Damage Expected'!G88*Frequency!G87</f>
        <v>61571245.955753736</v>
      </c>
    </row>
    <row r="88" spans="1:7" x14ac:dyDescent="0.35">
      <c r="A88">
        <v>2108</v>
      </c>
      <c r="B88" s="28">
        <f>'Total Property Damage Expected'!B89*Frequency!B88</f>
        <v>281899864.5457871</v>
      </c>
      <c r="C88" s="28">
        <f>'Total Property Damage Expected'!C89*Frequency!C88</f>
        <v>723324458.64074075</v>
      </c>
      <c r="D88" s="28">
        <f>'Total Property Damage Expected'!D89*Frequency!D88</f>
        <v>495728560.24970394</v>
      </c>
      <c r="E88" s="28">
        <f>'Total Property Damage Expected'!E89*Frequency!E88</f>
        <v>250759763.22968271</v>
      </c>
      <c r="F88" s="28">
        <f>'Total Property Damage Expected'!F89*Frequency!F88</f>
        <v>166954648.45967546</v>
      </c>
      <c r="G88" s="28">
        <f>'Total Property Damage Expected'!G89*Frequency!G88</f>
        <v>62553361.415683389</v>
      </c>
    </row>
    <row r="89" spans="1:7" x14ac:dyDescent="0.35">
      <c r="A89">
        <v>2109</v>
      </c>
      <c r="B89" s="28">
        <f>'Total Property Damage Expected'!B90*Frequency!B89</f>
        <v>286396415.01873755</v>
      </c>
      <c r="C89" s="28">
        <f>'Total Property Damage Expected'!C90*Frequency!C89</f>
        <v>734862119.15660584</v>
      </c>
      <c r="D89" s="28">
        <f>'Total Property Damage Expected'!D90*Frequency!D89</f>
        <v>503635866.25581872</v>
      </c>
      <c r="E89" s="28">
        <f>'Total Property Damage Expected'!E90*Frequency!E89</f>
        <v>254759601.73178399</v>
      </c>
      <c r="F89" s="28">
        <f>'Total Property Damage Expected'!F90*Frequency!F89</f>
        <v>169617721.7630353</v>
      </c>
      <c r="G89" s="28">
        <f>'Total Property Damage Expected'!G90*Frequency!G89</f>
        <v>63551142.479933053</v>
      </c>
    </row>
    <row r="90" spans="1:7" x14ac:dyDescent="0.35">
      <c r="A90">
        <v>2110</v>
      </c>
      <c r="B90" s="28">
        <f>'Total Property Damage Expected'!B91*Frequency!B90</f>
        <v>276446364.55591142</v>
      </c>
      <c r="C90" s="28">
        <f>'Total Property Damage Expected'!C91*Frequency!C90</f>
        <v>709331369.51943171</v>
      </c>
      <c r="D90" s="28">
        <f>'Total Property Damage Expected'!D91*Frequency!D90</f>
        <v>486138432.55432945</v>
      </c>
      <c r="E90" s="28">
        <f>'Total Property Damage Expected'!E91*Frequency!E90</f>
        <v>245908684.75031656</v>
      </c>
      <c r="F90" s="28">
        <f>'Total Property Damage Expected'!F91*Frequency!F90</f>
        <v>163724823.65947002</v>
      </c>
      <c r="G90" s="28">
        <f>'Total Property Damage Expected'!G91*Frequency!G90</f>
        <v>61343233.995449334</v>
      </c>
    </row>
    <row r="91" spans="1:7" x14ac:dyDescent="0.35">
      <c r="A91">
        <v>2111</v>
      </c>
      <c r="B91" s="28">
        <f>'Total Property Damage Expected'!B92*Frequency!B91</f>
        <v>280855926.91342509</v>
      </c>
      <c r="C91" s="28">
        <f>'Total Property Damage Expected'!C92*Frequency!C91</f>
        <v>720645827.97165668</v>
      </c>
      <c r="D91" s="28">
        <f>'Total Property Damage Expected'!D92*Frequency!D91</f>
        <v>493892767.59930611</v>
      </c>
      <c r="E91" s="28">
        <f>'Total Property Damage Expected'!E92*Frequency!E91</f>
        <v>249831144.28926766</v>
      </c>
      <c r="F91" s="28">
        <f>'Total Property Damage Expected'!F92*Frequency!F91</f>
        <v>166336378.420044</v>
      </c>
      <c r="G91" s="28">
        <f>'Total Property Damage Expected'!G92*Frequency!G91</f>
        <v>62321712.464316227</v>
      </c>
    </row>
    <row r="92" spans="1:7" x14ac:dyDescent="0.35">
      <c r="A92">
        <v>2112</v>
      </c>
      <c r="B92" s="28">
        <f>'Total Property Damage Expected'!B93*Frequency!B92</f>
        <v>285335825.66409791</v>
      </c>
      <c r="C92" s="28">
        <f>'Total Property Damage Expected'!C93*Frequency!C92</f>
        <v>732140761.97532094</v>
      </c>
      <c r="D92" s="28">
        <f>'Total Property Damage Expected'!D93*Frequency!D92</f>
        <v>501770791.10000467</v>
      </c>
      <c r="E92" s="28">
        <f>'Total Property Damage Expected'!E93*Frequency!E92</f>
        <v>253816170.50352892</v>
      </c>
      <c r="F92" s="28">
        <f>'Total Property Damage Expected'!F93*Frequency!F92</f>
        <v>168989589.77315563</v>
      </c>
      <c r="G92" s="28">
        <f>'Total Property Damage Expected'!G93*Frequency!G92</f>
        <v>63315798.524300791</v>
      </c>
    </row>
    <row r="93" spans="1:7" x14ac:dyDescent="0.35">
      <c r="A93">
        <v>2113</v>
      </c>
      <c r="B93" s="28">
        <f>'Total Property Damage Expected'!B94*Frequency!B93</f>
        <v>289887182.73518723</v>
      </c>
      <c r="C93" s="28">
        <f>'Total Property Damage Expected'!C94*Frequency!C93</f>
        <v>743819050.27400768</v>
      </c>
      <c r="D93" s="28">
        <f>'Total Property Damage Expected'!D94*Frequency!D93</f>
        <v>509774475.99594748</v>
      </c>
      <c r="E93" s="28">
        <f>'Total Property Damage Expected'!E94*Frequency!E93</f>
        <v>257864761.38653284</v>
      </c>
      <c r="F93" s="28">
        <f>'Total Property Damage Expected'!F94*Frequency!F93</f>
        <v>171685122.17804885</v>
      </c>
      <c r="G93" s="28">
        <f>'Total Property Damage Expected'!G94*Frequency!G93</f>
        <v>64325741.130191743</v>
      </c>
    </row>
    <row r="94" spans="1:7" x14ac:dyDescent="0.35">
      <c r="A94">
        <v>2114</v>
      </c>
      <c r="B94" s="28">
        <f>'Total Property Damage Expected'!B95*Frequency!B94</f>
        <v>294511137.94967604</v>
      </c>
      <c r="C94" s="28">
        <f>'Total Property Damage Expected'!C95*Frequency!C94</f>
        <v>755683617.52978897</v>
      </c>
      <c r="D94" s="28">
        <f>'Total Property Damage Expected'!D95*Frequency!D94</f>
        <v>517905826.6967752</v>
      </c>
      <c r="E94" s="28">
        <f>'Total Property Damage Expected'!E95*Frequency!E94</f>
        <v>261977930.85058391</v>
      </c>
      <c r="F94" s="28">
        <f>'Total Property Damage Expected'!F95*Frequency!F94</f>
        <v>174423650.69267634</v>
      </c>
      <c r="G94" s="28">
        <f>'Total Property Damage Expected'!G95*Frequency!G94</f>
        <v>65351793.207825392</v>
      </c>
    </row>
    <row r="95" spans="1:7" x14ac:dyDescent="0.35">
      <c r="A95">
        <v>2115</v>
      </c>
      <c r="B95" s="28">
        <f>'Total Property Damage Expected'!B96*Frequency!B95</f>
        <v>299208849.3117249</v>
      </c>
      <c r="C95" s="28">
        <f>'Total Property Damage Expected'!C96*Frequency!C95</f>
        <v>767737435.05566633</v>
      </c>
      <c r="D95" s="28">
        <f>'Total Property Damage Expected'!D96*Frequency!D95</f>
        <v>526166879.58422315</v>
      </c>
      <c r="E95" s="28">
        <f>'Total Property Damage Expected'!E96*Frequency!E95</f>
        <v>266156708.98077855</v>
      </c>
      <c r="F95" s="28">
        <f>'Total Property Damage Expected'!F96*Frequency!F95</f>
        <v>177205861.14275801</v>
      </c>
      <c r="G95" s="28">
        <f>'Total Property Damage Expected'!G96*Frequency!G95</f>
        <v>66394211.717427321</v>
      </c>
    </row>
    <row r="96" spans="1:7" x14ac:dyDescent="0.35">
      <c r="A96">
        <v>2116</v>
      </c>
      <c r="B96" s="28">
        <f>'Total Property Damage Expected'!B97*Frequency!B96</f>
        <v>303981493.29667819</v>
      </c>
      <c r="C96" s="28">
        <f>'Total Property Damage Expected'!C97*Frequency!C96</f>
        <v>779983521.55969369</v>
      </c>
      <c r="D96" s="28">
        <f>'Total Property Damage Expected'!D97*Frequency!D96</f>
        <v>534559703.52210414</v>
      </c>
      <c r="E96" s="28">
        <f>'Total Property Damage Expected'!E97*Frequency!E96</f>
        <v>270402142.29297537</v>
      </c>
      <c r="F96" s="28">
        <f>'Total Property Damage Expected'!F97*Frequency!F96</f>
        <v>180032450.29353651</v>
      </c>
      <c r="G96" s="28">
        <f>'Total Property Damage Expected'!G97*Frequency!G96</f>
        <v>67453257.717964441</v>
      </c>
    </row>
    <row r="97" spans="1:7" x14ac:dyDescent="0.35">
      <c r="A97">
        <v>2117</v>
      </c>
      <c r="B97" s="28">
        <f>'Total Property Damage Expected'!B98*Frequency!B97</f>
        <v>308830265.14569533</v>
      </c>
      <c r="C97" s="28">
        <f>'Total Property Damage Expected'!C98*Frequency!C97</f>
        <v>792424943.90097022</v>
      </c>
      <c r="D97" s="28">
        <f>'Total Property Damage Expected'!D98*Frequency!D97</f>
        <v>543086400.37442613</v>
      </c>
      <c r="E97" s="28">
        <f>'Total Property Damage Expected'!E98*Frequency!E97</f>
        <v>274715293.99588013</v>
      </c>
      <c r="F97" s="28">
        <f>'Total Property Damage Expected'!F98*Frequency!F97</f>
        <v>182904126.02427226</v>
      </c>
      <c r="G97" s="28">
        <f>'Total Property Damage Expected'!G98*Frequency!G97</f>
        <v>68529196.432523474</v>
      </c>
    </row>
    <row r="98" spans="1:7" x14ac:dyDescent="0.35">
      <c r="A98">
        <v>2118</v>
      </c>
      <c r="B98" s="28">
        <f>'Total Property Damage Expected'!B99*Frequency!B98</f>
        <v>313756379.16508228</v>
      </c>
      <c r="C98" s="28">
        <f>'Total Property Damage Expected'!C99*Frequency!C98</f>
        <v>805064817.85769188</v>
      </c>
      <c r="D98" s="28">
        <f>'Total Property Damage Expected'!D99*Frequency!D98</f>
        <v>551749105.53177452</v>
      </c>
      <c r="E98" s="28">
        <f>'Total Property Damage Expected'!E99*Frequency!E98</f>
        <v>279097244.25731158</v>
      </c>
      <c r="F98" s="28">
        <f>'Total Property Damage Expected'!F99*Frequency!F98</f>
        <v>185821607.5055216</v>
      </c>
      <c r="G98" s="28">
        <f>'Total Property Damage Expected'!G99*Frequency!G98</f>
        <v>69622297.314732403</v>
      </c>
    </row>
    <row r="99" spans="1:7" x14ac:dyDescent="0.35">
      <c r="A99">
        <v>2119</v>
      </c>
      <c r="B99" s="28">
        <f>'Total Property Damage Expected'!B100*Frequency!B99</f>
        <v>318761069.0303973</v>
      </c>
      <c r="C99" s="28">
        <f>'Total Property Damage Expected'!C100*Frequency!C99</f>
        <v>817906308.90745366</v>
      </c>
      <c r="D99" s="28">
        <f>'Total Property Damage Expected'!D100*Frequency!D99</f>
        <v>560549988.4460901</v>
      </c>
      <c r="E99" s="28">
        <f>'Total Property Damage Expected'!E100*Frequency!E99</f>
        <v>283549090.47471386</v>
      </c>
      <c r="F99" s="28">
        <f>'Total Property Damage Expected'!F100*Frequency!F99</f>
        <v>188785625.37924305</v>
      </c>
      <c r="G99" s="28">
        <f>'Total Property Damage Expected'!G100*Frequency!G99</f>
        <v>70732834.116241261</v>
      </c>
    </row>
    <row r="100" spans="1:7" x14ac:dyDescent="0.35">
      <c r="A100">
        <v>2120</v>
      </c>
      <c r="B100" s="28">
        <f>'Total Property Damage Expected'!B101*Frequency!B100</f>
        <v>307273210.07252973</v>
      </c>
      <c r="C100" s="28">
        <f>'Total Property Damage Expected'!C101*Frequency!C100</f>
        <v>788429709.56594849</v>
      </c>
      <c r="D100" s="28">
        <f>'Total Property Damage Expected'!D101*Frequency!D100</f>
        <v>540348276.78258419</v>
      </c>
      <c r="E100" s="28">
        <f>'Total Property Damage Expected'!E101*Frequency!E100</f>
        <v>273330239.19242471</v>
      </c>
      <c r="F100" s="28">
        <f>'Total Property Damage Expected'!F101*Frequency!F100</f>
        <v>181981963.17473856</v>
      </c>
      <c r="G100" s="28">
        <f>'Total Property Damage Expected'!G101*Frequency!G100</f>
        <v>68183687.118807465</v>
      </c>
    </row>
    <row r="101" spans="1:7" x14ac:dyDescent="0.35">
      <c r="A101">
        <v>2121</v>
      </c>
      <c r="B101" s="28">
        <f>'Total Property Damage Expected'!B102*Frequency!B101</f>
        <v>312174487.69571292</v>
      </c>
      <c r="C101" s="28">
        <f>'Total Property Damage Expected'!C102*Frequency!C101</f>
        <v>801005856.02543402</v>
      </c>
      <c r="D101" s="28">
        <f>'Total Property Damage Expected'!D102*Frequency!D101</f>
        <v>548967306.46335256</v>
      </c>
      <c r="E101" s="28">
        <f>'Total Property Damage Expected'!E102*Frequency!E101</f>
        <v>277690096.61304694</v>
      </c>
      <c r="F101" s="28">
        <f>'Total Property Damage Expected'!F102*Frequency!F101</f>
        <v>184884735.34846872</v>
      </c>
      <c r="G101" s="28">
        <f>'Total Property Damage Expected'!G102*Frequency!G101</f>
        <v>69271276.823951811</v>
      </c>
    </row>
    <row r="102" spans="1:7" x14ac:dyDescent="0.35">
      <c r="A102">
        <v>2122</v>
      </c>
      <c r="B102" s="28">
        <f>'Total Property Damage Expected'!B103*Frequency!B102</f>
        <v>317153945.00248724</v>
      </c>
      <c r="C102" s="28">
        <f>'Total Property Damage Expected'!C103*Frequency!C102</f>
        <v>813782603.06839764</v>
      </c>
      <c r="D102" s="28">
        <f>'Total Property Damage Expected'!D103*Frequency!D102</f>
        <v>557723817.23886991</v>
      </c>
      <c r="E102" s="28">
        <f>'Total Property Damage Expected'!E103*Frequency!E102</f>
        <v>282119497.58942181</v>
      </c>
      <c r="F102" s="28">
        <f>'Total Property Damage Expected'!F103*Frequency!F102</f>
        <v>187833809.28829479</v>
      </c>
      <c r="G102" s="28">
        <f>'Total Property Damage Expected'!G103*Frequency!G102</f>
        <v>70376214.54028061</v>
      </c>
    </row>
    <row r="103" spans="1:7" x14ac:dyDescent="0.35">
      <c r="A103">
        <v>2123</v>
      </c>
      <c r="B103" s="28">
        <f>'Total Property Damage Expected'!B104*Frequency!B103</f>
        <v>322212829.02748257</v>
      </c>
      <c r="C103" s="28">
        <f>'Total Property Damage Expected'!C104*Frequency!C103</f>
        <v>826763150.45036244</v>
      </c>
      <c r="D103" s="28">
        <f>'Total Property Damage Expected'!D104*Frequency!D103</f>
        <v>566620002.05336761</v>
      </c>
      <c r="E103" s="28">
        <f>'Total Property Damage Expected'!E104*Frequency!E103</f>
        <v>286619551.4023537</v>
      </c>
      <c r="F103" s="28">
        <f>'Total Property Damage Expected'!F104*Frequency!F103</f>
        <v>190829923.54805946</v>
      </c>
      <c r="G103" s="28">
        <f>'Total Property Damage Expected'!G104*Frequency!G103</f>
        <v>71498776.983811557</v>
      </c>
    </row>
    <row r="104" spans="1:7" x14ac:dyDescent="0.35">
      <c r="A104">
        <v>2124</v>
      </c>
      <c r="B104" s="28">
        <f>'Total Property Damage Expected'!B105*Frequency!B104</f>
        <v>327352406.69662654</v>
      </c>
      <c r="C104" s="28">
        <f>'Total Property Damage Expected'!C105*Frequency!C104</f>
        <v>839950748.96576273</v>
      </c>
      <c r="D104" s="28">
        <f>'Total Property Damage Expected'!D105*Frequency!D104</f>
        <v>575658088.83046293</v>
      </c>
      <c r="E104" s="28">
        <f>'Total Property Damage Expected'!E105*Frequency!E104</f>
        <v>291191385.02665037</v>
      </c>
      <c r="F104" s="28">
        <f>'Total Property Damage Expected'!F105*Frequency!F104</f>
        <v>193873828.46218812</v>
      </c>
      <c r="G104" s="28">
        <f>'Total Property Damage Expected'!G105*Frequency!G104</f>
        <v>72639245.284425855</v>
      </c>
    </row>
    <row r="105" spans="1:7" x14ac:dyDescent="0.35">
      <c r="A105">
        <v>2125</v>
      </c>
      <c r="B105" s="28">
        <f>'Total Property Damage Expected'!B106*Frequency!B105</f>
        <v>332573965.14442807</v>
      </c>
      <c r="C105" s="28">
        <f>'Total Property Damage Expected'!C106*Frequency!C105</f>
        <v>853348701.26205981</v>
      </c>
      <c r="D105" s="28">
        <f>'Total Property Damage Expected'!D106*Frequency!D105</f>
        <v>584840341.03111255</v>
      </c>
      <c r="E105" s="28">
        <f>'Total Property Damage Expected'!E106*Frequency!E105</f>
        <v>295836143.41335756</v>
      </c>
      <c r="F105" s="28">
        <f>'Total Property Damage Expected'!F106*Frequency!F105</f>
        <v>196966286.33359927</v>
      </c>
      <c r="G105" s="28">
        <f>'Total Property Damage Expected'!G106*Frequency!G105</f>
        <v>73797905.056273296</v>
      </c>
    </row>
    <row r="106" spans="1:7" x14ac:dyDescent="0.35">
      <c r="A106">
        <v>2126</v>
      </c>
      <c r="B106" s="28">
        <f>'Total Property Damage Expected'!B107*Frequency!B106</f>
        <v>337878812.03632259</v>
      </c>
      <c r="C106" s="28">
        <f>'Total Property Damage Expected'!C107*Frequency!C106</f>
        <v>866960362.6668433</v>
      </c>
      <c r="D106" s="28">
        <f>'Total Property Damage Expected'!D107*Frequency!D106</f>
        <v>594169058.22046328</v>
      </c>
      <c r="E106" s="28">
        <f>'Total Property Damage Expected'!E107*Frequency!E106</f>
        <v>300554989.77649623</v>
      </c>
      <c r="F106" s="28">
        <f>'Total Property Damage Expected'!F107*Frequency!F106</f>
        <v>200108071.62461275</v>
      </c>
      <c r="G106" s="28">
        <f>'Total Property Damage Expected'!G107*Frequency!G106</f>
        <v>74975046.46930027</v>
      </c>
    </row>
    <row r="107" spans="1:7" x14ac:dyDescent="0.35">
      <c r="A107">
        <v>2127</v>
      </c>
      <c r="B107" s="28">
        <f>'Total Property Damage Expected'!B108*Frequency!B107</f>
        <v>343268275.89615744</v>
      </c>
      <c r="C107" s="28">
        <f>'Total Property Damage Expected'!C108*Frequency!C107</f>
        <v>880789142.02812505</v>
      </c>
      <c r="D107" s="28">
        <f>'Total Property Damage Expected'!D108*Frequency!D107</f>
        <v>603646576.6437465</v>
      </c>
      <c r="E107" s="28">
        <f>'Total Property Damage Expected'!E108*Frequency!E107</f>
        <v>305349105.88437259</v>
      </c>
      <c r="F107" s="28">
        <f>'Total Property Damage Expected'!F108*Frequency!F107</f>
        <v>203299971.15090254</v>
      </c>
      <c r="G107" s="28">
        <f>'Total Property Damage Expected'!G108*Frequency!G107</f>
        <v>76170964.321918651</v>
      </c>
    </row>
    <row r="108" spans="1:7" x14ac:dyDescent="0.35">
      <c r="A108">
        <v>2128</v>
      </c>
      <c r="B108" s="28">
        <f>'Total Property Damage Expected'!B109*Frequency!B108</f>
        <v>348743706.43890268</v>
      </c>
      <c r="C108" s="28">
        <f>'Total Property Damage Expected'!C109*Frequency!C108</f>
        <v>894838502.56803727</v>
      </c>
      <c r="D108" s="28">
        <f>'Total Property Damage Expected'!D109*Frequency!D108</f>
        <v>613275269.81135714</v>
      </c>
      <c r="E108" s="28">
        <f>'Total Property Damage Expected'!E109*Frequency!E108</f>
        <v>310219692.35553551</v>
      </c>
      <c r="F108" s="28">
        <f>'Total Property Damage Expected'!F109*Frequency!F108</f>
        <v>206542784.27854389</v>
      </c>
      <c r="G108" s="28">
        <f>'Total Property Damage Expected'!G109*Frequency!G108</f>
        <v>77385958.114834026</v>
      </c>
    </row>
    <row r="109" spans="1:7" x14ac:dyDescent="0.35">
      <c r="A109">
        <v>2129</v>
      </c>
      <c r="B109" s="28">
        <f>'Total Property Damage Expected'!B110*Frequency!B109</f>
        <v>354306474.90866768</v>
      </c>
      <c r="C109" s="28">
        <f>'Total Property Damage Expected'!C110*Frequency!C109</f>
        <v>909111962.75014746</v>
      </c>
      <c r="D109" s="28">
        <f>'Total Property Damage Expected'!D110*Frequency!D109</f>
        <v>623057549.09326553</v>
      </c>
      <c r="E109" s="28">
        <f>'Total Property Damage Expected'!E110*Frequency!E109</f>
        <v>315167968.95945442</v>
      </c>
      <c r="F109" s="28">
        <f>'Total Property Damage Expected'!F110*Frequency!F109</f>
        <v>209837323.12420321</v>
      </c>
      <c r="G109" s="28">
        <f>'Total Property Damage Expected'!G110*Frequency!G109</f>
        <v>78620332.126051262</v>
      </c>
    </row>
    <row r="110" spans="1:7" x14ac:dyDescent="0.35">
      <c r="A110">
        <v>2130</v>
      </c>
      <c r="B110" s="28">
        <f>'Total Property Damage Expected'!B111*Frequency!B110</f>
        <v>342062323.57044852</v>
      </c>
      <c r="C110" s="28">
        <f>'Total Property Damage Expected'!C111*Frequency!C110</f>
        <v>877694799.23890293</v>
      </c>
      <c r="D110" s="28">
        <f>'Total Property Damage Expected'!D111*Frequency!D110</f>
        <v>601525876.75935078</v>
      </c>
      <c r="E110" s="28">
        <f>'Total Property Damage Expected'!E111*Frequency!E110</f>
        <v>304276369.22255021</v>
      </c>
      <c r="F110" s="28">
        <f>'Total Property Damage Expected'!F111*Frequency!F110</f>
        <v>202585748.22311836</v>
      </c>
      <c r="G110" s="28">
        <f>'Total Property Damage Expected'!G111*Frequency!G110</f>
        <v>75903364.435690612</v>
      </c>
    </row>
    <row r="111" spans="1:7" x14ac:dyDescent="0.35">
      <c r="A111">
        <v>2131</v>
      </c>
      <c r="B111" s="28">
        <f>'Total Property Damage Expected'!B112*Frequency!B111</f>
        <v>347518518.1142363</v>
      </c>
      <c r="C111" s="28">
        <f>'Total Property Damage Expected'!C112*Frequency!C111</f>
        <v>891694802.29311788</v>
      </c>
      <c r="D111" s="28">
        <f>'Total Property Damage Expected'!D112*Frequency!D111</f>
        <v>611120742.90088749</v>
      </c>
      <c r="E111" s="28">
        <f>'Total Property Damage Expected'!E112*Frequency!E111</f>
        <v>309129844.60161722</v>
      </c>
      <c r="F111" s="28">
        <f>'Total Property Damage Expected'!F112*Frequency!F111</f>
        <v>205817168.86765623</v>
      </c>
      <c r="G111" s="28">
        <f>'Total Property Damage Expected'!G112*Frequency!G111</f>
        <v>77114089.775348932</v>
      </c>
    </row>
    <row r="112" spans="1:7" x14ac:dyDescent="0.35">
      <c r="A112">
        <v>2132</v>
      </c>
      <c r="B112" s="28">
        <f>'Total Property Damage Expected'!B113*Frequency!B112</f>
        <v>353061743.7539627</v>
      </c>
      <c r="C112" s="28">
        <f>'Total Property Damage Expected'!C113*Frequency!C112</f>
        <v>905918117.69427633</v>
      </c>
      <c r="D112" s="28">
        <f>'Total Property Damage Expected'!D113*Frequency!D112</f>
        <v>620868655.5859412</v>
      </c>
      <c r="E112" s="28">
        <f>'Total Property Damage Expected'!E113*Frequency!E112</f>
        <v>314060737.17649007</v>
      </c>
      <c r="F112" s="28">
        <f>'Total Property Damage Expected'!F113*Frequency!F112</f>
        <v>209100133.51009881</v>
      </c>
      <c r="G112" s="28">
        <f>'Total Property Damage Expected'!G113*Frequency!G112</f>
        <v>78344127.247730076</v>
      </c>
    </row>
    <row r="113" spans="1:7" x14ac:dyDescent="0.35">
      <c r="A113">
        <v>2133</v>
      </c>
      <c r="B113" s="28">
        <f>'Total Property Damage Expected'!B114*Frequency!B113</f>
        <v>358693388.71205997</v>
      </c>
      <c r="C113" s="28">
        <f>'Total Property Damage Expected'!C114*Frequency!C113</f>
        <v>920368307.47047961</v>
      </c>
      <c r="D113" s="28">
        <f>'Total Property Damage Expected'!D114*Frequency!D113</f>
        <v>630772056.04132402</v>
      </c>
      <c r="E113" s="28">
        <f>'Total Property Damage Expected'!E114*Frequency!E113</f>
        <v>319070281.81944871</v>
      </c>
      <c r="F113" s="28">
        <f>'Total Property Damage Expected'!F114*Frequency!F113</f>
        <v>212435464.32249132</v>
      </c>
      <c r="G113" s="28">
        <f>'Total Property Damage Expected'!G114*Frequency!G113</f>
        <v>79593784.898315623</v>
      </c>
    </row>
    <row r="114" spans="1:7" x14ac:dyDescent="0.35">
      <c r="A114">
        <v>2134</v>
      </c>
      <c r="B114" s="28">
        <f>'Total Property Damage Expected'!B115*Frequency!B114</f>
        <v>364414863.35432762</v>
      </c>
      <c r="C114" s="28">
        <f>'Total Property Damage Expected'!C115*Frequency!C114</f>
        <v>935048990.4673059</v>
      </c>
      <c r="D114" s="28">
        <f>'Total Property Damage Expected'!D115*Frequency!D114</f>
        <v>640833424.43355978</v>
      </c>
      <c r="E114" s="28">
        <f>'Total Property Damage Expected'!E115*Frequency!E114</f>
        <v>324159733.10007054</v>
      </c>
      <c r="F114" s="28">
        <f>'Total Property Damage Expected'!F115*Frequency!F114</f>
        <v>215823996.5912452</v>
      </c>
      <c r="G114" s="28">
        <f>'Total Property Damage Expected'!G115*Frequency!G114</f>
        <v>80863375.686183169</v>
      </c>
    </row>
    <row r="115" spans="1:7" x14ac:dyDescent="0.35">
      <c r="A115">
        <v>2135</v>
      </c>
      <c r="B115" s="28">
        <f>'Total Property Damage Expected'!B116*Frequency!B115</f>
        <v>370227600.54313856</v>
      </c>
      <c r="C115" s="28">
        <f>'Total Property Damage Expected'!C116*Frequency!C115</f>
        <v>949963843.25409997</v>
      </c>
      <c r="D115" s="28">
        <f>'Total Property Damage Expected'!D116*Frequency!D115</f>
        <v>651055280.49000764</v>
      </c>
      <c r="E115" s="28">
        <f>'Total Property Damage Expected'!E116*Frequency!E115</f>
        <v>329330365.59941983</v>
      </c>
      <c r="F115" s="28">
        <f>'Total Property Damage Expected'!F116*Frequency!F115</f>
        <v>219266578.92632395</v>
      </c>
      <c r="G115" s="28">
        <f>'Total Property Damage Expected'!G116*Frequency!G115</f>
        <v>82153217.562382489</v>
      </c>
    </row>
    <row r="116" spans="1:7" x14ac:dyDescent="0.35">
      <c r="A116">
        <v>2136</v>
      </c>
      <c r="B116" s="28">
        <f>'Total Property Damage Expected'!B117*Frequency!B116</f>
        <v>376133055.99627936</v>
      </c>
      <c r="C116" s="28">
        <f>'Total Property Damage Expected'!C117*Frequency!C116</f>
        <v>965116601.04471684</v>
      </c>
      <c r="D116" s="28">
        <f>'Total Property Damage Expected'!D117*Frequency!D116</f>
        <v>661440184.12989128</v>
      </c>
      <c r="E116" s="28">
        <f>'Total Property Damage Expected'!E117*Frequency!E116</f>
        <v>334583474.22924852</v>
      </c>
      <c r="F116" s="28">
        <f>'Total Property Damage Expected'!F117*Frequency!F116</f>
        <v>222764073.47376543</v>
      </c>
      <c r="G116" s="28">
        <f>'Total Property Damage Expected'!G117*Frequency!G116</f>
        <v>83463633.549561992</v>
      </c>
    </row>
    <row r="117" spans="1:7" x14ac:dyDescent="0.35">
      <c r="A117">
        <v>2137</v>
      </c>
      <c r="B117" s="28">
        <f>'Total Property Damage Expected'!B118*Frequency!B117</f>
        <v>382132708.65151381</v>
      </c>
      <c r="C117" s="28">
        <f>'Total Property Damage Expected'!C118*Frequency!C117</f>
        <v>980511058.63295424</v>
      </c>
      <c r="D117" s="28">
        <f>'Total Property Damage Expected'!D118*Frequency!D117</f>
        <v>671990736.1053946</v>
      </c>
      <c r="E117" s="28">
        <f>'Total Property Damage Expected'!E118*Frequency!E117</f>
        <v>339920374.55628848</v>
      </c>
      <c r="F117" s="28">
        <f>'Total Property Damage Expected'!F118*Frequency!F117</f>
        <v>226317356.13159421</v>
      </c>
      <c r="G117" s="28">
        <f>'Total Property Damage Expected'!G118*Frequency!G117</f>
        <v>84794951.82286498</v>
      </c>
    </row>
    <row r="118" spans="1:7" x14ac:dyDescent="0.35">
      <c r="A118">
        <v>2138</v>
      </c>
      <c r="B118" s="28">
        <f>'Total Property Damage Expected'!B119*Frequency!B118</f>
        <v>388228061.03696239</v>
      </c>
      <c r="C118" s="28">
        <f>'Total Property Damage Expected'!C119*Frequency!C118</f>
        <v>996151071.34290361</v>
      </c>
      <c r="D118" s="28">
        <f>'Total Property Damage Expected'!D119*Frequency!D118</f>
        <v>682709578.65298378</v>
      </c>
      <c r="E118" s="28">
        <f>'Total Property Damage Expected'!E119*Frequency!E118</f>
        <v>345342403.13171661</v>
      </c>
      <c r="F118" s="28">
        <f>'Total Property Damage Expected'!F119*Frequency!F118</f>
        <v>229927316.76917773</v>
      </c>
      <c r="G118" s="28">
        <f>'Total Property Damage Expected'!G119*Frequency!G118</f>
        <v>86147505.792116657</v>
      </c>
    </row>
    <row r="119" spans="1:7" x14ac:dyDescent="0.35">
      <c r="A119">
        <v>2139</v>
      </c>
      <c r="B119" s="28">
        <f>'Total Property Damage Expected'!B120*Frequency!B119</f>
        <v>394420639.64738899</v>
      </c>
      <c r="C119" s="28">
        <f>'Total Property Damage Expected'!C120*Frequency!C119</f>
        <v>1012040555.9944633</v>
      </c>
      <c r="D119" s="28">
        <f>'Total Property Damage Expected'!D120*Frequency!D119</f>
        <v>693599396.15511763</v>
      </c>
      <c r="E119" s="28">
        <f>'Total Property Damage Expected'!E120*Frequency!E119</f>
        <v>350850917.8258751</v>
      </c>
      <c r="F119" s="28">
        <f>'Total Property Damage Expected'!F120*Frequency!F119</f>
        <v>233594859.45008153</v>
      </c>
      <c r="G119" s="28">
        <f>'Total Property Damage Expected'!G120*Frequency!G119</f>
        <v>87521634.185321763</v>
      </c>
    </row>
    <row r="120" spans="1:7" x14ac:dyDescent="0.35">
      <c r="A120">
        <v>2140</v>
      </c>
      <c r="B120" s="28">
        <f>'Total Property Damage Expected'!B121*Frequency!B120</f>
        <v>400711995.32648975</v>
      </c>
      <c r="C120" s="28">
        <f>'Total Property Damage Expected'!C121*Frequency!C120</f>
        <v>1028183491.8842491</v>
      </c>
      <c r="D120" s="28">
        <f>'Total Property Damage Expected'!D121*Frequency!D120</f>
        <v>704662915.81251311</v>
      </c>
      <c r="E120" s="28">
        <f>'Total Property Damage Expected'!E121*Frequency!E120</f>
        <v>356447298.16833109</v>
      </c>
      <c r="F120" s="28">
        <f>'Total Property Damage Expected'!F121*Frequency!F120</f>
        <v>237320902.65847921</v>
      </c>
      <c r="G120" s="28">
        <f>'Total Property Damage Expected'!G121*Frequency!G120</f>
        <v>88917681.133494332</v>
      </c>
    </row>
    <row r="121" spans="1:7" x14ac:dyDescent="0.35">
      <c r="A121">
        <v>2141</v>
      </c>
      <c r="B121" s="28">
        <f>'Total Property Damage Expected'!B122*Frequency!B121</f>
        <v>407103703.65528029</v>
      </c>
      <c r="C121" s="28">
        <f>'Total Property Damage Expected'!C122*Frequency!C121</f>
        <v>1044583921.7821535</v>
      </c>
      <c r="D121" s="28">
        <f>'Total Property Damage Expected'!D122*Frequency!D121</f>
        <v>715902908.32713437</v>
      </c>
      <c r="E121" s="28">
        <f>'Total Property Damage Expected'!E122*Frequency!E121</f>
        <v>362132945.69335985</v>
      </c>
      <c r="F121" s="28">
        <f>'Total Property Damage Expected'!F122*Frequency!F121</f>
        <v>241106379.52917379</v>
      </c>
      <c r="G121" s="28">
        <f>'Total Property Damage Expected'!G122*Frequency!G121</f>
        <v>90335996.256840304</v>
      </c>
    </row>
    <row r="122" spans="1:7" x14ac:dyDescent="0.35">
      <c r="A122">
        <v>2142</v>
      </c>
      <c r="B122" s="28">
        <f>'Total Property Damage Expected'!B123*Frequency!B122</f>
        <v>413597365.34667748</v>
      </c>
      <c r="C122" s="28">
        <f>'Total Property Damage Expected'!C123*Frequency!C122</f>
        <v>1061245952.9438006</v>
      </c>
      <c r="D122" s="28">
        <f>'Total Property Damage Expected'!D123*Frequency!D122</f>
        <v>727322188.59607589</v>
      </c>
      <c r="E122" s="28">
        <f>'Total Property Damage Expected'!E123*Frequency!E122</f>
        <v>367909284.29093987</v>
      </c>
      <c r="F122" s="28">
        <f>'Total Property Damage Expected'!F123*Frequency!F122</f>
        <v>244952238.08128807</v>
      </c>
      <c r="G122" s="28">
        <f>'Total Property Damage Expected'!G123*Frequency!G122</f>
        <v>91776934.752315059</v>
      </c>
    </row>
    <row r="123" spans="1:7" x14ac:dyDescent="0.35">
      <c r="A123">
        <v>2143</v>
      </c>
      <c r="B123" s="28">
        <f>'Total Property Damage Expected'!B124*Frequency!B123</f>
        <v>420194606.64637518</v>
      </c>
      <c r="C123" s="28">
        <f>'Total Property Damage Expected'!C124*Frequency!C123</f>
        <v>1078173758.139149</v>
      </c>
      <c r="D123" s="28">
        <f>'Total Property Damage Expected'!D124*Frequency!D123</f>
        <v>738923616.4165132</v>
      </c>
      <c r="E123" s="28">
        <f>'Total Property Damage Expected'!E124*Frequency!E123</f>
        <v>373777760.56334537</v>
      </c>
      <c r="F123" s="28">
        <f>'Total Property Damage Expected'!F124*Frequency!F123</f>
        <v>248859441.45568267</v>
      </c>
      <c r="G123" s="28">
        <f>'Total Property Damage Expected'!G124*Frequency!G123</f>
        <v>93240857.482577443</v>
      </c>
    </row>
    <row r="124" spans="1:7" x14ac:dyDescent="0.35">
      <c r="A124">
        <v>2144</v>
      </c>
      <c r="B124" s="28">
        <f>'Total Property Damage Expected'!B125*Frequency!B124</f>
        <v>426897079.74011481</v>
      </c>
      <c r="C124" s="28">
        <f>'Total Property Damage Expected'!C125*Frequency!C124</f>
        <v>1095371576.697504</v>
      </c>
      <c r="D124" s="28">
        <f>'Total Property Damage Expected'!D125*Frequency!D124</f>
        <v>750710097.20189953</v>
      </c>
      <c r="E124" s="28">
        <f>'Total Property Damage Expected'!E125*Frequency!E124</f>
        <v>379739844.18742776</v>
      </c>
      <c r="F124" s="28">
        <f>'Total Property Damage Expected'!F125*Frequency!F124</f>
        <v>252828968.15616101</v>
      </c>
      <c r="G124" s="28">
        <f>'Total Property Damage Expected'!G125*Frequency!G124</f>
        <v>94728131.066362694</v>
      </c>
    </row>
    <row r="125" spans="1:7" x14ac:dyDescent="0.35">
      <c r="A125">
        <v>2145</v>
      </c>
      <c r="B125" s="28">
        <f>'Total Property Damage Expected'!B126*Frequency!B125</f>
        <v>433706463.16745162</v>
      </c>
      <c r="C125" s="28">
        <f>'Total Property Damage Expected'!C126*Frequency!C125</f>
        <v>1112843715.5691977</v>
      </c>
      <c r="D125" s="28">
        <f>'Total Property Damage Expected'!D126*Frequency!D125</f>
        <v>762684582.70958436</v>
      </c>
      <c r="E125" s="28">
        <f>'Total Property Damage Expected'!E126*Frequency!E125</f>
        <v>385797028.28267503</v>
      </c>
      <c r="F125" s="28">
        <f>'Total Property Damage Expected'!F126*Frequency!F125</f>
        <v>256861812.29452175</v>
      </c>
      <c r="G125" s="28">
        <f>'Total Property Damage Expected'!G126*Frequency!G125</f>
        <v>96239127.970296919</v>
      </c>
    </row>
    <row r="126" spans="1:7" x14ac:dyDescent="0.35">
      <c r="A126">
        <v>2146</v>
      </c>
      <c r="B126" s="28">
        <f>'Total Property Damage Expected'!B127*Frequency!B126</f>
        <v>440624462.24212134</v>
      </c>
      <c r="C126" s="28">
        <f>'Total Property Damage Expected'!C127*Frequency!C126</f>
        <v>1130594550.4042029</v>
      </c>
      <c r="D126" s="28">
        <f>'Total Property Damage Expected'!D127*Frequency!D126</f>
        <v>774850071.78004038</v>
      </c>
      <c r="E126" s="28">
        <f>'Total Property Damage Expected'!E127*Frequency!E126</f>
        <v>391950829.78514284</v>
      </c>
      <c r="F126" s="28">
        <f>'Total Property Damage Expected'!F127*Frequency!F126</f>
        <v>260958983.83951992</v>
      </c>
      <c r="G126" s="28">
        <f>'Total Property Damage Expected'!G127*Frequency!G126</f>
        <v>97774226.602176145</v>
      </c>
    </row>
    <row r="127" spans="1:7" x14ac:dyDescent="0.35">
      <c r="A127">
        <v>2147</v>
      </c>
      <c r="B127" s="28">
        <f>'Total Property Damage Expected'!B128*Frequency!B127</f>
        <v>447652809.47911173</v>
      </c>
      <c r="C127" s="28">
        <f>'Total Property Damage Expected'!C128*Frequency!C127</f>
        <v>1148628526.6479535</v>
      </c>
      <c r="D127" s="28">
        <f>'Total Property Damage Expected'!D128*Frequency!D127</f>
        <v>787209611.08787966</v>
      </c>
      <c r="E127" s="28">
        <f>'Total Property Damage Expected'!E128*Frequency!E127</f>
        <v>398202789.82734942</v>
      </c>
      <c r="F127" s="28">
        <f>'Total Property Damage Expected'!F128*Frequency!F127</f>
        <v>265121508.86979949</v>
      </c>
      <c r="G127" s="28">
        <f>'Total Property Damage Expected'!G128*Frequency!G127</f>
        <v>99333811.405733123</v>
      </c>
    </row>
    <row r="128" spans="1:7" x14ac:dyDescent="0.35">
      <c r="A128">
        <v>2148</v>
      </c>
      <c r="B128" s="28">
        <f>'Total Property Damage Expected'!B129*Frequency!B128</f>
        <v>454793265.02854657</v>
      </c>
      <c r="C128" s="28">
        <f>'Total Property Damage Expected'!C129*Frequency!C128</f>
        <v>1166950160.6546428</v>
      </c>
      <c r="D128" s="28">
        <f>'Total Property Damage Expected'!D129*Frequency!D128</f>
        <v>799766295.90485096</v>
      </c>
      <c r="E128" s="28">
        <f>'Total Property Damage Expected'!E129*Frequency!E128</f>
        <v>404554474.12423038</v>
      </c>
      <c r="F128" s="28">
        <f>'Total Property Damage Expected'!F129*Frequency!F128</f>
        <v>269350429.83086014</v>
      </c>
      <c r="G128" s="28">
        <f>'Total Property Damage Expected'!G129*Frequency!G128</f>
        <v>100918272.95691586</v>
      </c>
    </row>
    <row r="129" spans="1:7" x14ac:dyDescent="0.35">
      <c r="A129">
        <v>2149</v>
      </c>
      <c r="B129" s="28">
        <f>'Total Property Damage Expected'!B130*Frequency!B129</f>
        <v>462047617.1164903</v>
      </c>
      <c r="C129" s="28">
        <f>'Total Property Damage Expected'!C130*Frequency!C129</f>
        <v>1185564040.8182812</v>
      </c>
      <c r="D129" s="28">
        <f>'Total Property Damage Expected'!D130*Frequency!D129</f>
        <v>812523270.8750062</v>
      </c>
      <c r="E129" s="28">
        <f>'Total Property Damage Expected'!E130*Frequency!E129</f>
        <v>411007473.36525011</v>
      </c>
      <c r="F129" s="28">
        <f>'Total Property Damage Expected'!F130*Frequency!F129</f>
        <v>273646805.79612291</v>
      </c>
      <c r="G129" s="28">
        <f>'Total Property Damage Expected'!G130*Frequency!G129</f>
        <v>102528008.06170182</v>
      </c>
    </row>
    <row r="130" spans="1:7" x14ac:dyDescent="0.35">
      <c r="A130">
        <v>2150</v>
      </c>
      <c r="B130" s="28">
        <f>'Total Property Damage Expected'!B131*Frequency!B130</f>
        <v>469417682.49278396</v>
      </c>
      <c r="C130" s="28">
        <f>'Total Property Damage Expected'!C131*Frequency!C130</f>
        <v>1204474828.7217946</v>
      </c>
      <c r="D130" s="28">
        <f>'Total Property Damage Expected'!D131*Frequency!D130</f>
        <v>825483730.80223262</v>
      </c>
      <c r="E130" s="28">
        <f>'Total Property Damage Expected'!E131*Frequency!E130</f>
        <v>417563403.6127671</v>
      </c>
      <c r="F130" s="28">
        <f>'Total Property Damage Expected'!F131*Frequency!F130</f>
        <v>278011712.73216039</v>
      </c>
      <c r="G130" s="28">
        <f>'Total Property Damage Expected'!G131*Frequency!G130</f>
        <v>104163419.8554724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0EED-E956-444F-BE54-BF52EC065FE3}">
  <sheetPr>
    <tabColor theme="1"/>
  </sheetPr>
  <dimension ref="A1:G130"/>
  <sheetViews>
    <sheetView topLeftCell="A2" workbookViewId="0">
      <selection activeCell="B3" sqref="B3"/>
    </sheetView>
  </sheetViews>
  <sheetFormatPr defaultColWidth="8.81640625" defaultRowHeight="14.5" x14ac:dyDescent="0.35"/>
  <cols>
    <col min="2" max="2" width="11.54296875" customWidth="1"/>
    <col min="3" max="4" width="14.54296875" bestFit="1" customWidth="1"/>
    <col min="5" max="5" width="13.54296875" bestFit="1" customWidth="1"/>
    <col min="6" max="6" width="14.54296875" bestFit="1" customWidth="1"/>
    <col min="7" max="7" width="13.54296875" bestFit="1" customWidth="1"/>
  </cols>
  <sheetData>
    <row r="1" spans="1:7" x14ac:dyDescent="0.35">
      <c r="A1" t="s">
        <v>111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5">
      <c r="A3">
        <v>2023</v>
      </c>
      <c r="B3" s="29">
        <f>'Total Severity'!B3/('Property Value'!B3/'Population Estimate'!B3)</f>
        <v>505.92321519917863</v>
      </c>
      <c r="C3" s="29">
        <f>'Total Severity'!C3/('Property Value'!C3/'Population Estimate'!C3)</f>
        <v>1491.7238446720289</v>
      </c>
      <c r="D3" s="29">
        <f>'Total Severity'!D3/('Property Value'!D3/'Population Estimate'!D3)</f>
        <v>1059.1742285026182</v>
      </c>
      <c r="E3" s="29">
        <f>'Total Severity'!E3/('Property Value'!E3/'Population Estimate'!E3)</f>
        <v>790.58635907250346</v>
      </c>
      <c r="F3" s="29">
        <f>'Total Severity'!F3/('Property Value'!F3/'Population Estimate'!F3)</f>
        <v>482.29959389074526</v>
      </c>
      <c r="G3" s="29">
        <f>'Total Severity'!G3/('Property Value'!G3/'Population Estimate'!G3)</f>
        <v>172.66610840655227</v>
      </c>
    </row>
    <row r="4" spans="1:7" x14ac:dyDescent="0.35">
      <c r="A4">
        <v>2024</v>
      </c>
      <c r="B4" s="29">
        <f>'Total Severity'!B4/('Property Value'!B4/'Population Estimate'!B4)</f>
        <v>517.04655947098342</v>
      </c>
      <c r="C4" s="29">
        <f>'Total Severity'!C4/('Property Value'!C4/'Population Estimate'!C4)</f>
        <v>1524.5212285126076</v>
      </c>
      <c r="D4" s="29">
        <f>'Total Severity'!D4/('Property Value'!D4/'Population Estimate'!D4)</f>
        <v>1082.4614769101051</v>
      </c>
      <c r="E4" s="29">
        <f>'Total Severity'!E4/('Property Value'!E4/'Population Estimate'!E4)</f>
        <v>807.9683727543503</v>
      </c>
      <c r="F4" s="29">
        <f>'Total Severity'!F4/('Property Value'!F4/'Population Estimate'!F4)</f>
        <v>492.90354378635595</v>
      </c>
      <c r="G4" s="29">
        <f>'Total Severity'!G4/('Property Value'!G4/'Population Estimate'!G4)</f>
        <v>176.46238521334533</v>
      </c>
    </row>
    <row r="5" spans="1:7" x14ac:dyDescent="0.35">
      <c r="A5">
        <v>2025</v>
      </c>
      <c r="B5" s="29">
        <f>'Total Severity'!B5/('Property Value'!B5/'Population Estimate'!B5)</f>
        <v>528.4144641505178</v>
      </c>
      <c r="C5" s="29">
        <f>'Total Severity'!C5/('Property Value'!C5/'Population Estimate'!C5)</f>
        <v>1558.0397031841921</v>
      </c>
      <c r="D5" s="29">
        <f>'Total Severity'!D5/('Property Value'!D5/'Population Estimate'!D5)</f>
        <v>1106.2607241217536</v>
      </c>
      <c r="E5" s="29">
        <f>'Total Severity'!E5/('Property Value'!E5/'Population Estimate'!E5)</f>
        <v>825.73255139030812</v>
      </c>
      <c r="F5" s="29">
        <f>'Total Severity'!F5/('Property Value'!F5/'Population Estimate'!F5)</f>
        <v>503.74063456537783</v>
      </c>
      <c r="G5" s="29">
        <f>'Total Severity'!G5/('Property Value'!G5/'Population Estimate'!G5)</f>
        <v>180.34212783590732</v>
      </c>
    </row>
    <row r="6" spans="1:7" x14ac:dyDescent="0.35">
      <c r="A6">
        <v>2026</v>
      </c>
      <c r="B6" s="29">
        <f>'Total Severity'!B6/('Property Value'!B6/'Population Estimate'!B6)</f>
        <v>540.03230619920373</v>
      </c>
      <c r="C6" s="29">
        <f>'Total Severity'!C6/('Property Value'!C6/'Population Estimate'!C6)</f>
        <v>1592.2951227557867</v>
      </c>
      <c r="D6" s="29">
        <f>'Total Severity'!D6/('Property Value'!D6/'Population Estimate'!D6)</f>
        <v>1130.5832270611327</v>
      </c>
      <c r="E6" s="29">
        <f>'Total Severity'!E6/('Property Value'!E6/'Population Estimate'!E6)</f>
        <v>843.8872973470319</v>
      </c>
      <c r="F6" s="29">
        <f>'Total Severity'!F6/('Property Value'!F6/'Population Estimate'!F6)</f>
        <v>514.81599211694243</v>
      </c>
      <c r="G6" s="29">
        <f>'Total Severity'!G6/('Property Value'!G6/'Population Estimate'!G6)</f>
        <v>184.30717137287738</v>
      </c>
    </row>
    <row r="7" spans="1:7" x14ac:dyDescent="0.35">
      <c r="A7">
        <v>2027</v>
      </c>
      <c r="B7" s="29">
        <f>'Total Severity'!B7/('Property Value'!B7/'Population Estimate'!B7)</f>
        <v>551.90558079757432</v>
      </c>
      <c r="C7" s="29">
        <f>'Total Severity'!C7/('Property Value'!C7/'Population Estimate'!C7)</f>
        <v>1627.3036898676066</v>
      </c>
      <c r="D7" s="29">
        <f>'Total Severity'!D7/('Property Value'!D7/'Population Estimate'!D7)</f>
        <v>1155.4404901491248</v>
      </c>
      <c r="E7" s="29">
        <f>'Total Severity'!E7/('Property Value'!E7/'Population Estimate'!E7)</f>
        <v>862.44119772754368</v>
      </c>
      <c r="F7" s="29">
        <f>'Total Severity'!F7/('Property Value'!F7/'Population Estimate'!F7)</f>
        <v>526.1348550291591</v>
      </c>
      <c r="G7" s="29">
        <f>'Total Severity'!G7/('Property Value'!G7/'Population Estimate'!G7)</f>
        <v>188.35939126979568</v>
      </c>
    </row>
    <row r="8" spans="1:7" x14ac:dyDescent="0.35">
      <c r="A8">
        <v>2028</v>
      </c>
      <c r="B8" s="29">
        <f>'Total Severity'!B8/('Property Value'!B8/'Population Estimate'!B8)</f>
        <v>564.0399039444668</v>
      </c>
      <c r="C8" s="29">
        <f>'Total Severity'!C8/('Property Value'!C8/'Population Estimate'!C8)</f>
        <v>1663.0819633948433</v>
      </c>
      <c r="D8" s="29">
        <f>'Total Severity'!D8/('Property Value'!D8/'Population Estimate'!D8)</f>
        <v>1180.8442707454581</v>
      </c>
      <c r="E8" s="29">
        <f>'Total Severity'!E8/('Property Value'!E8/'Population Estimate'!E8)</f>
        <v>881.40302843288941</v>
      </c>
      <c r="F8" s="29">
        <f>'Total Severity'!F8/('Property Value'!F8/'Population Estimate'!F8)</f>
        <v>537.70257706694167</v>
      </c>
      <c r="G8" s="29">
        <f>'Total Severity'!G8/('Property Value'!G8/'Population Estimate'!G8)</f>
        <v>192.5007042061799</v>
      </c>
    </row>
    <row r="9" spans="1:7" x14ac:dyDescent="0.35">
      <c r="A9">
        <v>2029</v>
      </c>
      <c r="B9" s="29">
        <f>'Total Severity'!B9/('Property Value'!B9/'Population Estimate'!B9)</f>
        <v>576.44101511336214</v>
      </c>
      <c r="C9" s="29">
        <f>'Total Severity'!C9/('Property Value'!C9/'Population Estimate'!C9)</f>
        <v>1699.6468662799321</v>
      </c>
      <c r="D9" s="29">
        <f>'Total Severity'!D9/('Property Value'!D9/'Population Estimate'!D9)</f>
        <v>1206.8065847098778</v>
      </c>
      <c r="E9" s="29">
        <f>'Total Severity'!E9/('Property Value'!E9/'Population Estimate'!E9)</f>
        <v>900.78175831309534</v>
      </c>
      <c r="F9" s="29">
        <f>'Total Severity'!F9/('Property Value'!F9/'Population Estimate'!F9)</f>
        <v>549.52462970431179</v>
      </c>
      <c r="G9" s="29">
        <f>'Total Severity'!G9/('Property Value'!G9/'Population Estimate'!G9)</f>
        <v>196.73306900210488</v>
      </c>
    </row>
    <row r="10" spans="1:7" x14ac:dyDescent="0.35">
      <c r="A10">
        <v>2030</v>
      </c>
      <c r="B10" s="29">
        <f>'Total Severity'!B10/('Property Value'!B10/'Population Estimate'!B10)</f>
        <v>653.27218603546555</v>
      </c>
      <c r="C10" s="29">
        <f>'Total Severity'!C10/('Property Value'!C10/'Population Estimate'!C10)</f>
        <v>1926.1849776679469</v>
      </c>
      <c r="D10" s="29">
        <f>'Total Severity'!D10/('Property Value'!D10/'Population Estimate'!D10)</f>
        <v>1367.6562823351078</v>
      </c>
      <c r="E10" s="29">
        <f>'Total Severity'!E10/('Property Value'!E10/'Population Estimate'!E10)</f>
        <v>1020.842814729867</v>
      </c>
      <c r="F10" s="29">
        <f>'Total Severity'!F10/('Property Value'!F10/'Population Estimate'!F10)</f>
        <v>622.76823944713101</v>
      </c>
      <c r="G10" s="29">
        <f>'Total Severity'!G10/('Property Value'!G10/'Population Estimate'!G10)</f>
        <v>222.95471467656859</v>
      </c>
    </row>
    <row r="11" spans="1:7" x14ac:dyDescent="0.35">
      <c r="A11">
        <v>2031</v>
      </c>
      <c r="B11" s="29">
        <f>'Total Severity'!B11/('Property Value'!B11/'Population Estimate'!B11)</f>
        <v>667.63517869949294</v>
      </c>
      <c r="C11" s="29">
        <f>'Total Severity'!C11/('Property Value'!C11/'Population Estimate'!C11)</f>
        <v>1968.5345239905917</v>
      </c>
      <c r="D11" s="29">
        <f>'Total Severity'!D11/('Property Value'!D11/'Population Estimate'!D11)</f>
        <v>1397.7258881900607</v>
      </c>
      <c r="E11" s="29">
        <f>'Total Severity'!E11/('Property Value'!E11/'Population Estimate'!E11)</f>
        <v>1043.2872998503371</v>
      </c>
      <c r="F11" s="29">
        <f>'Total Severity'!F11/('Property Value'!F11/'Population Estimate'!F11)</f>
        <v>636.46056531952433</v>
      </c>
      <c r="G11" s="29">
        <f>'Total Severity'!G11/('Property Value'!G11/'Population Estimate'!G11)</f>
        <v>227.85664835714317</v>
      </c>
    </row>
    <row r="12" spans="1:7" x14ac:dyDescent="0.35">
      <c r="A12">
        <v>2032</v>
      </c>
      <c r="B12" s="29">
        <f>'Total Severity'!B12/('Property Value'!B12/'Population Estimate'!B12)</f>
        <v>682.3139594265615</v>
      </c>
      <c r="C12" s="29">
        <f>'Total Severity'!C12/('Property Value'!C12/'Population Estimate'!C12)</f>
        <v>2011.8151771874604</v>
      </c>
      <c r="D12" s="29">
        <f>'Total Severity'!D12/('Property Value'!D12/'Population Estimate'!D12)</f>
        <v>1428.4566113212993</v>
      </c>
      <c r="E12" s="29">
        <f>'Total Severity'!E12/('Property Value'!E12/'Population Estimate'!E12)</f>
        <v>1066.2252545873384</v>
      </c>
      <c r="F12" s="29">
        <f>'Total Severity'!F12/('Property Value'!F12/'Population Estimate'!F12)</f>
        <v>650.45393382049178</v>
      </c>
      <c r="G12" s="29">
        <f>'Total Severity'!G12/('Property Value'!G12/'Population Estimate'!G12)</f>
        <v>232.86635708003345</v>
      </c>
    </row>
    <row r="13" spans="1:7" x14ac:dyDescent="0.35">
      <c r="A13">
        <v>2033</v>
      </c>
      <c r="B13" s="29">
        <f>'Total Severity'!B13/('Property Value'!B13/'Population Estimate'!B13)</f>
        <v>697.31547120571918</v>
      </c>
      <c r="C13" s="29">
        <f>'Total Severity'!C13/('Property Value'!C13/'Population Estimate'!C13)</f>
        <v>2056.0474087886291</v>
      </c>
      <c r="D13" s="29">
        <f>'Total Severity'!D13/('Property Value'!D13/'Population Estimate'!D13)</f>
        <v>1459.8629872054471</v>
      </c>
      <c r="E13" s="29">
        <f>'Total Severity'!E13/('Property Value'!E13/'Population Estimate'!E13)</f>
        <v>1089.6675284774547</v>
      </c>
      <c r="F13" s="29">
        <f>'Total Severity'!F13/('Property Value'!F13/'Population Estimate'!F13)</f>
        <v>664.75496374256511</v>
      </c>
      <c r="G13" s="29">
        <f>'Total Severity'!G13/('Property Value'!G13/'Population Estimate'!G13)</f>
        <v>237.98621041212934</v>
      </c>
    </row>
    <row r="14" spans="1:7" x14ac:dyDescent="0.35">
      <c r="A14">
        <v>2034</v>
      </c>
      <c r="B14" s="29">
        <f>'Total Severity'!B14/('Property Value'!B14/'Population Estimate'!B14)</f>
        <v>712.64680967616925</v>
      </c>
      <c r="C14" s="29">
        <f>'Total Severity'!C14/('Property Value'!C14/'Population Estimate'!C14)</f>
        <v>2101.2521404159447</v>
      </c>
      <c r="D14" s="29">
        <f>'Total Severity'!D14/('Property Value'!D14/'Population Estimate'!D14)</f>
        <v>1491.9598708994647</v>
      </c>
      <c r="E14" s="29">
        <f>'Total Severity'!E14/('Property Value'!E14/'Population Estimate'!E14)</f>
        <v>1113.6252095976806</v>
      </c>
      <c r="F14" s="29">
        <f>'Total Severity'!F14/('Property Value'!F14/'Population Estimate'!F14)</f>
        <v>679.37041940057134</v>
      </c>
      <c r="G14" s="29">
        <f>'Total Severity'!G14/('Property Value'!G14/'Population Estimate'!G14)</f>
        <v>243.21863001816396</v>
      </c>
    </row>
    <row r="15" spans="1:7" x14ac:dyDescent="0.35">
      <c r="A15">
        <v>2035</v>
      </c>
      <c r="B15" s="29">
        <f>'Total Severity'!B15/('Property Value'!B15/'Population Estimate'!B15)</f>
        <v>728.31522648347163</v>
      </c>
      <c r="C15" s="29">
        <f>'Total Severity'!C15/('Property Value'!C15/'Population Estimate'!C15)</f>
        <v>2147.4507536788506</v>
      </c>
      <c r="D15" s="29">
        <f>'Total Severity'!D15/('Property Value'!D15/'Population Estimate'!D15)</f>
        <v>1524.762444067012</v>
      </c>
      <c r="E15" s="29">
        <f>'Total Severity'!E15/('Property Value'!E15/'Population Estimate'!E15)</f>
        <v>1138.1096298100219</v>
      </c>
      <c r="F15" s="29">
        <f>'Total Severity'!F15/('Property Value'!F15/'Population Estimate'!F15)</f>
        <v>694.30721383112109</v>
      </c>
      <c r="G15" s="29">
        <f>'Total Severity'!G15/('Property Value'!G15/'Population Estimate'!G15)</f>
        <v>248.56609080614857</v>
      </c>
    </row>
    <row r="16" spans="1:7" x14ac:dyDescent="0.35">
      <c r="A16">
        <v>2036</v>
      </c>
      <c r="B16" s="29">
        <f>'Total Severity'!B16/('Property Value'!B16/'Population Estimate'!B16)</f>
        <v>744.32813270953511</v>
      </c>
      <c r="C16" s="29">
        <f>'Total Severity'!C16/('Property Value'!C16/'Population Estimate'!C16)</f>
        <v>2194.665100287777</v>
      </c>
      <c r="D16" s="29">
        <f>'Total Severity'!D16/('Property Value'!D16/'Population Estimate'!D16)</f>
        <v>1558.2862221593027</v>
      </c>
      <c r="E16" s="29">
        <f>'Total Severity'!E16/('Property Value'!E16/'Population Estimate'!E16)</f>
        <v>1163.132370121413</v>
      </c>
      <c r="F16" s="29">
        <f>'Total Severity'!F16/('Property Value'!F16/'Population Estimate'!F16)</f>
        <v>709.57241206243884</v>
      </c>
      <c r="G16" s="29">
        <f>'Total Severity'!G16/('Property Value'!G16/'Population Estimate'!G16)</f>
        <v>254.03112209799184</v>
      </c>
    </row>
    <row r="17" spans="1:7" x14ac:dyDescent="0.35">
      <c r="A17">
        <v>2037</v>
      </c>
      <c r="B17" s="29">
        <f>'Total Severity'!B17/('Property Value'!B17/'Population Estimate'!B17)</f>
        <v>760.69310237802165</v>
      </c>
      <c r="C17" s="29">
        <f>'Total Severity'!C17/('Property Value'!C17/'Population Estimate'!C17)</f>
        <v>2242.9175123898885</v>
      </c>
      <c r="D17" s="29">
        <f>'Total Severity'!D17/('Property Value'!D17/'Population Estimate'!D17)</f>
        <v>1592.5470617538324</v>
      </c>
      <c r="E17" s="29">
        <f>'Total Severity'!E17/('Property Value'!E17/'Population Estimate'!E17)</f>
        <v>1188.7052661614707</v>
      </c>
      <c r="F17" s="29">
        <f>'Total Severity'!F17/('Property Value'!F17/'Population Estimate'!F17)</f>
        <v>725.17323445608611</v>
      </c>
      <c r="G17" s="29">
        <f>'Total Severity'!G17/('Property Value'!G17/'Population Estimate'!G17)</f>
        <v>259.61630882585598</v>
      </c>
    </row>
    <row r="18" spans="1:7" x14ac:dyDescent="0.35">
      <c r="A18">
        <v>2038</v>
      </c>
      <c r="B18" s="29">
        <f>'Total Severity'!B18/('Property Value'!B18/'Population Estimate'!B18)</f>
        <v>777.41787603682008</v>
      </c>
      <c r="C18" s="29">
        <f>'Total Severity'!C18/('Property Value'!C18/'Population Estimate'!C18)</f>
        <v>2292.2308131320774</v>
      </c>
      <c r="D18" s="29">
        <f>'Total Severity'!D18/('Property Value'!D18/'Population Estimate'!D18)</f>
        <v>1627.5611680544589</v>
      </c>
      <c r="E18" s="29">
        <f>'Total Severity'!E18/('Property Value'!E18/'Population Estimate'!E18)</f>
        <v>1214.8404137806917</v>
      </c>
      <c r="F18" s="29">
        <f>'Total Severity'!F18/('Property Value'!F18/'Population Estimate'!F18)</f>
        <v>741.11706012215575</v>
      </c>
      <c r="G18" s="29">
        <f>'Total Severity'!G18/('Property Value'!G18/'Population Estimate'!G18)</f>
        <v>265.32429275481695</v>
      </c>
    </row>
    <row r="19" spans="1:7" x14ac:dyDescent="0.35">
      <c r="A19">
        <v>2039</v>
      </c>
      <c r="B19" s="29">
        <f>'Total Severity'!B19/('Property Value'!B19/'Population Estimate'!B19)</f>
        <v>794.51036441928773</v>
      </c>
      <c r="C19" s="29">
        <f>'Total Severity'!C19/('Property Value'!C19/'Population Estimate'!C19)</f>
        <v>2342.6283274562002</v>
      </c>
      <c r="D19" s="29">
        <f>'Total Severity'!D19/('Property Value'!D19/'Population Estimate'!D19)</f>
        <v>1663.3451025563829</v>
      </c>
      <c r="E19" s="29">
        <f>'Total Severity'!E19/('Property Value'!E19/'Population Estimate'!E19)</f>
        <v>1241.5501747717233</v>
      </c>
      <c r="F19" s="29">
        <f>'Total Severity'!F19/('Property Value'!F19/'Population Estimate'!F19)</f>
        <v>757.41143040955387</v>
      </c>
      <c r="G19" s="29">
        <f>'Total Severity'!G19/('Property Value'!G19/'Population Estimate'!G19)</f>
        <v>271.15777373240564</v>
      </c>
    </row>
    <row r="20" spans="1:7" x14ac:dyDescent="0.35">
      <c r="A20">
        <v>2040</v>
      </c>
      <c r="B20" s="29">
        <f>'Total Severity'!B20/('Property Value'!B20/'Population Estimate'!B20)</f>
        <v>871.62663837881871</v>
      </c>
      <c r="C20" s="29">
        <f>'Total Severity'!C20/('Property Value'!C20/'Population Estimate'!C20)</f>
        <v>2570.0070703597144</v>
      </c>
      <c r="D20" s="29">
        <f>'Total Severity'!D20/('Property Value'!D20/'Population Estimate'!D20)</f>
        <v>1824.7916769025042</v>
      </c>
      <c r="E20" s="29">
        <f>'Total Severity'!E20/('Property Value'!E20/'Population Estimate'!E20)</f>
        <v>1362.056750519391</v>
      </c>
      <c r="F20" s="29">
        <f>'Total Severity'!F20/('Property Value'!F20/'Population Estimate'!F20)</f>
        <v>830.92683056450937</v>
      </c>
      <c r="G20" s="29">
        <f>'Total Severity'!G20/('Property Value'!G20/'Population Estimate'!G20)</f>
        <v>297.47672198261313</v>
      </c>
    </row>
    <row r="21" spans="1:7" x14ac:dyDescent="0.35">
      <c r="A21">
        <v>2041</v>
      </c>
      <c r="B21" s="29">
        <f>'Total Severity'!B21/('Property Value'!B21/'Population Estimate'!B21)</f>
        <v>890.79042229679226</v>
      </c>
      <c r="C21" s="29">
        <f>'Total Severity'!C21/('Property Value'!C21/'Population Estimate'!C21)</f>
        <v>2626.5118374187396</v>
      </c>
      <c r="D21" s="29">
        <f>'Total Severity'!D21/('Property Value'!D21/'Population Estimate'!D21)</f>
        <v>1864.9119667740001</v>
      </c>
      <c r="E21" s="29">
        <f>'Total Severity'!E21/('Property Value'!E21/'Population Estimate'!E21)</f>
        <v>1392.0032437788439</v>
      </c>
      <c r="F21" s="29">
        <f>'Total Severity'!F21/('Property Value'!F21/'Population Estimate'!F21)</f>
        <v>849.19577913886917</v>
      </c>
      <c r="G21" s="29">
        <f>'Total Severity'!G21/('Property Value'!G21/'Population Estimate'!G21)</f>
        <v>304.01711367062416</v>
      </c>
    </row>
    <row r="22" spans="1:7" x14ac:dyDescent="0.35">
      <c r="A22">
        <v>2042</v>
      </c>
      <c r="B22" s="29">
        <f>'Total Severity'!B22/('Property Value'!B22/'Population Estimate'!B22)</f>
        <v>910.37554557944793</v>
      </c>
      <c r="C22" s="29">
        <f>'Total Severity'!C22/('Property Value'!C22/'Population Estimate'!C22)</f>
        <v>2684.2589312936016</v>
      </c>
      <c r="D22" s="29">
        <f>'Total Severity'!D22/('Property Value'!D22/'Population Estimate'!D22)</f>
        <v>1905.9143505742152</v>
      </c>
      <c r="E22" s="29">
        <f>'Total Severity'!E22/('Property Value'!E22/'Population Estimate'!E22)</f>
        <v>1422.6081475327169</v>
      </c>
      <c r="F22" s="29">
        <f>'Total Severity'!F22/('Property Value'!F22/'Population Estimate'!F22)</f>
        <v>867.86639302205731</v>
      </c>
      <c r="G22" s="29">
        <f>'Total Severity'!G22/('Property Value'!G22/'Population Estimate'!G22)</f>
        <v>310.7013039158719</v>
      </c>
    </row>
    <row r="23" spans="1:7" x14ac:dyDescent="0.35">
      <c r="A23">
        <v>2043</v>
      </c>
      <c r="B23" s="29">
        <f>'Total Severity'!B23/('Property Value'!B23/'Population Estimate'!B23)</f>
        <v>930.39127189104931</v>
      </c>
      <c r="C23" s="29">
        <f>'Total Severity'!C23/('Property Value'!C23/'Population Estimate'!C23)</f>
        <v>2743.2756660676532</v>
      </c>
      <c r="D23" s="29">
        <f>'Total Severity'!D23/('Property Value'!D23/'Population Estimate'!D23)</f>
        <v>1947.8182222233224</v>
      </c>
      <c r="E23" s="29">
        <f>'Total Severity'!E23/('Property Value'!E23/'Population Estimate'!E23)</f>
        <v>1453.8859377457056</v>
      </c>
      <c r="F23" s="29">
        <f>'Total Severity'!F23/('Property Value'!F23/'Population Estimate'!F23)</f>
        <v>886.94750332001649</v>
      </c>
      <c r="G23" s="29">
        <f>'Total Severity'!G23/('Property Value'!G23/'Population Estimate'!G23)</f>
        <v>317.53245430653783</v>
      </c>
    </row>
    <row r="24" spans="1:7" x14ac:dyDescent="0.35">
      <c r="A24">
        <v>2044</v>
      </c>
      <c r="B24" s="29">
        <f>'Total Severity'!B24/('Property Value'!B24/'Population Estimate'!B24)</f>
        <v>950.84706856891478</v>
      </c>
      <c r="C24" s="29">
        <f>'Total Severity'!C24/('Property Value'!C24/'Population Estimate'!C24)</f>
        <v>2803.5899563579715</v>
      </c>
      <c r="D24" s="29">
        <f>'Total Severity'!D24/('Property Value'!D24/'Population Estimate'!D24)</f>
        <v>1990.643402040688</v>
      </c>
      <c r="E24" s="29">
        <f>'Total Severity'!E24/('Property Value'!E24/'Population Estimate'!E24)</f>
        <v>1485.8514086543971</v>
      </c>
      <c r="F24" s="29">
        <f>'Total Severity'!F24/('Property Value'!F24/'Population Estimate'!F24)</f>
        <v>906.44813530141698</v>
      </c>
      <c r="G24" s="29">
        <f>'Total Severity'!G24/('Property Value'!G24/'Population Estimate'!G24)</f>
        <v>324.51379594220913</v>
      </c>
    </row>
    <row r="25" spans="1:7" x14ac:dyDescent="0.35">
      <c r="A25">
        <v>2045</v>
      </c>
      <c r="B25" s="29">
        <f>'Total Severity'!B25/('Property Value'!B25/'Population Estimate'!B25)</f>
        <v>971.75261110142014</v>
      </c>
      <c r="C25" s="29">
        <f>'Total Severity'!C25/('Property Value'!C25/'Population Estimate'!C25)</f>
        <v>2865.2303305188325</v>
      </c>
      <c r="D25" s="29">
        <f>'Total Severity'!D25/('Property Value'!D25/'Population Estimate'!D25)</f>
        <v>2034.4101461197818</v>
      </c>
      <c r="E25" s="29">
        <f>'Total Severity'!E25/('Property Value'!E25/'Population Estimate'!E25)</f>
        <v>1518.51967976487</v>
      </c>
      <c r="F25" s="29">
        <f>'Total Severity'!F25/('Property Value'!F25/'Population Estimate'!F25)</f>
        <v>926.37751266656437</v>
      </c>
      <c r="G25" s="29">
        <f>'Total Severity'!G25/('Property Value'!G25/'Population Estimate'!G25)</f>
        <v>331.64863096217215</v>
      </c>
    </row>
    <row r="26" spans="1:7" x14ac:dyDescent="0.35">
      <c r="A26">
        <v>2046</v>
      </c>
      <c r="B26" s="29">
        <f>'Total Severity'!B26/('Property Value'!B26/'Population Estimate'!B26)</f>
        <v>993.11778770445596</v>
      </c>
      <c r="C26" s="29">
        <f>'Total Severity'!C26/('Property Value'!C26/'Population Estimate'!C26)</f>
        <v>2928.2259441354768</v>
      </c>
      <c r="D26" s="29">
        <f>'Total Severity'!D26/('Property Value'!D26/'Population Estimate'!D26)</f>
        <v>2079.1391559092099</v>
      </c>
      <c r="E26" s="29">
        <f>'Total Severity'!E26/('Property Value'!E26/'Population Estimate'!E26)</f>
        <v>1551.9062030041432</v>
      </c>
      <c r="F26" s="29">
        <f>'Total Severity'!F26/('Property Value'!F26/'Population Estimate'!F26)</f>
        <v>946.74506191016144</v>
      </c>
      <c r="G26" s="29">
        <f>'Total Severity'!G26/('Property Value'!G26/'Population Estimate'!G26)</f>
        <v>338.94033410730765</v>
      </c>
    </row>
    <row r="27" spans="1:7" x14ac:dyDescent="0.35">
      <c r="A27">
        <v>2047</v>
      </c>
      <c r="B27" s="29">
        <f>'Total Severity'!B27/('Property Value'!B27/'Population Estimate'!B27)</f>
        <v>1014.9527039985039</v>
      </c>
      <c r="C27" s="29">
        <f>'Total Severity'!C27/('Property Value'!C27/'Population Estimate'!C27)</f>
        <v>2992.6065938145507</v>
      </c>
      <c r="D27" s="29">
        <f>'Total Severity'!D27/('Property Value'!D27/'Population Estimate'!D27)</f>
        <v>2124.8515880043897</v>
      </c>
      <c r="E27" s="29">
        <f>'Total Severity'!E27/('Property Value'!E27/'Population Estimate'!E27)</f>
        <v>1586.0267700288607</v>
      </c>
      <c r="F27" s="29">
        <f>'Total Severity'!F27/('Property Value'!F27/'Population Estimate'!F27)</f>
        <v>967.5604167799944</v>
      </c>
      <c r="G27" s="29">
        <f>'Total Severity'!G27/('Property Value'!G27/'Population Estimate'!G27)</f>
        <v>346.39235431632642</v>
      </c>
    </row>
    <row r="28" spans="1:7" x14ac:dyDescent="0.35">
      <c r="A28">
        <v>2048</v>
      </c>
      <c r="B28" s="29">
        <f>'Total Severity'!B28/('Property Value'!B28/'Population Estimate'!B28)</f>
        <v>1037.2676877885435</v>
      </c>
      <c r="C28" s="29">
        <f>'Total Severity'!C28/('Property Value'!C28/'Population Estimate'!C28)</f>
        <v>3058.4027312777557</v>
      </c>
      <c r="D28" s="29">
        <f>'Total Severity'!D28/('Property Value'!D28/'Population Estimate'!D28)</f>
        <v>2171.569064154517</v>
      </c>
      <c r="E28" s="29">
        <f>'Total Severity'!E28/('Property Value'!E28/'Population Estimate'!E28)</f>
        <v>1620.8975196946656</v>
      </c>
      <c r="F28" s="29">
        <f>'Total Severity'!F28/('Property Value'!F28/'Population Estimate'!F28)</f>
        <v>988.8334228336455</v>
      </c>
      <c r="G28" s="29">
        <f>'Total Severity'!G28/('Property Value'!G28/'Population Estimate'!G28)</f>
        <v>354.00821635709985</v>
      </c>
    </row>
    <row r="29" spans="1:7" x14ac:dyDescent="0.35">
      <c r="A29">
        <v>2049</v>
      </c>
      <c r="B29" s="29">
        <f>'Total Severity'!B29/('Property Value'!B29/'Population Estimate'!B29)</f>
        <v>1060.0732939490522</v>
      </c>
      <c r="C29" s="29">
        <f>'Total Severity'!C29/('Property Value'!C29/'Population Estimate'!C29)</f>
        <v>3125.6454777653562</v>
      </c>
      <c r="D29" s="29">
        <f>'Total Severity'!D29/('Property Value'!D29/'Population Estimate'!D29)</f>
        <v>2219.3136814895447</v>
      </c>
      <c r="E29" s="29">
        <f>'Total Severity'!E29/('Property Value'!E29/'Population Estimate'!E29)</f>
        <v>1656.5349456897936</v>
      </c>
      <c r="F29" s="29">
        <f>'Total Severity'!F29/('Property Value'!F29/'Population Estimate'!F29)</f>
        <v>1010.5741420953922</v>
      </c>
      <c r="G29" s="29">
        <f>'Total Severity'!G29/('Property Value'!G29/'Population Estimate'!G29)</f>
        <v>361.79152249385663</v>
      </c>
    </row>
    <row r="30" spans="1:7" x14ac:dyDescent="0.35">
      <c r="A30">
        <v>2050</v>
      </c>
      <c r="B30" s="29">
        <f>'Total Severity'!B30/('Property Value'!B30/'Population Estimate'!B30)</f>
        <v>1123.9954084403832</v>
      </c>
      <c r="C30" s="29">
        <f>'Total Severity'!C30/('Property Value'!C30/'Population Estimate'!C30)</f>
        <v>3314.1210003820311</v>
      </c>
      <c r="D30" s="29">
        <f>'Total Severity'!D30/('Property Value'!D30/'Population Estimate'!D30)</f>
        <v>2353.1376576712992</v>
      </c>
      <c r="E30" s="29">
        <f>'Total Severity'!E30/('Property Value'!E30/'Population Estimate'!E30)</f>
        <v>1756.4235260942746</v>
      </c>
      <c r="F30" s="29">
        <f>'Total Severity'!F30/('Property Value'!F30/'Population Estimate'!F30)</f>
        <v>1071.5114719778906</v>
      </c>
      <c r="G30" s="29">
        <f>'Total Severity'!G30/('Property Value'!G30/'Population Estimate'!G30)</f>
        <v>383.60744716137935</v>
      </c>
    </row>
    <row r="31" spans="1:7" x14ac:dyDescent="0.35">
      <c r="A31">
        <v>2051</v>
      </c>
      <c r="B31" s="29">
        <f>'Total Severity'!B31/('Property Value'!B31/'Population Estimate'!B31)</f>
        <v>1148.7078302316779</v>
      </c>
      <c r="C31" s="29">
        <f>'Total Severity'!C31/('Property Value'!C31/'Population Estimate'!C31)</f>
        <v>3386.9860275999531</v>
      </c>
      <c r="D31" s="29">
        <f>'Total Severity'!D31/('Property Value'!D31/'Population Estimate'!D31)</f>
        <v>2404.8742839000856</v>
      </c>
      <c r="E31" s="29">
        <f>'Total Severity'!E31/('Property Value'!E31/'Population Estimate'!E31)</f>
        <v>1795.0406580638996</v>
      </c>
      <c r="F31" s="29">
        <f>'Total Severity'!F31/('Property Value'!F31/'Population Estimate'!F31)</f>
        <v>1095.0699698604317</v>
      </c>
      <c r="G31" s="29">
        <f>'Total Severity'!G31/('Property Value'!G31/'Population Estimate'!G31)</f>
        <v>392.0415288002784</v>
      </c>
    </row>
    <row r="32" spans="1:7" x14ac:dyDescent="0.35">
      <c r="A32">
        <v>2052</v>
      </c>
      <c r="B32" s="29">
        <f>'Total Severity'!B32/('Property Value'!B32/'Population Estimate'!B32)</f>
        <v>1173.9635850172224</v>
      </c>
      <c r="C32" s="29">
        <f>'Total Severity'!C32/('Property Value'!C32/'Population Estimate'!C32)</f>
        <v>3461.4530820796617</v>
      </c>
      <c r="D32" s="29">
        <f>'Total Severity'!D32/('Property Value'!D32/'Population Estimate'!D32)</f>
        <v>2457.7484035027992</v>
      </c>
      <c r="E32" s="29">
        <f>'Total Severity'!E32/('Property Value'!E32/'Population Estimate'!E32)</f>
        <v>1834.50683518659</v>
      </c>
      <c r="F32" s="29">
        <f>'Total Severity'!F32/('Property Value'!F32/'Population Estimate'!F32)</f>
        <v>1119.1464303005339</v>
      </c>
      <c r="G32" s="29">
        <f>'Total Severity'!G32/('Property Value'!G32/'Population Estimate'!G32)</f>
        <v>400.66104409959763</v>
      </c>
    </row>
    <row r="33" spans="1:7" x14ac:dyDescent="0.35">
      <c r="A33">
        <v>2053</v>
      </c>
      <c r="B33" s="29">
        <f>'Total Severity'!B33/('Property Value'!B33/'Population Estimate'!B33)</f>
        <v>1199.7746186413021</v>
      </c>
      <c r="C33" s="29">
        <f>'Total Severity'!C33/('Property Value'!C33/'Population Estimate'!C33)</f>
        <v>3537.5573863613167</v>
      </c>
      <c r="D33" s="29">
        <f>'Total Severity'!D33/('Property Value'!D33/'Population Estimate'!D33)</f>
        <v>2511.7850256706051</v>
      </c>
      <c r="E33" s="29">
        <f>'Total Severity'!E33/('Property Value'!E33/'Population Estimate'!E33)</f>
        <v>1874.840724764528</v>
      </c>
      <c r="F33" s="29">
        <f>'Total Severity'!F33/('Property Value'!F33/'Population Estimate'!F33)</f>
        <v>1143.7522413422216</v>
      </c>
      <c r="G33" s="29">
        <f>'Total Severity'!G33/('Property Value'!G33/'Population Estimate'!G33)</f>
        <v>409.47007004648162</v>
      </c>
    </row>
    <row r="34" spans="1:7" x14ac:dyDescent="0.35">
      <c r="A34">
        <v>2054</v>
      </c>
      <c r="B34" s="29">
        <f>'Total Severity'!B34/('Property Value'!B34/'Population Estimate'!B34)</f>
        <v>1226.153139592285</v>
      </c>
      <c r="C34" s="29">
        <f>'Total Severity'!C34/('Property Value'!C34/'Population Estimate'!C34)</f>
        <v>3615.334937395955</v>
      </c>
      <c r="D34" s="29">
        <f>'Total Severity'!D34/('Property Value'!D34/'Population Estimate'!D34)</f>
        <v>2567.0097094525067</v>
      </c>
      <c r="E34" s="29">
        <f>'Total Severity'!E34/('Property Value'!E34/'Population Estimate'!E34)</f>
        <v>1916.0614045235018</v>
      </c>
      <c r="F34" s="29">
        <f>'Total Severity'!F34/('Property Value'!F34/'Population Estimate'!F34)</f>
        <v>1168.8990414096768</v>
      </c>
      <c r="G34" s="29">
        <f>'Total Severity'!G34/('Property Value'!G34/'Population Estimate'!G34)</f>
        <v>418.47277326565262</v>
      </c>
    </row>
    <row r="35" spans="1:7" x14ac:dyDescent="0.35">
      <c r="A35">
        <v>2055</v>
      </c>
      <c r="B35" s="29">
        <f>'Total Severity'!B35/('Property Value'!B35/'Population Estimate'!B35)</f>
        <v>1253.1116247771756</v>
      </c>
      <c r="C35" s="29">
        <f>'Total Severity'!C35/('Property Value'!C35/'Population Estimate'!C35)</f>
        <v>3694.822523571866</v>
      </c>
      <c r="D35" s="29">
        <f>'Total Severity'!D35/('Property Value'!D35/'Population Estimate'!D35)</f>
        <v>2623.4485758446413</v>
      </c>
      <c r="E35" s="29">
        <f>'Total Severity'!E35/('Property Value'!E35/'Population Estimate'!E35)</f>
        <v>1958.1883716365678</v>
      </c>
      <c r="F35" s="29">
        <f>'Total Severity'!F35/('Property Value'!F35/'Population Estimate'!F35)</f>
        <v>1194.5987248121542</v>
      </c>
      <c r="G35" s="29">
        <f>'Total Severity'!G35/('Property Value'!G35/'Population Estimate'!G35)</f>
        <v>427.67341199020331</v>
      </c>
    </row>
    <row r="36" spans="1:7" x14ac:dyDescent="0.35">
      <c r="A36">
        <v>2056</v>
      </c>
      <c r="B36" s="29">
        <f>'Total Severity'!B36/('Property Value'!B36/'Population Estimate'!B36)</f>
        <v>1280.6628254231259</v>
      </c>
      <c r="C36" s="29">
        <f>'Total Severity'!C36/('Property Value'!C36/'Population Estimate'!C36)</f>
        <v>3776.0577421153116</v>
      </c>
      <c r="D36" s="29">
        <f>'Total Severity'!D36/('Property Value'!D36/'Population Estimate'!D36)</f>
        <v>2681.1283201453784</v>
      </c>
      <c r="E36" s="29">
        <f>'Total Severity'!E36/('Property Value'!E36/'Population Estimate'!E36)</f>
        <v>2001.241551946119</v>
      </c>
      <c r="F36" s="29">
        <f>'Total Severity'!F36/('Property Value'!F36/'Population Estimate'!F36)</f>
        <v>1220.8634473699299</v>
      </c>
      <c r="G36" s="29">
        <f>'Total Severity'!G36/('Property Value'!G36/'Population Estimate'!G36)</f>
        <v>437.07633807571909</v>
      </c>
    </row>
    <row r="37" spans="1:7" x14ac:dyDescent="0.35">
      <c r="A37">
        <v>2057</v>
      </c>
      <c r="B37" s="29">
        <f>'Total Severity'!B37/('Property Value'!B37/'Population Estimate'!B37)</f>
        <v>1308.8197731087059</v>
      </c>
      <c r="C37" s="29">
        <f>'Total Severity'!C37/('Property Value'!C37/'Population Estimate'!C37)</f>
        <v>3859.0790168738258</v>
      </c>
      <c r="D37" s="29">
        <f>'Total Severity'!D37/('Property Value'!D37/'Population Estimate'!D37)</f>
        <v>2740.0762245820647</v>
      </c>
      <c r="E37" s="29">
        <f>'Total Severity'!E37/('Property Value'!E37/'Population Estimate'!E37)</f>
        <v>2045.2413093887053</v>
      </c>
      <c r="F37" s="29">
        <f>'Total Severity'!F37/('Property Value'!F37/'Population Estimate'!F37)</f>
        <v>1247.7056321639438</v>
      </c>
      <c r="G37" s="29">
        <f>'Total Severity'!G37/('Property Value'!G37/'Population Estimate'!G37)</f>
        <v>446.68599905868433</v>
      </c>
    </row>
    <row r="38" spans="1:7" x14ac:dyDescent="0.35">
      <c r="A38">
        <v>2058</v>
      </c>
      <c r="B38" s="29">
        <f>'Total Severity'!B38/('Property Value'!B38/'Population Estimate'!B38)</f>
        <v>1337.5957859277692</v>
      </c>
      <c r="C38" s="29">
        <f>'Total Severity'!C38/('Property Value'!C38/'Population Estimate'!C38)</f>
        <v>3943.9256164904987</v>
      </c>
      <c r="D38" s="29">
        <f>'Total Severity'!D38/('Property Value'!D38/'Population Estimate'!D38)</f>
        <v>2800.3201712153764</v>
      </c>
      <c r="E38" s="29">
        <f>'Total Severity'!E38/('Property Value'!E38/'Population Estimate'!E38)</f>
        <v>2090.2084556270738</v>
      </c>
      <c r="F38" s="29">
        <f>'Total Severity'!F38/('Property Value'!F38/'Population Estimate'!F38)</f>
        <v>1275.1379754118516</v>
      </c>
      <c r="G38" s="29">
        <f>'Total Severity'!G38/('Property Value'!G38/'Population Estimate'!G38)</f>
        <v>456.50694026014446</v>
      </c>
    </row>
    <row r="39" spans="1:7" x14ac:dyDescent="0.35">
      <c r="A39">
        <v>2059</v>
      </c>
      <c r="B39" s="29">
        <f>'Total Severity'!B39/('Property Value'!B39/'Population Estimate'!B39)</f>
        <v>1367.0044747888489</v>
      </c>
      <c r="C39" s="29">
        <f>'Total Severity'!C39/('Property Value'!C39/'Population Estimate'!C39)</f>
        <v>4030.6376729778499</v>
      </c>
      <c r="D39" s="29">
        <f>'Total Severity'!D39/('Property Value'!D39/'Population Estimate'!D39)</f>
        <v>2861.8886551273959</v>
      </c>
      <c r="E39" s="29">
        <f>'Total Severity'!E39/('Property Value'!E39/'Population Estimate'!E39)</f>
        <v>2136.1642598939793</v>
      </c>
      <c r="F39" s="29">
        <f>'Total Severity'!F39/('Property Value'!F39/'Population Estimate'!F39)</f>
        <v>1303.1734524732749</v>
      </c>
      <c r="G39" s="29">
        <f>'Total Severity'!G39/('Property Value'!G39/'Population Estimate'!G39)</f>
        <v>466.54380693561927</v>
      </c>
    </row>
    <row r="40" spans="1:7" x14ac:dyDescent="0.35">
      <c r="A40">
        <v>2060</v>
      </c>
      <c r="B40" s="29">
        <f>'Total Severity'!B40/('Property Value'!B40/'Population Estimate'!B40)</f>
        <v>1410.4957161455045</v>
      </c>
      <c r="C40" s="29">
        <f>'Total Severity'!C40/('Property Value'!C40/'Population Estimate'!C40)</f>
        <v>4158.8723928267264</v>
      </c>
      <c r="D40" s="29">
        <f>'Total Severity'!D40/('Property Value'!D40/'Population Estimate'!D40)</f>
        <v>2952.9396301106685</v>
      </c>
      <c r="E40" s="29">
        <f>'Total Severity'!E40/('Property Value'!E40/'Population Estimate'!E40)</f>
        <v>2204.1263164328666</v>
      </c>
      <c r="F40" s="29">
        <f>'Total Severity'!F40/('Property Value'!F40/'Population Estimate'!F40)</f>
        <v>1344.6339101355341</v>
      </c>
      <c r="G40" s="29">
        <f>'Total Severity'!G40/('Property Value'!G40/'Population Estimate'!G40)</f>
        <v>481.38689610255432</v>
      </c>
    </row>
    <row r="41" spans="1:7" x14ac:dyDescent="0.35">
      <c r="A41">
        <v>2061</v>
      </c>
      <c r="B41" s="29">
        <f>'Total Severity'!B41/('Property Value'!B41/'Population Estimate'!B41)</f>
        <v>1441.5071996537583</v>
      </c>
      <c r="C41" s="29">
        <f>'Total Severity'!C41/('Property Value'!C41/'Population Estimate'!C41)</f>
        <v>4250.310318618891</v>
      </c>
      <c r="D41" s="29">
        <f>'Total Severity'!D41/('Property Value'!D41/'Population Estimate'!D41)</f>
        <v>3017.8636405786301</v>
      </c>
      <c r="E41" s="29">
        <f>'Total Severity'!E41/('Property Value'!E41/'Population Estimate'!E41)</f>
        <v>2252.5867450110945</v>
      </c>
      <c r="F41" s="29">
        <f>'Total Severity'!F41/('Property Value'!F41/'Population Estimate'!F41)</f>
        <v>1374.1973408156061</v>
      </c>
      <c r="G41" s="29">
        <f>'Total Severity'!G41/('Property Value'!G41/'Population Estimate'!G41)</f>
        <v>491.97077921449267</v>
      </c>
    </row>
    <row r="42" spans="1:7" x14ac:dyDescent="0.35">
      <c r="A42">
        <v>2062</v>
      </c>
      <c r="B42" s="29">
        <f>'Total Severity'!B42/('Property Value'!B42/'Population Estimate'!B42)</f>
        <v>1473.2005087772015</v>
      </c>
      <c r="C42" s="29">
        <f>'Total Severity'!C42/('Property Value'!C42/'Population Estimate'!C42)</f>
        <v>4343.7586196963366</v>
      </c>
      <c r="D42" s="29">
        <f>'Total Severity'!D42/('Property Value'!D42/'Population Estimate'!D42)</f>
        <v>3084.2150852861073</v>
      </c>
      <c r="E42" s="29">
        <f>'Total Severity'!E42/('Property Value'!E42/'Population Estimate'!E42)</f>
        <v>2302.1126357275302</v>
      </c>
      <c r="F42" s="29">
        <f>'Total Severity'!F42/('Property Value'!F42/'Population Estimate'!F42)</f>
        <v>1404.4107598880494</v>
      </c>
      <c r="G42" s="29">
        <f>'Total Severity'!G42/('Property Value'!G42/'Population Estimate'!G42)</f>
        <v>502.78736201691737</v>
      </c>
    </row>
    <row r="43" spans="1:7" x14ac:dyDescent="0.35">
      <c r="A43">
        <v>2063</v>
      </c>
      <c r="B43" s="29">
        <f>'Total Severity'!B43/('Property Value'!B43/'Population Estimate'!B43)</f>
        <v>1505.5906342907642</v>
      </c>
      <c r="C43" s="29">
        <f>'Total Severity'!C43/('Property Value'!C43/'Population Estimate'!C43)</f>
        <v>4439.2614966328665</v>
      </c>
      <c r="D43" s="29">
        <f>'Total Severity'!D43/('Property Value'!D43/'Population Estimate'!D43)</f>
        <v>3152.0253481308841</v>
      </c>
      <c r="E43" s="29">
        <f>'Total Severity'!E43/('Property Value'!E43/'Population Estimate'!E43)</f>
        <v>2352.727414078011</v>
      </c>
      <c r="F43" s="29">
        <f>'Total Severity'!F43/('Property Value'!F43/'Population Estimate'!F43)</f>
        <v>1435.2884581472827</v>
      </c>
      <c r="G43" s="29">
        <f>'Total Severity'!G43/('Property Value'!G43/'Population Estimate'!G43)</f>
        <v>513.84176069879027</v>
      </c>
    </row>
    <row r="44" spans="1:7" x14ac:dyDescent="0.35">
      <c r="A44">
        <v>2064</v>
      </c>
      <c r="B44" s="29">
        <f>'Total Severity'!B44/('Property Value'!B44/'Population Estimate'!B44)</f>
        <v>1538.6928965600055</v>
      </c>
      <c r="C44" s="29">
        <f>'Total Severity'!C44/('Property Value'!C44/'Population Estimate'!C44)</f>
        <v>4536.8641218062812</v>
      </c>
      <c r="D44" s="29">
        <f>'Total Severity'!D44/('Property Value'!D44/'Population Estimate'!D44)</f>
        <v>3221.3265030243429</v>
      </c>
      <c r="E44" s="29">
        <f>'Total Severity'!E44/('Property Value'!E44/'Population Estimate'!E44)</f>
        <v>2404.4550205967189</v>
      </c>
      <c r="F44" s="29">
        <f>'Total Severity'!F44/('Property Value'!F44/'Population Estimate'!F44)</f>
        <v>1466.8450405884237</v>
      </c>
      <c r="G44" s="29">
        <f>'Total Severity'!G44/('Property Value'!G44/'Population Estimate'!G44)</f>
        <v>525.13920393478145</v>
      </c>
    </row>
    <row r="45" spans="1:7" x14ac:dyDescent="0.35">
      <c r="A45">
        <v>2065</v>
      </c>
      <c r="B45" s="29">
        <f>'Total Severity'!B45/('Property Value'!B45/'Population Estimate'!B45)</f>
        <v>1572.5229527875679</v>
      </c>
      <c r="C45" s="29">
        <f>'Total Severity'!C45/('Property Value'!C45/'Population Estimate'!C45)</f>
        <v>4636.6126607646729</v>
      </c>
      <c r="D45" s="29">
        <f>'Total Severity'!D45/('Property Value'!D45/'Population Estimate'!D45)</f>
        <v>3292.1513290622656</v>
      </c>
      <c r="E45" s="29">
        <f>'Total Severity'!E45/('Property Value'!E45/'Population Estimate'!E45)</f>
        <v>2457.31992217993</v>
      </c>
      <c r="F45" s="29">
        <f>'Total Severity'!F45/('Property Value'!F45/'Population Estimate'!F45)</f>
        <v>1499.0954333153727</v>
      </c>
      <c r="G45" s="29">
        <f>'Total Severity'!G45/('Property Value'!G45/'Population Estimate'!G45)</f>
        <v>536.68503535840637</v>
      </c>
    </row>
    <row r="46" spans="1:7" x14ac:dyDescent="0.35">
      <c r="A46">
        <v>2066</v>
      </c>
      <c r="B46" s="29">
        <f>'Total Severity'!B46/('Property Value'!B46/'Population Estimate'!B46)</f>
        <v>1607.0968044189556</v>
      </c>
      <c r="C46" s="29">
        <f>'Total Severity'!C46/('Property Value'!C46/'Population Estimate'!C46)</f>
        <v>4738.5542940625028</v>
      </c>
      <c r="D46" s="29">
        <f>'Total Severity'!D46/('Property Value'!D46/'Population Estimate'!D46)</f>
        <v>3364.5333260291814</v>
      </c>
      <c r="E46" s="29">
        <f>'Total Severity'!E46/('Property Value'!E46/'Population Estimate'!E46)</f>
        <v>2511.3471236587366</v>
      </c>
      <c r="F46" s="29">
        <f>'Total Severity'!F46/('Property Value'!F46/'Population Estimate'!F46)</f>
        <v>1532.0548906007875</v>
      </c>
      <c r="G46" s="29">
        <f>'Total Severity'!G46/('Property Value'!G46/'Population Estimate'!G46)</f>
        <v>548.48471608953651</v>
      </c>
    </row>
    <row r="47" spans="1:7" x14ac:dyDescent="0.35">
      <c r="A47">
        <v>2067</v>
      </c>
      <c r="B47" s="29">
        <f>'Total Severity'!B47/('Property Value'!B47/'Population Estimate'!B47)</f>
        <v>1642.4308047111365</v>
      </c>
      <c r="C47" s="29">
        <f>'Total Severity'!C47/('Property Value'!C47/'Population Estimate'!C47)</f>
        <v>4842.7372395767643</v>
      </c>
      <c r="D47" s="29">
        <f>'Total Severity'!D47/('Property Value'!D47/'Population Estimate'!D47)</f>
        <v>3438.5067302435905</v>
      </c>
      <c r="E47" s="29">
        <f>'Total Severity'!E47/('Property Value'!E47/'Population Estimate'!E47)</f>
        <v>2566.5621796262017</v>
      </c>
      <c r="F47" s="29">
        <f>'Total Severity'!F47/('Property Value'!F47/'Population Estimate'!F47)</f>
        <v>1565.7390021012757</v>
      </c>
      <c r="G47" s="29">
        <f>'Total Severity'!G47/('Property Value'!G47/'Population Estimate'!G47)</f>
        <v>560.54382731748251</v>
      </c>
    </row>
    <row r="48" spans="1:7" x14ac:dyDescent="0.35">
      <c r="A48">
        <v>2068</v>
      </c>
      <c r="B48" s="29">
        <f>'Total Severity'!B48/('Property Value'!B48/'Population Estimate'!B48)</f>
        <v>1678.5416664675529</v>
      </c>
      <c r="C48" s="29">
        <f>'Total Severity'!C48/('Property Value'!C48/'Population Estimate'!C48)</f>
        <v>4949.2107753137898</v>
      </c>
      <c r="D48" s="29">
        <f>'Total Severity'!D48/('Property Value'!D48/'Population Estimate'!D48)</f>
        <v>3514.1065307515773</v>
      </c>
      <c r="E48" s="29">
        <f>'Total Severity'!E48/('Property Value'!E48/'Population Estimate'!E48)</f>
        <v>2622.9912065245539</v>
      </c>
      <c r="F48" s="29">
        <f>'Total Severity'!F48/('Property Value'!F48/'Population Estimate'!F48)</f>
        <v>1600.1637002312234</v>
      </c>
      <c r="G48" s="29">
        <f>'Total Severity'!G48/('Property Value'!G48/'Population Estimate'!G48)</f>
        <v>572.86807294086748</v>
      </c>
    </row>
    <row r="49" spans="1:7" x14ac:dyDescent="0.35">
      <c r="A49">
        <v>2069</v>
      </c>
      <c r="B49" s="29">
        <f>'Total Severity'!B49/('Property Value'!B49/'Population Estimate'!B49)</f>
        <v>1715.4464699431883</v>
      </c>
      <c r="C49" s="29">
        <f>'Total Severity'!C49/('Property Value'!C49/'Population Estimate'!C49)</f>
        <v>5058.0252627175114</v>
      </c>
      <c r="D49" s="29">
        <f>'Total Severity'!D49/('Property Value'!D49/'Population Estimate'!D49)</f>
        <v>3591.3684858764432</v>
      </c>
      <c r="E49" s="29">
        <f>'Total Severity'!E49/('Property Value'!E49/'Population Estimate'!E49)</f>
        <v>2680.6608949981342</v>
      </c>
      <c r="F49" s="29">
        <f>'Total Severity'!F49/('Property Value'!F49/'Population Estimate'!F49)</f>
        <v>1635.3452676987476</v>
      </c>
      <c r="G49" s="29">
        <f>'Total Severity'!G49/('Property Value'!G49/'Population Estimate'!G49)</f>
        <v>585.46328226554306</v>
      </c>
    </row>
    <row r="50" spans="1:7" x14ac:dyDescent="0.35">
      <c r="A50">
        <v>2070</v>
      </c>
      <c r="B50" s="29">
        <f>'Total Severity'!B50/('Property Value'!B50/'Population Estimate'!B50)</f>
        <v>1736.0856542419713</v>
      </c>
      <c r="C50" s="29">
        <f>'Total Severity'!C50/('Property Value'!C50/'Population Estimate'!C50)</f>
        <v>5118.8802747591189</v>
      </c>
      <c r="D50" s="29">
        <f>'Total Severity'!D50/('Property Value'!D50/'Population Estimate'!D50)</f>
        <v>3634.5775963695842</v>
      </c>
      <c r="E50" s="29">
        <f>'Total Severity'!E50/('Property Value'!E50/'Population Estimate'!E50)</f>
        <v>2712.9129385470296</v>
      </c>
      <c r="F50" s="29">
        <f>'Total Severity'!F50/('Property Value'!F50/'Population Estimate'!F50)</f>
        <v>1655.0207241840174</v>
      </c>
      <c r="G50" s="29">
        <f>'Total Severity'!G50/('Property Value'!G50/'Population Estimate'!G50)</f>
        <v>592.50721210804591</v>
      </c>
    </row>
    <row r="51" spans="1:7" x14ac:dyDescent="0.35">
      <c r="A51">
        <v>2071</v>
      </c>
      <c r="B51" s="29">
        <f>'Total Severity'!B51/('Property Value'!B51/'Population Estimate'!B51)</f>
        <v>1774.255633079317</v>
      </c>
      <c r="C51" s="29">
        <f>'Total Severity'!C51/('Property Value'!C51/'Population Estimate'!C51)</f>
        <v>5231.4251548351986</v>
      </c>
      <c r="D51" s="29">
        <f>'Total Severity'!D51/('Property Value'!D51/'Population Estimate'!D51)</f>
        <v>3714.4882560753063</v>
      </c>
      <c r="E51" s="29">
        <f>'Total Severity'!E51/('Property Value'!E51/'Population Estimate'!E51)</f>
        <v>2772.5596669206457</v>
      </c>
      <c r="F51" s="29">
        <f>'Total Severity'!F51/('Property Value'!F51/'Population Estimate'!F51)</f>
        <v>1691.4083908081366</v>
      </c>
      <c r="G51" s="29">
        <f>'Total Severity'!G51/('Property Value'!G51/'Population Estimate'!G51)</f>
        <v>605.5342120673389</v>
      </c>
    </row>
    <row r="52" spans="1:7" x14ac:dyDescent="0.35">
      <c r="A52">
        <v>2072</v>
      </c>
      <c r="B52" s="29">
        <f>'Total Severity'!B52/('Property Value'!B52/'Population Estimate'!B52)</f>
        <v>1813.2648258580275</v>
      </c>
      <c r="C52" s="29">
        <f>'Total Severity'!C52/('Property Value'!C52/'Population Estimate'!C52)</f>
        <v>5346.444472552218</v>
      </c>
      <c r="D52" s="29">
        <f>'Total Severity'!D52/('Property Value'!D52/'Population Estimate'!D52)</f>
        <v>3796.1558499405833</v>
      </c>
      <c r="E52" s="29">
        <f>'Total Severity'!E52/('Property Value'!E52/'Population Estimate'!E52)</f>
        <v>2833.5178019948316</v>
      </c>
      <c r="F52" s="29">
        <f>'Total Severity'!F52/('Property Value'!F52/'Population Estimate'!F52)</f>
        <v>1728.5960850470165</v>
      </c>
      <c r="G52" s="29">
        <f>'Total Severity'!G52/('Property Value'!G52/'Population Estimate'!G52)</f>
        <v>618.84762664652408</v>
      </c>
    </row>
    <row r="53" spans="1:7" x14ac:dyDescent="0.35">
      <c r="A53">
        <v>2073</v>
      </c>
      <c r="B53" s="29">
        <f>'Total Severity'!B53/('Property Value'!B53/'Population Estimate'!B53)</f>
        <v>1853.1316837290033</v>
      </c>
      <c r="C53" s="29">
        <f>'Total Severity'!C53/('Property Value'!C53/'Population Estimate'!C53)</f>
        <v>5463.992631465765</v>
      </c>
      <c r="D53" s="29">
        <f>'Total Severity'!D53/('Property Value'!D53/'Population Estimate'!D53)</f>
        <v>3879.6190063242843</v>
      </c>
      <c r="E53" s="29">
        <f>'Total Severity'!E53/('Property Value'!E53/'Population Estimate'!E53)</f>
        <v>2895.8161766591907</v>
      </c>
      <c r="F53" s="29">
        <f>'Total Severity'!F53/('Property Value'!F53/'Population Estimate'!F53)</f>
        <v>1766.6013964919593</v>
      </c>
      <c r="G53" s="29">
        <f>'Total Severity'!G53/('Property Value'!G53/'Population Estimate'!G53)</f>
        <v>632.4537530233664</v>
      </c>
    </row>
    <row r="54" spans="1:7" x14ac:dyDescent="0.35">
      <c r="A54">
        <v>2074</v>
      </c>
      <c r="B54" s="29">
        <f>'Total Severity'!B54/('Property Value'!B54/'Population Estimate'!B54)</f>
        <v>1893.8750635143952</v>
      </c>
      <c r="C54" s="29">
        <f>'Total Severity'!C54/('Property Value'!C54/'Population Estimate'!C54)</f>
        <v>5584.1252312605175</v>
      </c>
      <c r="D54" s="29">
        <f>'Total Severity'!D54/('Property Value'!D54/'Population Estimate'!D54)</f>
        <v>3964.9172028772764</v>
      </c>
      <c r="E54" s="29">
        <f>'Total Severity'!E54/('Property Value'!E54/'Population Estimate'!E54)</f>
        <v>2959.4842577298718</v>
      </c>
      <c r="F54" s="29">
        <f>'Total Severity'!F54/('Property Value'!F54/'Population Estimate'!F54)</f>
        <v>1805.4423014630715</v>
      </c>
      <c r="G54" s="29">
        <f>'Total Severity'!G54/('Property Value'!G54/'Population Estimate'!G54)</f>
        <v>646.35902682683127</v>
      </c>
    </row>
    <row r="55" spans="1:7" x14ac:dyDescent="0.35">
      <c r="A55">
        <v>2075</v>
      </c>
      <c r="B55" s="29">
        <f>'Total Severity'!B55/('Property Value'!B55/'Population Estimate'!B55)</f>
        <v>1935.5142366267867</v>
      </c>
      <c r="C55" s="29">
        <f>'Total Severity'!C55/('Property Value'!C55/'Population Estimate'!C55)</f>
        <v>5706.8990940486246</v>
      </c>
      <c r="D55" s="29">
        <f>'Total Severity'!D55/('Property Value'!D55/'Population Estimate'!D55)</f>
        <v>4052.0907852151454</v>
      </c>
      <c r="E55" s="29">
        <f>'Total Severity'!E55/('Property Value'!E55/'Population Estimate'!E55)</f>
        <v>3024.5521598872288</v>
      </c>
      <c r="F55" s="29">
        <f>'Total Severity'!F55/('Property Value'!F55/'Population Estimate'!F55)</f>
        <v>1845.1371715119712</v>
      </c>
      <c r="G55" s="29">
        <f>'Total Severity'!G55/('Property Value'!G55/'Population Estimate'!G55)</f>
        <v>660.57002518110312</v>
      </c>
    </row>
    <row r="56" spans="1:7" x14ac:dyDescent="0.35">
      <c r="A56">
        <v>2076</v>
      </c>
      <c r="B56" s="29">
        <f>'Total Severity'!B56/('Property Value'!B56/'Population Estimate'!B56)</f>
        <v>1978.068898184476</v>
      </c>
      <c r="C56" s="29">
        <f>'Total Severity'!C56/('Property Value'!C56/'Population Estimate'!C56)</f>
        <v>5832.3722912462672</v>
      </c>
      <c r="D56" s="29">
        <f>'Total Severity'!D56/('Property Value'!D56/'Population Estimate'!D56)</f>
        <v>4141.1809860014655</v>
      </c>
      <c r="E56" s="29">
        <f>'Total Severity'!E56/('Property Value'!E56/'Population Estimate'!E56)</f>
        <v>3091.0506599199093</v>
      </c>
      <c r="F56" s="29">
        <f>'Total Severity'!F56/('Property Value'!F56/'Population Estimate'!F56)</f>
        <v>1885.7047821114397</v>
      </c>
      <c r="G56" s="29">
        <f>'Total Severity'!G56/('Property Value'!G56/'Population Estimate'!G56)</f>
        <v>675.09346981653334</v>
      </c>
    </row>
    <row r="57" spans="1:7" x14ac:dyDescent="0.35">
      <c r="A57">
        <v>2077</v>
      </c>
      <c r="B57" s="29">
        <f>'Total Severity'!B57/('Property Value'!B57/'Population Estimate'!B57)</f>
        <v>2021.5591763271636</v>
      </c>
      <c r="C57" s="29">
        <f>'Total Severity'!C57/('Property Value'!C57/'Population Estimate'!C57)</f>
        <v>5960.60417104116</v>
      </c>
      <c r="D57" s="29">
        <f>'Total Severity'!D57/('Property Value'!D57/'Population Estimate'!D57)</f>
        <v>4232.2299444506461</v>
      </c>
      <c r="E57" s="29">
        <f>'Total Severity'!E57/('Property Value'!E57/'Population Estimate'!E57)</f>
        <v>3159.0112112821189</v>
      </c>
      <c r="F57" s="29">
        <f>'Total Severity'!F57/('Property Value'!F57/'Population Estimate'!F57)</f>
        <v>1927.1643215361253</v>
      </c>
      <c r="G57" s="29">
        <f>'Total Severity'!G57/('Property Value'!G57/'Population Estimate'!G57)</f>
        <v>689.93623024898375</v>
      </c>
    </row>
    <row r="58" spans="1:7" x14ac:dyDescent="0.35">
      <c r="A58">
        <v>2078</v>
      </c>
      <c r="B58" s="29">
        <f>'Total Severity'!B58/('Property Value'!B58/'Population Estimate'!B58)</f>
        <v>2066.0056417364653</v>
      </c>
      <c r="C58" s="29">
        <f>'Total Severity'!C58/('Property Value'!C58/'Population Estimate'!C58)</f>
        <v>6091.6553864639263</v>
      </c>
      <c r="D58" s="29">
        <f>'Total Severity'!D58/('Property Value'!D58/'Population Estimate'!D58)</f>
        <v>4325.2807262595643</v>
      </c>
      <c r="E58" s="29">
        <f>'Total Severity'!E58/('Property Value'!E58/'Population Estimate'!E58)</f>
        <v>3228.4659589709499</v>
      </c>
      <c r="F58" s="29">
        <f>'Total Severity'!F58/('Property Value'!F58/'Population Estimate'!F58)</f>
        <v>1969.5353999384986</v>
      </c>
      <c r="G58" s="29">
        <f>'Total Severity'!G58/('Property Value'!G58/'Population Estimate'!G58)</f>
        <v>705.10532702907358</v>
      </c>
    </row>
    <row r="59" spans="1:7" x14ac:dyDescent="0.35">
      <c r="A59">
        <v>2079</v>
      </c>
      <c r="B59" s="29">
        <f>'Total Severity'!B59/('Property Value'!B59/'Population Estimate'!B59)</f>
        <v>2111.4293173657366</v>
      </c>
      <c r="C59" s="29">
        <f>'Total Severity'!C59/('Property Value'!C59/'Population Estimate'!C59)</f>
        <v>6225.5879240766844</v>
      </c>
      <c r="D59" s="29">
        <f>'Total Severity'!D59/('Property Value'!D59/'Population Estimate'!D59)</f>
        <v>4420.3773439774222</v>
      </c>
      <c r="E59" s="29">
        <f>'Total Severity'!E59/('Property Value'!E59/'Population Estimate'!E59)</f>
        <v>3299.4477547308024</v>
      </c>
      <c r="F59" s="29">
        <f>'Total Severity'!F59/('Property Value'!F59/'Population Estimate'!F59)</f>
        <v>2012.8380586243579</v>
      </c>
      <c r="G59" s="29">
        <f>'Total Severity'!G59/('Property Value'!G59/'Population Estimate'!G59)</f>
        <v>720.60793506286393</v>
      </c>
    </row>
    <row r="60" spans="1:7" x14ac:dyDescent="0.35">
      <c r="A60">
        <v>2080</v>
      </c>
      <c r="B60" s="29">
        <f>'Total Severity'!B60/('Property Value'!B60/'Population Estimate'!B60)</f>
        <v>2094.7978251490981</v>
      </c>
      <c r="C60" s="29">
        <f>'Total Severity'!C60/('Property Value'!C60/'Population Estimate'!C60)</f>
        <v>6176.5496653712216</v>
      </c>
      <c r="D60" s="29">
        <f>'Total Severity'!D60/('Property Value'!D60/'Population Estimate'!D60)</f>
        <v>4385.5585267968945</v>
      </c>
      <c r="E60" s="29">
        <f>'Total Severity'!E60/('Property Value'!E60/'Population Estimate'!E60)</f>
        <v>3273.4583743614558</v>
      </c>
      <c r="F60" s="29">
        <f>'Total Severity'!F60/('Property Value'!F60/'Population Estimate'!F60)</f>
        <v>1996.9831587089154</v>
      </c>
      <c r="G60" s="29">
        <f>'Total Severity'!G60/('Property Value'!G60/'Population Estimate'!G60)</f>
        <v>714.93178707880611</v>
      </c>
    </row>
    <row r="61" spans="1:7" x14ac:dyDescent="0.35">
      <c r="A61">
        <v>2081</v>
      </c>
      <c r="B61" s="29">
        <f>'Total Severity'!B61/('Property Value'!B61/'Population Estimate'!B61)</f>
        <v>2140.8545323507783</v>
      </c>
      <c r="C61" s="29">
        <f>'Total Severity'!C61/('Property Value'!C61/'Population Estimate'!C61)</f>
        <v>6312.3487081425155</v>
      </c>
      <c r="D61" s="29">
        <f>'Total Severity'!D61/('Property Value'!D61/'Population Estimate'!D61)</f>
        <v>4481.9804261131876</v>
      </c>
      <c r="E61" s="29">
        <f>'Total Severity'!E61/('Property Value'!E61/'Population Estimate'!E61)</f>
        <v>3345.4293837232399</v>
      </c>
      <c r="F61" s="29">
        <f>'Total Severity'!F61/('Property Value'!F61/'Population Estimate'!F61)</f>
        <v>2040.8892901375159</v>
      </c>
      <c r="G61" s="29">
        <f>'Total Severity'!G61/('Property Value'!G61/'Population Estimate'!G61)</f>
        <v>730.65044192527967</v>
      </c>
    </row>
    <row r="62" spans="1:7" x14ac:dyDescent="0.35">
      <c r="A62">
        <v>2082</v>
      </c>
      <c r="B62" s="29">
        <f>'Total Severity'!B62/('Property Value'!B62/'Population Estimate'!B62)</f>
        <v>2187.9238529191493</v>
      </c>
      <c r="C62" s="29">
        <f>'Total Severity'!C62/('Property Value'!C62/'Population Estimate'!C62)</f>
        <v>6451.1334599288284</v>
      </c>
      <c r="D62" s="29">
        <f>'Total Severity'!D62/('Property Value'!D62/'Population Estimate'!D62)</f>
        <v>4580.5222795039617</v>
      </c>
      <c r="E62" s="29">
        <f>'Total Severity'!E62/('Property Value'!E62/'Population Estimate'!E62)</f>
        <v>3418.982764264425</v>
      </c>
      <c r="F62" s="29">
        <f>'Total Severity'!F62/('Property Value'!F62/'Population Estimate'!F62)</f>
        <v>2085.7607518788022</v>
      </c>
      <c r="G62" s="29">
        <f>'Total Severity'!G62/('Property Value'!G62/'Population Estimate'!G62)</f>
        <v>746.71469073560843</v>
      </c>
    </row>
    <row r="63" spans="1:7" x14ac:dyDescent="0.35">
      <c r="A63">
        <v>2083</v>
      </c>
      <c r="B63" s="29">
        <f>'Total Severity'!B63/('Property Value'!B63/'Population Estimate'!B63)</f>
        <v>2236.0280504047923</v>
      </c>
      <c r="C63" s="29">
        <f>'Total Severity'!C63/('Property Value'!C63/'Population Estimate'!C63)</f>
        <v>6592.9695652158634</v>
      </c>
      <c r="D63" s="29">
        <f>'Total Severity'!D63/('Property Value'!D63/'Population Estimate'!D63)</f>
        <v>4681.2306967675086</v>
      </c>
      <c r="E63" s="29">
        <f>'Total Severity'!E63/('Property Value'!E63/'Population Estimate'!E63)</f>
        <v>3494.1533063620186</v>
      </c>
      <c r="F63" s="29">
        <f>'Total Severity'!F63/('Property Value'!F63/'Population Estimate'!F63)</f>
        <v>2131.6187679072468</v>
      </c>
      <c r="G63" s="29">
        <f>'Total Severity'!G63/('Property Value'!G63/'Population Estimate'!G63)</f>
        <v>763.13213181823664</v>
      </c>
    </row>
    <row r="64" spans="1:7" x14ac:dyDescent="0.35">
      <c r="A64">
        <v>2084</v>
      </c>
      <c r="B64" s="29">
        <f>'Total Severity'!B64/('Property Value'!B64/'Population Estimate'!B64)</f>
        <v>2285.1898778498376</v>
      </c>
      <c r="C64" s="29">
        <f>'Total Severity'!C64/('Property Value'!C64/'Population Estimate'!C64)</f>
        <v>6737.9241117641068</v>
      </c>
      <c r="D64" s="29">
        <f>'Total Severity'!D64/('Property Value'!D64/'Population Estimate'!D64)</f>
        <v>4784.1533124758726</v>
      </c>
      <c r="E64" s="29">
        <f>'Total Severity'!E64/('Property Value'!E64/'Population Estimate'!E64)</f>
        <v>3570.976565302266</v>
      </c>
      <c r="F64" s="29">
        <f>'Total Severity'!F64/('Property Value'!F64/'Population Estimate'!F64)</f>
        <v>2178.4850288325092</v>
      </c>
      <c r="G64" s="29">
        <f>'Total Severity'!G64/('Property Value'!G64/'Population Estimate'!G64)</f>
        <v>779.91053053976702</v>
      </c>
    </row>
    <row r="65" spans="1:7" x14ac:dyDescent="0.35">
      <c r="A65">
        <v>2085</v>
      </c>
      <c r="B65" s="29">
        <f>'Total Severity'!B65/('Property Value'!B65/'Population Estimate'!B65)</f>
        <v>2335.4325885500371</v>
      </c>
      <c r="C65" s="29">
        <f>'Total Severity'!C65/('Property Value'!C65/'Population Estimate'!C65)</f>
        <v>6886.0656623409841</v>
      </c>
      <c r="D65" s="29">
        <f>'Total Severity'!D65/('Property Value'!D65/'Population Estimate'!D65)</f>
        <v>4889.3388085057641</v>
      </c>
      <c r="E65" s="29">
        <f>'Total Severity'!E65/('Property Value'!E65/'Population Estimate'!E65)</f>
        <v>3649.4888780981228</v>
      </c>
      <c r="F65" s="29">
        <f>'Total Severity'!F65/('Property Value'!F65/'Population Estimate'!F65)</f>
        <v>2226.3817021589866</v>
      </c>
      <c r="G65" s="29">
        <f>'Total Severity'!G65/('Property Value'!G65/'Population Estimate'!G65)</f>
        <v>797.05782299794021</v>
      </c>
    </row>
    <row r="66" spans="1:7" x14ac:dyDescent="0.35">
      <c r="A66">
        <v>2086</v>
      </c>
      <c r="B66" s="29">
        <f>'Total Severity'!B66/('Property Value'!B66/'Population Estimate'!B66)</f>
        <v>2386.7799470534542</v>
      </c>
      <c r="C66" s="29">
        <f>'Total Severity'!C66/('Property Value'!C66/'Population Estimate'!C66)</f>
        <v>7037.4642871507112</v>
      </c>
      <c r="D66" s="29">
        <f>'Total Severity'!D66/('Property Value'!D66/'Population Estimate'!D66)</f>
        <v>4996.8369370648452</v>
      </c>
      <c r="E66" s="29">
        <f>'Total Severity'!E66/('Property Value'!E66/'Population Estimate'!E66)</f>
        <v>3729.7273806764747</v>
      </c>
      <c r="F66" s="29">
        <f>'Total Severity'!F66/('Property Value'!F66/'Population Estimate'!F66)</f>
        <v>2275.3314427709311</v>
      </c>
      <c r="G66" s="29">
        <f>'Total Severity'!G66/('Property Value'!G66/'Population Estimate'!G66)</f>
        <v>814.58211977536848</v>
      </c>
    </row>
    <row r="67" spans="1:7" x14ac:dyDescent="0.35">
      <c r="A67">
        <v>2087</v>
      </c>
      <c r="B67" s="29">
        <f>'Total Severity'!B67/('Property Value'!B67/'Population Estimate'!B67)</f>
        <v>2439.25624040098</v>
      </c>
      <c r="C67" s="29">
        <f>'Total Severity'!C67/('Property Value'!C67/'Population Estimate'!C67)</f>
        <v>7192.1915969771417</v>
      </c>
      <c r="D67" s="29">
        <f>'Total Severity'!D67/('Property Value'!D67/'Population Estimate'!D67)</f>
        <v>5106.6985442242631</v>
      </c>
      <c r="E67" s="29">
        <f>'Total Severity'!E67/('Property Value'!E67/'Population Estimate'!E67)</f>
        <v>3811.7300254432448</v>
      </c>
      <c r="F67" s="29">
        <f>'Total Severity'!F67/('Property Value'!F67/'Population Estimate'!F67)</f>
        <v>2325.357403648095</v>
      </c>
      <c r="G67" s="29">
        <f>'Total Severity'!G67/('Property Value'!G67/'Population Estimate'!G67)</f>
        <v>832.49170977580116</v>
      </c>
    </row>
    <row r="68" spans="1:7" x14ac:dyDescent="0.35">
      <c r="A68">
        <v>2088</v>
      </c>
      <c r="B68" s="29">
        <f>'Total Severity'!B68/('Property Value'!B68/'Population Estimate'!B68)</f>
        <v>2492.886289613974</v>
      </c>
      <c r="C68" s="29">
        <f>'Total Severity'!C68/('Property Value'!C68/'Population Estimate'!C68)</f>
        <v>7350.3207770553117</v>
      </c>
      <c r="D68" s="29">
        <f>'Total Severity'!D68/('Property Value'!D68/'Population Estimate'!D68)</f>
        <v>5218.9755939685938</v>
      </c>
      <c r="E68" s="29">
        <f>'Total Severity'!E68/('Property Value'!E68/'Population Estimate'!E68)</f>
        <v>3895.5355992346904</v>
      </c>
      <c r="F68" s="29">
        <f>'Total Severity'!F68/('Property Value'!F68/'Population Estimate'!F68)</f>
        <v>2376.483246816973</v>
      </c>
      <c r="G68" s="29">
        <f>'Total Severity'!G68/('Property Value'!G68/'Population Estimate'!G68)</f>
        <v>850.79506414473201</v>
      </c>
    </row>
    <row r="69" spans="1:7" x14ac:dyDescent="0.35">
      <c r="A69">
        <v>2089</v>
      </c>
      <c r="B69" s="29">
        <f>'Total Severity'!B69/('Property Value'!B69/'Population Estimate'!B69)</f>
        <v>2547.6954614344868</v>
      </c>
      <c r="C69" s="29">
        <f>'Total Severity'!C69/('Property Value'!C69/'Population Estimate'!C69)</f>
        <v>7511.9266216876749</v>
      </c>
      <c r="D69" s="29">
        <f>'Total Severity'!D69/('Property Value'!D69/'Population Estimate'!D69)</f>
        <v>5333.7211927745384</v>
      </c>
      <c r="E69" s="29">
        <f>'Total Severity'!E69/('Property Value'!E69/'Population Estimate'!E69)</f>
        <v>3981.1837416633762</v>
      </c>
      <c r="F69" s="29">
        <f>'Total Severity'!F69/('Property Value'!F69/'Population Estimate'!F69)</f>
        <v>2428.7331545428201</v>
      </c>
      <c r="G69" s="29">
        <f>'Total Severity'!G69/('Property Value'!G69/'Population Estimate'!G69)</f>
        <v>869.50084027621119</v>
      </c>
    </row>
    <row r="70" spans="1:7" x14ac:dyDescent="0.35">
      <c r="A70">
        <v>2090</v>
      </c>
      <c r="B70" s="29">
        <f>'Total Severity'!B70/('Property Value'!B70/'Population Estimate'!B70)</f>
        <v>2481.6048968969944</v>
      </c>
      <c r="C70" s="29">
        <f>'Total Severity'!C70/('Property Value'!C70/'Population Estimate'!C70)</f>
        <v>7317.0573844861392</v>
      </c>
      <c r="D70" s="29">
        <f>'Total Severity'!D70/('Property Value'!D70/'Population Estimate'!D70)</f>
        <v>5195.357463650661</v>
      </c>
      <c r="E70" s="29">
        <f>'Total Severity'!E70/('Property Value'!E70/'Population Estimate'!E70)</f>
        <v>3877.9066094484187</v>
      </c>
      <c r="F70" s="29">
        <f>'Total Severity'!F70/('Property Value'!F70/'Population Estimate'!F70)</f>
        <v>2365.7286284036245</v>
      </c>
      <c r="G70" s="29">
        <f>'Total Severity'!G70/('Property Value'!G70/'Population Estimate'!G70)</f>
        <v>846.94484711707491</v>
      </c>
    </row>
    <row r="71" spans="1:7" x14ac:dyDescent="0.35">
      <c r="A71">
        <v>2091</v>
      </c>
      <c r="B71" s="29">
        <f>'Total Severity'!B71/('Property Value'!B71/'Population Estimate'!B71)</f>
        <v>2536.1660334202793</v>
      </c>
      <c r="C71" s="29">
        <f>'Total Severity'!C71/('Property Value'!C71/'Population Estimate'!C71)</f>
        <v>7477.9318925123171</v>
      </c>
      <c r="D71" s="29">
        <f>'Total Severity'!D71/('Property Value'!D71/'Population Estimate'!D71)</f>
        <v>5309.5837888065935</v>
      </c>
      <c r="E71" s="29">
        <f>'Total Severity'!E71/('Property Value'!E71/'Population Estimate'!E71)</f>
        <v>3963.1671568495094</v>
      </c>
      <c r="F71" s="29">
        <f>'Total Severity'!F71/('Property Value'!F71/'Population Estimate'!F71)</f>
        <v>2417.7420826133466</v>
      </c>
      <c r="G71" s="29">
        <f>'Total Severity'!G71/('Property Value'!G71/'Population Estimate'!G71)</f>
        <v>865.5659714906725</v>
      </c>
    </row>
    <row r="72" spans="1:7" x14ac:dyDescent="0.35">
      <c r="A72">
        <v>2092</v>
      </c>
      <c r="B72" s="29">
        <f>'Total Severity'!B72/('Property Value'!B72/'Population Estimate'!B72)</f>
        <v>2591.9267636510208</v>
      </c>
      <c r="C72" s="29">
        <f>'Total Severity'!C72/('Property Value'!C72/'Population Estimate'!C72)</f>
        <v>7642.3434245049239</v>
      </c>
      <c r="D72" s="29">
        <f>'Total Severity'!D72/('Property Value'!D72/'Population Estimate'!D72)</f>
        <v>5426.3215202420579</v>
      </c>
      <c r="E72" s="29">
        <f>'Total Severity'!E72/('Property Value'!E72/'Population Estimate'!E72)</f>
        <v>4050.3022622725534</v>
      </c>
      <c r="F72" s="29">
        <f>'Total Severity'!F72/('Property Value'!F72/'Population Estimate'!F72)</f>
        <v>2470.8991166007086</v>
      </c>
      <c r="G72" s="29">
        <f>'Total Severity'!G72/('Property Value'!G72/'Population Estimate'!G72)</f>
        <v>884.59650419129059</v>
      </c>
    </row>
    <row r="73" spans="1:7" x14ac:dyDescent="0.35">
      <c r="A73">
        <v>2093</v>
      </c>
      <c r="B73" s="29">
        <f>'Total Severity'!B73/('Property Value'!B73/'Population Estimate'!B73)</f>
        <v>2648.9134621326161</v>
      </c>
      <c r="C73" s="29">
        <f>'Total Severity'!C73/('Property Value'!C73/'Population Estimate'!C73)</f>
        <v>7810.3697462871005</v>
      </c>
      <c r="D73" s="29">
        <f>'Total Severity'!D73/('Property Value'!D73/'Population Estimate'!D73)</f>
        <v>5545.6258743136377</v>
      </c>
      <c r="E73" s="29">
        <f>'Total Severity'!E73/('Property Value'!E73/'Population Estimate'!E73)</f>
        <v>4139.3531401817445</v>
      </c>
      <c r="F73" s="29">
        <f>'Total Severity'!F73/('Property Value'!F73/'Population Estimate'!F73)</f>
        <v>2525.2248733739511</v>
      </c>
      <c r="G73" s="29">
        <f>'Total Severity'!G73/('Property Value'!G73/'Population Estimate'!G73)</f>
        <v>904.04544656465191</v>
      </c>
    </row>
    <row r="74" spans="1:7" x14ac:dyDescent="0.35">
      <c r="A74">
        <v>2094</v>
      </c>
      <c r="B74" s="29">
        <f>'Total Severity'!B74/('Property Value'!B74/'Population Estimate'!B74)</f>
        <v>2707.1530832852427</v>
      </c>
      <c r="C74" s="29">
        <f>'Total Severity'!C74/('Property Value'!C74/'Population Estimate'!C74)</f>
        <v>7982.0903334592767</v>
      </c>
      <c r="D74" s="29">
        <f>'Total Severity'!D74/('Property Value'!D74/'Population Estimate'!D74)</f>
        <v>5667.5532813774416</v>
      </c>
      <c r="E74" s="29">
        <f>'Total Severity'!E74/('Property Value'!E74/'Population Estimate'!E74)</f>
        <v>4230.3619111919652</v>
      </c>
      <c r="F74" s="29">
        <f>'Total Severity'!F74/('Property Value'!F74/'Population Estimate'!F74)</f>
        <v>2580.7450487412834</v>
      </c>
      <c r="G74" s="29">
        <f>'Total Severity'!G74/('Property Value'!G74/'Population Estimate'!G74)</f>
        <v>923.92199786213905</v>
      </c>
    </row>
    <row r="75" spans="1:7" x14ac:dyDescent="0.35">
      <c r="A75">
        <v>2095</v>
      </c>
      <c r="B75" s="29">
        <f>'Total Severity'!B75/('Property Value'!B75/'Population Estimate'!B75)</f>
        <v>2766.6731741551662</v>
      </c>
      <c r="C75" s="29">
        <f>'Total Severity'!C75/('Property Value'!C75/'Population Estimate'!C75)</f>
        <v>8157.5864089907327</v>
      </c>
      <c r="D75" s="29">
        <f>'Total Severity'!D75/('Property Value'!D75/'Population Estimate'!D75)</f>
        <v>5792.1614124803737</v>
      </c>
      <c r="E75" s="29">
        <f>'Total Severity'!E75/('Property Value'!E75/'Population Estimate'!E75)</f>
        <v>4323.3716219916423</v>
      </c>
      <c r="F75" s="29">
        <f>'Total Severity'!F75/('Property Value'!F75/'Population Estimate'!F75)</f>
        <v>2637.4859034648662</v>
      </c>
      <c r="G75" s="29">
        <f>'Total Severity'!G75/('Property Value'!G75/'Population Estimate'!G75)</f>
        <v>944.23555959199166</v>
      </c>
    </row>
    <row r="76" spans="1:7" x14ac:dyDescent="0.35">
      <c r="A76">
        <v>2096</v>
      </c>
      <c r="B76" s="29">
        <f>'Total Severity'!B76/('Property Value'!B76/'Population Estimate'!B76)</f>
        <v>2827.5018874443526</v>
      </c>
      <c r="C76" s="29">
        <f>'Total Severity'!C76/('Property Value'!C76/'Population Estimate'!C76)</f>
        <v>8336.940981637641</v>
      </c>
      <c r="D76" s="29">
        <f>'Total Severity'!D76/('Property Value'!D76/'Population Estimate'!D76)</f>
        <v>5919.5092066382622</v>
      </c>
      <c r="E76" s="29">
        <f>'Total Severity'!E76/('Property Value'!E76/'Population Estimate'!E76)</f>
        <v>4418.4262657035943</v>
      </c>
      <c r="F76" s="29">
        <f>'Total Severity'!F76/('Property Value'!F76/'Population Estimate'!F76)</f>
        <v>2695.4742756820247</v>
      </c>
      <c r="G76" s="29">
        <f>'Total Severity'!G76/('Property Value'!G76/'Population Estimate'!G76)</f>
        <v>964.99573996617517</v>
      </c>
    </row>
    <row r="77" spans="1:7" x14ac:dyDescent="0.35">
      <c r="A77">
        <v>2097</v>
      </c>
      <c r="B77" s="29">
        <f>'Total Severity'!B77/('Property Value'!B77/'Population Estimate'!B77)</f>
        <v>2889.6679948265551</v>
      </c>
      <c r="C77" s="29">
        <f>'Total Severity'!C77/('Property Value'!C77/'Population Estimate'!C77)</f>
        <v>8520.2388852057993</v>
      </c>
      <c r="D77" s="29">
        <f>'Total Severity'!D77/('Property Value'!D77/'Population Estimate'!D77)</f>
        <v>6049.6568987136934</v>
      </c>
      <c r="E77" s="29">
        <f>'Total Severity'!E77/('Property Value'!E77/'Population Estimate'!E77)</f>
        <v>4515.5708026935717</v>
      </c>
      <c r="F77" s="29">
        <f>'Total Severity'!F77/('Property Value'!F77/'Population Estimate'!F77)</f>
        <v>2754.7375935995474</v>
      </c>
      <c r="G77" s="29">
        <f>'Total Severity'!G77/('Property Value'!G77/'Population Estimate'!G77)</f>
        <v>986.2123584450145</v>
      </c>
    </row>
    <row r="78" spans="1:7" x14ac:dyDescent="0.35">
      <c r="A78">
        <v>2098</v>
      </c>
      <c r="B78" s="29">
        <f>'Total Severity'!B78/('Property Value'!B78/'Population Estimate'!B78)</f>
        <v>2953.2009005561667</v>
      </c>
      <c r="C78" s="29">
        <f>'Total Severity'!C78/('Property Value'!C78/'Population Estimate'!C78)</f>
        <v>8707.5668186765943</v>
      </c>
      <c r="D78" s="29">
        <f>'Total Severity'!D78/('Property Value'!D78/'Population Estimate'!D78)</f>
        <v>6182.6660479068141</v>
      </c>
      <c r="E78" s="29">
        <f>'Total Severity'!E78/('Property Value'!E78/'Population Estimate'!E78)</f>
        <v>4614.8511818362749</v>
      </c>
      <c r="F78" s="29">
        <f>'Total Severity'!F78/('Property Value'!F78/'Population Estimate'!F78)</f>
        <v>2815.3038884670941</v>
      </c>
      <c r="G78" s="29">
        <f>'Total Severity'!G78/('Property Value'!G78/'Population Estimate'!G78)</f>
        <v>1007.8954503817492</v>
      </c>
    </row>
    <row r="79" spans="1:7" x14ac:dyDescent="0.35">
      <c r="A79">
        <v>2099</v>
      </c>
      <c r="B79" s="29">
        <f>'Total Severity'!B79/('Property Value'!B79/'Population Estimate'!B79)</f>
        <v>3018.130655376287</v>
      </c>
      <c r="C79" s="29">
        <f>'Total Severity'!C79/('Property Value'!C79/'Population Estimate'!C79)</f>
        <v>8899.0133872151619</v>
      </c>
      <c r="D79" s="29">
        <f>'Total Severity'!D79/('Property Value'!D79/'Population Estimate'!D79)</f>
        <v>6318.5995668725145</v>
      </c>
      <c r="E79" s="29">
        <f>'Total Severity'!E79/('Property Value'!E79/'Population Estimate'!E79)</f>
        <v>4716.3143622489397</v>
      </c>
      <c r="F79" s="29">
        <f>'Total Severity'!F79/('Property Value'!F79/'Population Estimate'!F79)</f>
        <v>2877.2018078358287</v>
      </c>
      <c r="G79" s="29">
        <f>'Total Severity'!G79/('Property Value'!G79/'Population Estimate'!G79)</f>
        <v>1030.0552717692065</v>
      </c>
    </row>
    <row r="80" spans="1:7" x14ac:dyDescent="0.35">
      <c r="A80">
        <v>2100</v>
      </c>
      <c r="B80" s="29">
        <f>'Total Severity'!B80/('Property Value'!B80/'Population Estimate'!B80)</f>
        <v>2934.326365140405</v>
      </c>
      <c r="C80" s="29">
        <f>'Total Severity'!C80/('Property Value'!C80/'Population Estimate'!C80)</f>
        <v>8651.9149061117332</v>
      </c>
      <c r="D80" s="29">
        <f>'Total Severity'!D80/('Property Value'!D80/'Population Estimate'!D80)</f>
        <v>6143.1513134832039</v>
      </c>
      <c r="E80" s="29">
        <f>'Total Severity'!E80/('Property Value'!E80/'Population Estimate'!E80)</f>
        <v>4585.3566858628956</v>
      </c>
      <c r="F80" s="29">
        <f>'Total Severity'!F80/('Property Value'!F80/'Population Estimate'!F80)</f>
        <v>2797.3106822009722</v>
      </c>
      <c r="G80" s="29">
        <f>'Total Severity'!G80/('Property Value'!G80/'Population Estimate'!G80)</f>
        <v>1001.4537760716705</v>
      </c>
    </row>
    <row r="81" spans="1:7" x14ac:dyDescent="0.35">
      <c r="A81">
        <v>2101</v>
      </c>
      <c r="B81" s="29">
        <f>'Total Severity'!B81/('Property Value'!B81/'Population Estimate'!B81)</f>
        <v>2998.8411400799969</v>
      </c>
      <c r="C81" s="29">
        <f>'Total Severity'!C81/('Property Value'!C81/'Population Estimate'!C81)</f>
        <v>8842.1378988896995</v>
      </c>
      <c r="D81" s="29">
        <f>'Total Severity'!D81/('Property Value'!D81/'Population Estimate'!D81)</f>
        <v>6278.2160524016581</v>
      </c>
      <c r="E81" s="29">
        <f>'Total Severity'!E81/('Property Value'!E81/'Population Estimate'!E81)</f>
        <v>4686.1713934975187</v>
      </c>
      <c r="F81" s="29">
        <f>'Total Severity'!F81/('Property Value'!F81/'Population Estimate'!F81)</f>
        <v>2858.8129987947427</v>
      </c>
      <c r="G81" s="29">
        <f>'Total Severity'!G81/('Property Value'!G81/'Population Estimate'!G81)</f>
        <v>1023.4719693248865</v>
      </c>
    </row>
    <row r="82" spans="1:7" x14ac:dyDescent="0.35">
      <c r="A82">
        <v>2102</v>
      </c>
      <c r="B82" s="29">
        <f>'Total Severity'!B82/('Property Value'!B82/'Population Estimate'!B82)</f>
        <v>3064.7743517125737</v>
      </c>
      <c r="C82" s="29">
        <f>'Total Severity'!C82/('Property Value'!C82/'Population Estimate'!C82)</f>
        <v>9036.5431781758089</v>
      </c>
      <c r="D82" s="29">
        <f>'Total Severity'!D82/('Property Value'!D82/'Population Estimate'!D82)</f>
        <v>6416.2503557615883</v>
      </c>
      <c r="E82" s="29">
        <f>'Total Severity'!E82/('Property Value'!E82/'Population Estimate'!E82)</f>
        <v>4789.2026365015272</v>
      </c>
      <c r="F82" s="29">
        <f>'Total Severity'!F82/('Property Value'!F82/'Population Estimate'!F82)</f>
        <v>2921.667519478845</v>
      </c>
      <c r="G82" s="29">
        <f>'Total Severity'!G82/('Property Value'!G82/'Population Estimate'!G82)</f>
        <v>1045.9742596435085</v>
      </c>
    </row>
    <row r="83" spans="1:7" x14ac:dyDescent="0.35">
      <c r="A83">
        <v>2103</v>
      </c>
      <c r="B83" s="29">
        <f>'Total Severity'!B83/('Property Value'!B83/'Population Estimate'!B83)</f>
        <v>3132.1571861137877</v>
      </c>
      <c r="C83" s="29">
        <f>'Total Severity'!C83/('Property Value'!C83/'Population Estimate'!C83)</f>
        <v>9235.2226966839753</v>
      </c>
      <c r="D83" s="29">
        <f>'Total Severity'!D83/('Property Value'!D83/'Population Estimate'!D83)</f>
        <v>6557.3195130903896</v>
      </c>
      <c r="E83" s="29">
        <f>'Total Severity'!E83/('Property Value'!E83/'Population Estimate'!E83)</f>
        <v>4894.4991481317902</v>
      </c>
      <c r="F83" s="29">
        <f>'Total Severity'!F83/('Property Value'!F83/'Population Estimate'!F83)</f>
        <v>2985.9039741236825</v>
      </c>
      <c r="G83" s="29">
        <f>'Total Severity'!G83/('Property Value'!G83/'Population Estimate'!G83)</f>
        <v>1068.9712904970543</v>
      </c>
    </row>
    <row r="84" spans="1:7" x14ac:dyDescent="0.35">
      <c r="A84">
        <v>2104</v>
      </c>
      <c r="B84" s="29">
        <f>'Total Severity'!B84/('Property Value'!B84/'Population Estimate'!B84)</f>
        <v>3201.0215150235304</v>
      </c>
      <c r="C84" s="29">
        <f>'Total Severity'!C84/('Property Value'!C84/'Population Estimate'!C84)</f>
        <v>9438.2704288216628</v>
      </c>
      <c r="D84" s="29">
        <f>'Total Severity'!D84/('Property Value'!D84/'Population Estimate'!D84)</f>
        <v>6701.4902493860354</v>
      </c>
      <c r="E84" s="29">
        <f>'Total Severity'!E84/('Property Value'!E84/'Population Estimate'!E84)</f>
        <v>5002.1107331057874</v>
      </c>
      <c r="F84" s="29">
        <f>'Total Severity'!F84/('Property Value'!F84/'Population Estimate'!F84)</f>
        <v>3051.5527462474356</v>
      </c>
      <c r="G84" s="29">
        <f>'Total Severity'!G84/('Property Value'!G84/'Population Estimate'!G84)</f>
        <v>1092.4739393648133</v>
      </c>
    </row>
    <row r="85" spans="1:7" x14ac:dyDescent="0.35">
      <c r="A85">
        <v>2105</v>
      </c>
      <c r="B85" s="29">
        <f>'Total Severity'!B85/('Property Value'!B85/'Population Estimate'!B85)</f>
        <v>3271.3999109211018</v>
      </c>
      <c r="C85" s="29">
        <f>'Total Severity'!C85/('Property Value'!C85/'Population Estimate'!C85)</f>
        <v>9645.7824151392797</v>
      </c>
      <c r="D85" s="29">
        <f>'Total Severity'!D85/('Property Value'!D85/'Population Estimate'!D85)</f>
        <v>6848.830756677673</v>
      </c>
      <c r="E85" s="29">
        <f>'Total Severity'!E85/('Property Value'!E85/'Population Estimate'!E85)</f>
        <v>5112.0882911589797</v>
      </c>
      <c r="F85" s="29">
        <f>'Total Severity'!F85/('Property Value'!F85/'Population Estimate'!F85)</f>
        <v>3118.6448873873078</v>
      </c>
      <c r="G85" s="29">
        <f>'Total Severity'!G85/('Property Value'!G85/'Population Estimate'!G85)</f>
        <v>1116.4933228808384</v>
      </c>
    </row>
    <row r="86" spans="1:7" x14ac:dyDescent="0.35">
      <c r="A86">
        <v>2106</v>
      </c>
      <c r="B86" s="29">
        <f>'Total Severity'!B86/('Property Value'!B86/'Population Estimate'!B86)</f>
        <v>3343.3256624318337</v>
      </c>
      <c r="C86" s="29">
        <f>'Total Severity'!C86/('Property Value'!C86/'Population Estimate'!C86)</f>
        <v>9857.8568077568907</v>
      </c>
      <c r="D86" s="29">
        <f>'Total Severity'!D86/('Property Value'!D86/'Population Estimate'!D86)</f>
        <v>6999.4107262800926</v>
      </c>
      <c r="E86" s="29">
        <f>'Total Severity'!E86/('Property Value'!E86/'Population Estimate'!E86)</f>
        <v>5224.4838411201254</v>
      </c>
      <c r="F86" s="29">
        <f>'Total Severity'!F86/('Property Value'!F86/'Population Estimate'!F86)</f>
        <v>3187.2121317867477</v>
      </c>
      <c r="G86" s="29">
        <f>'Total Severity'!G86/('Property Value'!G86/'Population Estimate'!G86)</f>
        <v>1141.0408020920568</v>
      </c>
    </row>
    <row r="87" spans="1:7" x14ac:dyDescent="0.35">
      <c r="A87">
        <v>2107</v>
      </c>
      <c r="B87" s="29">
        <f>'Total Severity'!B87/('Property Value'!B87/'Population Estimate'!B87)</f>
        <v>3416.8327900724344</v>
      </c>
      <c r="C87" s="29">
        <f>'Total Severity'!C87/('Property Value'!C87/'Population Estimate'!C87)</f>
        <v>10074.593916789658</v>
      </c>
      <c r="D87" s="29">
        <f>'Total Severity'!D87/('Property Value'!D87/'Population Estimate'!D87)</f>
        <v>7153.3013817573747</v>
      </c>
      <c r="E87" s="29">
        <f>'Total Severity'!E87/('Property Value'!E87/'Population Estimate'!E87)</f>
        <v>5339.3505455159311</v>
      </c>
      <c r="F87" s="29">
        <f>'Total Severity'!F87/('Property Value'!F87/'Population Estimate'!F87)</f>
        <v>3257.2869114055861</v>
      </c>
      <c r="G87" s="29">
        <f>'Total Severity'!G87/('Property Value'!G87/'Population Estimate'!G87)</f>
        <v>1166.1279878319904</v>
      </c>
    </row>
    <row r="88" spans="1:7" x14ac:dyDescent="0.35">
      <c r="A88">
        <v>2108</v>
      </c>
      <c r="B88" s="29">
        <f>'Total Severity'!B88/('Property Value'!B88/'Population Estimate'!B88)</f>
        <v>3491.9560623425227</v>
      </c>
      <c r="C88" s="29">
        <f>'Total Severity'!C88/('Property Value'!C88/'Population Estimate'!C88)</f>
        <v>10296.096257794039</v>
      </c>
      <c r="D88" s="29">
        <f>'Total Severity'!D88/('Property Value'!D88/'Population Estimate'!D88)</f>
        <v>7310.5755126112799</v>
      </c>
      <c r="E88" s="29">
        <f>'Total Severity'!E88/('Property Value'!E88/'Population Estimate'!E88)</f>
        <v>5456.7427357166507</v>
      </c>
      <c r="F88" s="29">
        <f>'Total Severity'!F88/('Property Value'!F88/'Population Estimate'!F88)</f>
        <v>3328.9023712601875</v>
      </c>
      <c r="G88" s="29">
        <f>'Total Severity'!G88/('Property Value'!G88/'Population Estimate'!G88)</f>
        <v>1191.766746212618</v>
      </c>
    </row>
    <row r="89" spans="1:7" x14ac:dyDescent="0.35">
      <c r="A89">
        <v>2109</v>
      </c>
      <c r="B89" s="29">
        <f>'Total Severity'!B89/('Property Value'!B89/'Population Estimate'!B89)</f>
        <v>3568.7310121699575</v>
      </c>
      <c r="C89" s="29">
        <f>'Total Severity'!C89/('Property Value'!C89/'Population Estimate'!C89)</f>
        <v>10522.468600257103</v>
      </c>
      <c r="D89" s="29">
        <f>'Total Severity'!D89/('Property Value'!D89/'Population Estimate'!D89)</f>
        <v>7471.3075087103034</v>
      </c>
      <c r="E89" s="29">
        <f>'Total Severity'!E89/('Property Value'!E89/'Population Estimate'!E89)</f>
        <v>5576.7159376345535</v>
      </c>
      <c r="F89" s="29">
        <f>'Total Severity'!F89/('Property Value'!F89/'Population Estimate'!F89)</f>
        <v>3402.0923851008774</v>
      </c>
      <c r="G89" s="29">
        <f>'Total Severity'!G89/('Property Value'!G89/'Population Estimate'!G89)</f>
        <v>1217.9692042369893</v>
      </c>
    </row>
    <row r="90" spans="1:7" x14ac:dyDescent="0.35">
      <c r="A90">
        <v>2110</v>
      </c>
      <c r="B90" s="29">
        <f>'Total Severity'!B90/('Property Value'!B90/'Population Estimate'!B90)</f>
        <v>3465.2091679560435</v>
      </c>
      <c r="C90" s="29">
        <f>'Total Severity'!C90/('Property Value'!C90/'Population Estimate'!C90)</f>
        <v>10217.232550953608</v>
      </c>
      <c r="D90" s="29">
        <f>'Total Severity'!D90/('Property Value'!D90/'Population Estimate'!D90)</f>
        <v>7254.5796215836508</v>
      </c>
      <c r="E90" s="29">
        <f>'Total Severity'!E90/('Property Value'!E90/'Population Estimate'!E90)</f>
        <v>5414.9464132427383</v>
      </c>
      <c r="F90" s="29">
        <f>'Total Severity'!F90/('Property Value'!F90/'Population Estimate'!F90)</f>
        <v>3303.4043986175229</v>
      </c>
      <c r="G90" s="29">
        <f>'Total Severity'!G90/('Property Value'!G90/'Population Estimate'!G90)</f>
        <v>1182.6383211336138</v>
      </c>
    </row>
    <row r="91" spans="1:7" x14ac:dyDescent="0.35">
      <c r="A91">
        <v>2111</v>
      </c>
      <c r="B91" s="29">
        <f>'Total Severity'!B91/('Property Value'!B91/'Population Estimate'!B91)</f>
        <v>3541.3960544064184</v>
      </c>
      <c r="C91" s="29">
        <f>'Total Severity'!C91/('Property Value'!C91/'Population Estimate'!C91)</f>
        <v>10441.870977803821</v>
      </c>
      <c r="D91" s="29">
        <f>'Total Severity'!D91/('Property Value'!D91/'Population Estimate'!D91)</f>
        <v>7414.0804791324072</v>
      </c>
      <c r="E91" s="29">
        <f>'Total Severity'!E91/('Property Value'!E91/'Population Estimate'!E91)</f>
        <v>5534.0006715933059</v>
      </c>
      <c r="F91" s="29">
        <f>'Total Severity'!F91/('Property Value'!F91/'Population Estimate'!F91)</f>
        <v>3376.0338081621121</v>
      </c>
      <c r="G91" s="29">
        <f>'Total Severity'!G91/('Property Value'!G91/'Population Estimate'!G91)</f>
        <v>1208.6400795028542</v>
      </c>
    </row>
    <row r="92" spans="1:7" x14ac:dyDescent="0.35">
      <c r="A92">
        <v>2112</v>
      </c>
      <c r="B92" s="29">
        <f>'Total Severity'!B92/('Property Value'!B92/'Population Estimate'!B92)</f>
        <v>3619.2580032803503</v>
      </c>
      <c r="C92" s="29">
        <f>'Total Severity'!C92/('Property Value'!C92/'Population Estimate'!C92)</f>
        <v>10671.448356818048</v>
      </c>
      <c r="D92" s="29">
        <f>'Total Severity'!D92/('Property Value'!D92/'Population Estimate'!D92)</f>
        <v>7577.0881592519845</v>
      </c>
      <c r="E92" s="29">
        <f>'Total Severity'!E92/('Property Value'!E92/'Population Estimate'!E92)</f>
        <v>5655.6724842740032</v>
      </c>
      <c r="F92" s="29">
        <f>'Total Severity'!F92/('Property Value'!F92/'Population Estimate'!F92)</f>
        <v>3450.2600646240826</v>
      </c>
      <c r="G92" s="29">
        <f>'Total Severity'!G92/('Property Value'!G92/'Population Estimate'!G92)</f>
        <v>1235.2135185171496</v>
      </c>
    </row>
    <row r="93" spans="1:7" x14ac:dyDescent="0.35">
      <c r="A93">
        <v>2113</v>
      </c>
      <c r="B93" s="29">
        <f>'Total Severity'!B93/('Property Value'!B93/'Population Estimate'!B93)</f>
        <v>3698.8318428858761</v>
      </c>
      <c r="C93" s="29">
        <f>'Total Severity'!C93/('Property Value'!C93/'Population Estimate'!C93)</f>
        <v>10906.073276935498</v>
      </c>
      <c r="D93" s="29">
        <f>'Total Severity'!D93/('Property Value'!D93/'Population Estimate'!D93)</f>
        <v>7743.6797637506897</v>
      </c>
      <c r="E93" s="29">
        <f>'Total Severity'!E93/('Property Value'!E93/'Population Estimate'!E93)</f>
        <v>5780.0194014368872</v>
      </c>
      <c r="F93" s="29">
        <f>'Total Severity'!F93/('Property Value'!F93/'Population Estimate'!F93)</f>
        <v>3526.1182766473498</v>
      </c>
      <c r="G93" s="29">
        <f>'Total Severity'!G93/('Property Value'!G93/'Population Estimate'!G93)</f>
        <v>1262.3712072787616</v>
      </c>
    </row>
    <row r="94" spans="1:7" x14ac:dyDescent="0.35">
      <c r="A94">
        <v>2114</v>
      </c>
      <c r="B94" s="29">
        <f>'Total Severity'!B94/('Property Value'!B94/'Population Estimate'!B94)</f>
        <v>3780.1552112466961</v>
      </c>
      <c r="C94" s="29">
        <f>'Total Severity'!C94/('Property Value'!C94/'Population Estimate'!C94)</f>
        <v>11145.856714556803</v>
      </c>
      <c r="D94" s="29">
        <f>'Total Severity'!D94/('Property Value'!D94/'Population Estimate'!D94)</f>
        <v>7913.9340896149306</v>
      </c>
      <c r="E94" s="29">
        <f>'Total Severity'!E94/('Property Value'!E94/'Population Estimate'!E94)</f>
        <v>5907.1002385449083</v>
      </c>
      <c r="F94" s="29">
        <f>'Total Severity'!F94/('Property Value'!F94/'Population Estimate'!F94)</f>
        <v>3603.6443247825582</v>
      </c>
      <c r="G94" s="29">
        <f>'Total Severity'!G94/('Property Value'!G94/'Population Estimate'!G94)</f>
        <v>1290.1259912371279</v>
      </c>
    </row>
    <row r="95" spans="1:7" x14ac:dyDescent="0.35">
      <c r="A95">
        <v>2115</v>
      </c>
      <c r="B95" s="29">
        <f>'Total Severity'!B95/('Property Value'!B95/'Population Estimate'!B95)</f>
        <v>3863.2665739047616</v>
      </c>
      <c r="C95" s="29">
        <f>'Total Severity'!C95/('Property Value'!C95/'Population Estimate'!C95)</f>
        <v>11390.91208603528</v>
      </c>
      <c r="D95" s="29">
        <f>'Total Severity'!D95/('Property Value'!D95/'Population Estimate'!D95)</f>
        <v>8087.9316662798019</v>
      </c>
      <c r="E95" s="29">
        <f>'Total Severity'!E95/('Property Value'!E95/'Population Estimate'!E95)</f>
        <v>6036.9751041913214</v>
      </c>
      <c r="F95" s="29">
        <f>'Total Severity'!F95/('Property Value'!F95/'Population Estimate'!F95)</f>
        <v>3682.8748784583972</v>
      </c>
      <c r="G95" s="29">
        <f>'Total Severity'!G95/('Property Value'!G95/'Population Estimate'!G95)</f>
        <v>1318.4909982646948</v>
      </c>
    </row>
    <row r="96" spans="1:7" x14ac:dyDescent="0.35">
      <c r="A96">
        <v>2116</v>
      </c>
      <c r="B96" s="29">
        <f>'Total Severity'!B96/('Property Value'!B96/'Population Estimate'!B96)</f>
        <v>3948.2052421142839</v>
      </c>
      <c r="C96" s="29">
        <f>'Total Severity'!C96/('Property Value'!C96/'Population Estimate'!C96)</f>
        <v>11641.355301322303</v>
      </c>
      <c r="D96" s="29">
        <f>'Total Severity'!D96/('Property Value'!D96/'Population Estimate'!D96)</f>
        <v>8265.7547937190939</v>
      </c>
      <c r="E96" s="29">
        <f>'Total Severity'!E96/('Property Value'!E96/'Population Estimate'!E96)</f>
        <v>6169.7054285307495</v>
      </c>
      <c r="F96" s="29">
        <f>'Total Severity'!F96/('Property Value'!F96/'Population Estimate'!F96)</f>
        <v>3763.8474133260556</v>
      </c>
      <c r="G96" s="29">
        <f>'Total Severity'!G96/('Property Value'!G96/'Population Estimate'!G96)</f>
        <v>1347.4796448663333</v>
      </c>
    </row>
    <row r="97" spans="1:7" x14ac:dyDescent="0.35">
      <c r="A97">
        <v>2117</v>
      </c>
      <c r="B97" s="29">
        <f>'Total Severity'!B97/('Property Value'!B97/'Population Estimate'!B97)</f>
        <v>4035.0113914357598</v>
      </c>
      <c r="C97" s="29">
        <f>'Total Severity'!C97/('Property Value'!C97/'Population Estimate'!C97)</f>
        <v>11897.304818792112</v>
      </c>
      <c r="D97" s="29">
        <f>'Total Severity'!D97/('Property Value'!D97/'Population Estimate'!D97)</f>
        <v>8447.4875813727704</v>
      </c>
      <c r="E97" s="29">
        <f>'Total Severity'!E97/('Property Value'!E97/'Population Estimate'!E97)</f>
        <v>6305.3539923353401</v>
      </c>
      <c r="F97" s="29">
        <f>'Total Severity'!F97/('Property Value'!F97/'Population Estimate'!F97)</f>
        <v>3846.600228985018</v>
      </c>
      <c r="G97" s="29">
        <f>'Total Severity'!G97/('Property Value'!G97/'Population Estimate'!G97)</f>
        <v>1377.1056425252789</v>
      </c>
    </row>
    <row r="98" spans="1:7" x14ac:dyDescent="0.35">
      <c r="A98">
        <v>2118</v>
      </c>
      <c r="B98" s="29">
        <f>'Total Severity'!B98/('Property Value'!B98/'Population Estimate'!B98)</f>
        <v>4123.7260807388066</v>
      </c>
      <c r="C98" s="29">
        <f>'Total Severity'!C98/('Property Value'!C98/'Population Estimate'!C98)</f>
        <v>12158.881701272048</v>
      </c>
      <c r="D98" s="29">
        <f>'Total Severity'!D98/('Property Value'!D98/'Population Estimate'!D98)</f>
        <v>8633.2159879302981</v>
      </c>
      <c r="E98" s="29">
        <f>'Total Severity'!E98/('Property Value'!E98/'Population Estimate'!E98)</f>
        <v>6443.9849566897465</v>
      </c>
      <c r="F98" s="29">
        <f>'Total Severity'!F98/('Property Value'!F98/'Population Estimate'!F98)</f>
        <v>3931.1724670985786</v>
      </c>
      <c r="G98" s="29">
        <f>'Total Severity'!G98/('Property Value'!G98/'Population Estimate'!G98)</f>
        <v>1407.3830041885956</v>
      </c>
    </row>
    <row r="99" spans="1:7" x14ac:dyDescent="0.35">
      <c r="A99">
        <v>2119</v>
      </c>
      <c r="B99" s="29">
        <f>'Total Severity'!B99/('Property Value'!B99/'Population Estimate'!B99)</f>
        <v>4214.3912716228015</v>
      </c>
      <c r="C99" s="29">
        <f>'Total Severity'!C99/('Property Value'!C99/'Population Estimate'!C99)</f>
        <v>12426.209673304622</v>
      </c>
      <c r="D99" s="29">
        <f>'Total Severity'!D99/('Property Value'!D99/'Population Estimate'!D99)</f>
        <v>8823.0278619886776</v>
      </c>
      <c r="E99" s="29">
        <f>'Total Severity'!E99/('Property Value'!E99/'Population Estimate'!E99)</f>
        <v>6585.6638933389986</v>
      </c>
      <c r="F99" s="29">
        <f>'Total Severity'!F99/('Property Value'!F99/'Population Estimate'!F99)</f>
        <v>4017.6041299076514</v>
      </c>
      <c r="G99" s="29">
        <f>'Total Severity'!G99/('Property Value'!G99/'Population Estimate'!G99)</f>
        <v>1438.3260508952253</v>
      </c>
    </row>
    <row r="100" spans="1:7" x14ac:dyDescent="0.35">
      <c r="A100">
        <v>2120</v>
      </c>
      <c r="B100" s="29">
        <f>'Total Severity'!B100/('Property Value'!B100/'Population Estimate'!B100)</f>
        <v>4086.6421574615979</v>
      </c>
      <c r="C100" s="29">
        <f>'Total Severity'!C100/('Property Value'!C100/'Population Estimate'!C100)</f>
        <v>12049.539075860361</v>
      </c>
      <c r="D100" s="29">
        <f>'Total Severity'!D100/('Property Value'!D100/'Population Estimate'!D100)</f>
        <v>8555.5790370117174</v>
      </c>
      <c r="E100" s="29">
        <f>'Total Severity'!E100/('Property Value'!E100/'Population Estimate'!E100)</f>
        <v>6386.0353647298089</v>
      </c>
      <c r="F100" s="29">
        <f>'Total Severity'!F100/('Property Value'!F100/'Population Estimate'!F100)</f>
        <v>3895.8201436646132</v>
      </c>
      <c r="G100" s="29">
        <f>'Total Severity'!G100/('Property Value'!G100/'Population Estimate'!G100)</f>
        <v>1394.7266632175613</v>
      </c>
    </row>
    <row r="101" spans="1:7" x14ac:dyDescent="0.35">
      <c r="A101">
        <v>2121</v>
      </c>
      <c r="B101" s="29">
        <f>'Total Severity'!B101/('Property Value'!B101/'Population Estimate'!B101)</f>
        <v>4176.4920126717807</v>
      </c>
      <c r="C101" s="29">
        <f>'Total Severity'!C101/('Property Value'!C101/'Population Estimate'!C101)</f>
        <v>12314.463015760193</v>
      </c>
      <c r="D101" s="29">
        <f>'Total Severity'!D101/('Property Value'!D101/'Population Estimate'!D101)</f>
        <v>8743.6839671953458</v>
      </c>
      <c r="E101" s="29">
        <f>'Total Severity'!E101/('Property Value'!E101/'Population Estimate'!E101)</f>
        <v>6526.4402083103578</v>
      </c>
      <c r="F101" s="29">
        <f>'Total Severity'!F101/('Property Value'!F101/'Population Estimate'!F101)</f>
        <v>3981.4745421526377</v>
      </c>
      <c r="G101" s="29">
        <f>'Total Severity'!G101/('Property Value'!G101/'Population Estimate'!G101)</f>
        <v>1425.3914446981396</v>
      </c>
    </row>
    <row r="102" spans="1:7" x14ac:dyDescent="0.35">
      <c r="A102">
        <v>2122</v>
      </c>
      <c r="B102" s="29">
        <f>'Total Severity'!B102/('Property Value'!B102/'Population Estimate'!B102)</f>
        <v>4268.3173274818564</v>
      </c>
      <c r="C102" s="29">
        <f>'Total Severity'!C102/('Property Value'!C102/'Population Estimate'!C102)</f>
        <v>12585.211634387586</v>
      </c>
      <c r="D102" s="29">
        <f>'Total Severity'!D102/('Property Value'!D102/'Population Estimate'!D102)</f>
        <v>8935.9246156753325</v>
      </c>
      <c r="E102" s="29">
        <f>'Total Severity'!E102/('Property Value'!E102/'Population Estimate'!E102)</f>
        <v>6669.9320251027621</v>
      </c>
      <c r="F102" s="29">
        <f>'Total Severity'!F102/('Property Value'!F102/'Population Estimate'!F102)</f>
        <v>4069.0121579632782</v>
      </c>
      <c r="G102" s="29">
        <f>'Total Severity'!G102/('Property Value'!G102/'Population Estimate'!G102)</f>
        <v>1456.7304291233163</v>
      </c>
    </row>
    <row r="103" spans="1:7" x14ac:dyDescent="0.35">
      <c r="A103">
        <v>2123</v>
      </c>
      <c r="B103" s="29">
        <f>'Total Severity'!B103/('Property Value'!B103/'Population Estimate'!B103)</f>
        <v>4362.1615348013365</v>
      </c>
      <c r="C103" s="29">
        <f>'Total Severity'!C103/('Property Value'!C103/'Population Estimate'!C103)</f>
        <v>12861.912994469869</v>
      </c>
      <c r="D103" s="29">
        <f>'Total Severity'!D103/('Property Value'!D103/'Population Estimate'!D103)</f>
        <v>9132.3919113061911</v>
      </c>
      <c r="E103" s="29">
        <f>'Total Severity'!E103/('Property Value'!E103/'Population Estimate'!E103)</f>
        <v>6816.5786860106718</v>
      </c>
      <c r="F103" s="29">
        <f>'Total Severity'!F103/('Property Value'!F103/'Population Estimate'!F103)</f>
        <v>4158.474395946102</v>
      </c>
      <c r="G103" s="29">
        <f>'Total Severity'!G103/('Property Value'!G103/'Population Estimate'!G103)</f>
        <v>1488.7584396742318</v>
      </c>
    </row>
    <row r="104" spans="1:7" x14ac:dyDescent="0.35">
      <c r="A104">
        <v>2124</v>
      </c>
      <c r="B104" s="29">
        <f>'Total Severity'!B104/('Property Value'!B104/'Population Estimate'!B104)</f>
        <v>4458.0690224656782</v>
      </c>
      <c r="C104" s="29">
        <f>'Total Severity'!C104/('Property Value'!C104/'Population Estimate'!C104)</f>
        <v>13144.697974350978</v>
      </c>
      <c r="D104" s="29">
        <f>'Total Severity'!D104/('Property Value'!D104/'Population Estimate'!D104)</f>
        <v>9333.1787821251364</v>
      </c>
      <c r="E104" s="29">
        <f>'Total Severity'!E104/('Property Value'!E104/'Population Estimate'!E104)</f>
        <v>6966.4495541630477</v>
      </c>
      <c r="F104" s="29">
        <f>'Total Severity'!F104/('Property Value'!F104/'Population Estimate'!F104)</f>
        <v>4249.903571287231</v>
      </c>
      <c r="G104" s="29">
        <f>'Total Severity'!G104/('Property Value'!G104/'Population Estimate'!G104)</f>
        <v>1521.4906254378984</v>
      </c>
    </row>
    <row r="105" spans="1:7" x14ac:dyDescent="0.35">
      <c r="A105">
        <v>2125</v>
      </c>
      <c r="B105" s="29">
        <f>'Total Severity'!B105/('Property Value'!B105/'Population Estimate'!B105)</f>
        <v>4556.085154231504</v>
      </c>
      <c r="C105" s="29">
        <f>'Total Severity'!C105/('Property Value'!C105/'Population Estimate'!C105)</f>
        <v>13433.700329896248</v>
      </c>
      <c r="D105" s="29">
        <f>'Total Severity'!D105/('Property Value'!D105/'Population Estimate'!D105)</f>
        <v>9538.3801993066154</v>
      </c>
      <c r="E105" s="29">
        <f>'Total Severity'!E105/('Property Value'!E105/'Population Estimate'!E105)</f>
        <v>7119.6155177225728</v>
      </c>
      <c r="F105" s="29">
        <f>'Total Severity'!F105/('Property Value'!F105/'Population Estimate'!F105)</f>
        <v>4343.3429295242086</v>
      </c>
      <c r="G105" s="29">
        <f>'Total Severity'!G105/('Property Value'!G105/'Population Estimate'!G105)</f>
        <v>1554.942468572644</v>
      </c>
    </row>
    <row r="106" spans="1:7" x14ac:dyDescent="0.35">
      <c r="A106">
        <v>2126</v>
      </c>
      <c r="B106" s="29">
        <f>'Total Severity'!B106/('Property Value'!B106/'Population Estimate'!B106)</f>
        <v>4656.2562912334379</v>
      </c>
      <c r="C106" s="29">
        <f>'Total Severity'!C106/('Property Value'!C106/'Population Estimate'!C106)</f>
        <v>13729.056757758257</v>
      </c>
      <c r="D106" s="29">
        <f>'Total Severity'!D106/('Property Value'!D106/'Population Estimate'!D106)</f>
        <v>9748.0932220831655</v>
      </c>
      <c r="E106" s="29">
        <f>'Total Severity'!E106/('Property Value'!E106/'Population Estimate'!E106)</f>
        <v>7276.1490234153953</v>
      </c>
      <c r="F106" s="29">
        <f>'Total Severity'!F106/('Property Value'!F106/'Population Estimate'!F106)</f>
        <v>4438.8366670009254</v>
      </c>
      <c r="G106" s="29">
        <f>'Total Severity'!G106/('Property Value'!G106/'Population Estimate'!G106)</f>
        <v>1589.129791631093</v>
      </c>
    </row>
    <row r="107" spans="1:7" x14ac:dyDescent="0.35">
      <c r="A107">
        <v>2127</v>
      </c>
      <c r="B107" s="29">
        <f>'Total Severity'!B107/('Property Value'!B107/'Population Estimate'!B107)</f>
        <v>4758.6298139126766</v>
      </c>
      <c r="C107" s="29">
        <f>'Total Severity'!C107/('Property Value'!C107/'Population Estimate'!C107)</f>
        <v>14030.906960033657</v>
      </c>
      <c r="D107" s="29">
        <f>'Total Severity'!D107/('Property Value'!D107/'Population Estimate'!D107)</f>
        <v>9962.4170436539735</v>
      </c>
      <c r="E107" s="29">
        <f>'Total Severity'!E107/('Property Value'!E107/'Population Estimate'!E107)</f>
        <v>7436.1241107980541</v>
      </c>
      <c r="F107" s="29">
        <f>'Total Severity'!F107/('Property Value'!F107/'Population Estimate'!F107)</f>
        <v>4536.4299517722566</v>
      </c>
      <c r="G107" s="29">
        <f>'Total Severity'!G107/('Property Value'!G107/'Population Estimate'!G107)</f>
        <v>1624.0687650441525</v>
      </c>
    </row>
    <row r="108" spans="1:7" x14ac:dyDescent="0.35">
      <c r="A108">
        <v>2128</v>
      </c>
      <c r="B108" s="29">
        <f>'Total Severity'!B108/('Property Value'!B108/'Population Estimate'!B108)</f>
        <v>4863.254144427704</v>
      </c>
      <c r="C108" s="29">
        <f>'Total Severity'!C108/('Property Value'!C108/'Population Estimate'!C108)</f>
        <v>14339.393710341546</v>
      </c>
      <c r="D108" s="29">
        <f>'Total Severity'!D108/('Property Value'!D108/'Population Estimate'!D108)</f>
        <v>10181.453038102716</v>
      </c>
      <c r="E108" s="29">
        <f>'Total Severity'!E108/('Property Value'!E108/'Population Estimate'!E108)</f>
        <v>7599.61644727783</v>
      </c>
      <c r="F108" s="29">
        <f>'Total Severity'!F108/('Property Value'!F108/'Population Estimate'!F108)</f>
        <v>4636.1689449683345</v>
      </c>
      <c r="G108" s="29">
        <f>'Total Severity'!G108/('Property Value'!G108/'Population Estimate'!G108)</f>
        <v>1659.7759147695485</v>
      </c>
    </row>
    <row r="109" spans="1:7" x14ac:dyDescent="0.35">
      <c r="A109">
        <v>2129</v>
      </c>
      <c r="B109" s="29">
        <f>'Total Severity'!B109/('Property Value'!B109/'Population Estimate'!B109)</f>
        <v>4970.1787695577295</v>
      </c>
      <c r="C109" s="29">
        <f>'Total Severity'!C109/('Property Value'!C109/'Population Estimate'!C109)</f>
        <v>14654.662921354691</v>
      </c>
      <c r="D109" s="29">
        <f>'Total Severity'!D109/('Property Value'!D109/'Population Estimate'!D109)</f>
        <v>10405.304808347022</v>
      </c>
      <c r="E109" s="29">
        <f>'Total Severity'!E109/('Property Value'!E109/'Population Estimate'!E109)</f>
        <v>7766.7033639030342</v>
      </c>
      <c r="F109" s="29">
        <f>'Total Severity'!F109/('Property Value'!F109/'Population Estimate'!F109)</f>
        <v>4738.1008226285239</v>
      </c>
      <c r="G109" s="29">
        <f>'Total Severity'!G109/('Property Value'!G109/'Population Estimate'!G109)</f>
        <v>1696.2681301085161</v>
      </c>
    </row>
    <row r="110" spans="1:7" x14ac:dyDescent="0.35">
      <c r="A110">
        <v>2130</v>
      </c>
      <c r="B110" s="29">
        <f>'Total Severity'!B110/('Property Value'!B110/'Population Estimate'!B110)</f>
        <v>4826.9243953842461</v>
      </c>
      <c r="C110" s="29">
        <f>'Total Severity'!C110/('Property Value'!C110/'Population Estimate'!C110)</f>
        <v>14232.274781438986</v>
      </c>
      <c r="D110" s="29">
        <f>'Total Severity'!D110/('Property Value'!D110/'Population Estimate'!D110)</f>
        <v>10105.394986685471</v>
      </c>
      <c r="E110" s="29">
        <f>'Total Severity'!E110/('Property Value'!E110/'Population Estimate'!E110)</f>
        <v>7542.8453738038133</v>
      </c>
      <c r="F110" s="29">
        <f>'Total Severity'!F110/('Property Value'!F110/'Population Estimate'!F110)</f>
        <v>4601.5355802928007</v>
      </c>
      <c r="G110" s="29">
        <f>'Total Severity'!G110/('Property Value'!G110/'Population Estimate'!G110)</f>
        <v>1647.3769652881517</v>
      </c>
    </row>
    <row r="111" spans="1:7" x14ac:dyDescent="0.35">
      <c r="A111">
        <v>2131</v>
      </c>
      <c r="B111" s="29">
        <f>'Total Severity'!B111/('Property Value'!B111/'Population Estimate'!B111)</f>
        <v>4933.0502662887739</v>
      </c>
      <c r="C111" s="29">
        <f>'Total Severity'!C111/('Property Value'!C111/'Population Estimate'!C111)</f>
        <v>14545.188851022733</v>
      </c>
      <c r="D111" s="29">
        <f>'Total Severity'!D111/('Property Value'!D111/'Population Estimate'!D111)</f>
        <v>10327.574527102915</v>
      </c>
      <c r="E111" s="29">
        <f>'Total Severity'!E111/('Property Value'!E111/'Population Estimate'!E111)</f>
        <v>7708.6841085390379</v>
      </c>
      <c r="F111" s="29">
        <f>'Total Severity'!F111/('Property Value'!F111/'Population Estimate'!F111)</f>
        <v>4702.7060008247081</v>
      </c>
      <c r="G111" s="29">
        <f>'Total Severity'!G111/('Property Value'!G111/'Population Estimate'!G111)</f>
        <v>1683.5965744696095</v>
      </c>
    </row>
    <row r="112" spans="1:7" x14ac:dyDescent="0.35">
      <c r="A112">
        <v>2132</v>
      </c>
      <c r="B112" s="29">
        <f>'Total Severity'!B112/('Property Value'!B112/'Population Estimate'!B112)</f>
        <v>5041.5094450209554</v>
      </c>
      <c r="C112" s="29">
        <f>'Total Severity'!C112/('Property Value'!C112/'Population Estimate'!C112)</f>
        <v>14864.982721372495</v>
      </c>
      <c r="D112" s="29">
        <f>'Total Severity'!D112/('Property Value'!D112/'Population Estimate'!D112)</f>
        <v>10554.638958041234</v>
      </c>
      <c r="E112" s="29">
        <f>'Total Severity'!E112/('Property Value'!E112/'Population Estimate'!E112)</f>
        <v>7878.1690118718698</v>
      </c>
      <c r="F112" s="29">
        <f>'Total Severity'!F112/('Property Value'!F112/'Population Estimate'!F112)</f>
        <v>4806.1007775116414</v>
      </c>
      <c r="G112" s="29">
        <f>'Total Severity'!G112/('Property Value'!G112/'Population Estimate'!G112)</f>
        <v>1720.6125163162069</v>
      </c>
    </row>
    <row r="113" spans="1:7" x14ac:dyDescent="0.35">
      <c r="A113">
        <v>2133</v>
      </c>
      <c r="B113" s="29">
        <f>'Total Severity'!B113/('Property Value'!B113/'Population Estimate'!B113)</f>
        <v>5152.3532322238125</v>
      </c>
      <c r="C113" s="29">
        <f>'Total Severity'!C113/('Property Value'!C113/'Population Estimate'!C113)</f>
        <v>15191.807653371628</v>
      </c>
      <c r="D113" s="29">
        <f>'Total Severity'!D113/('Property Value'!D113/'Population Estimate'!D113)</f>
        <v>10786.69567982791</v>
      </c>
      <c r="E113" s="29">
        <f>'Total Severity'!E113/('Property Value'!E113/'Population Estimate'!E113)</f>
        <v>8051.3802493044404</v>
      </c>
      <c r="F113" s="29">
        <f>'Total Severity'!F113/('Property Value'!F113/'Population Estimate'!F113)</f>
        <v>4911.7688155600699</v>
      </c>
      <c r="G113" s="29">
        <f>'Total Severity'!G113/('Property Value'!G113/'Population Estimate'!G113)</f>
        <v>1758.4422991812341</v>
      </c>
    </row>
    <row r="114" spans="1:7" x14ac:dyDescent="0.35">
      <c r="A114">
        <v>2134</v>
      </c>
      <c r="B114" s="29">
        <f>'Total Severity'!B114/('Property Value'!B114/'Population Estimate'!B114)</f>
        <v>5265.6340564481125</v>
      </c>
      <c r="C114" s="29">
        <f>'Total Severity'!C114/('Property Value'!C114/'Population Estimate'!C114)</f>
        <v>15525.818233560092</v>
      </c>
      <c r="D114" s="29">
        <f>'Total Severity'!D114/('Property Value'!D114/'Population Estimate'!D114)</f>
        <v>11023.85445411874</v>
      </c>
      <c r="E114" s="29">
        <f>'Total Severity'!E114/('Property Value'!E114/'Population Estimate'!E114)</f>
        <v>8228.3997488760579</v>
      </c>
      <c r="F114" s="29">
        <f>'Total Severity'!F114/('Property Value'!F114/'Population Estimate'!F114)</f>
        <v>5019.7600954175869</v>
      </c>
      <c r="G114" s="29">
        <f>'Total Severity'!G114/('Property Value'!G114/'Population Estimate'!G114)</f>
        <v>1797.1038163606665</v>
      </c>
    </row>
    <row r="115" spans="1:7" x14ac:dyDescent="0.35">
      <c r="A115">
        <v>2135</v>
      </c>
      <c r="B115" s="29">
        <f>'Total Severity'!B115/('Property Value'!B115/'Population Estimate'!B115)</f>
        <v>5381.4054989508095</v>
      </c>
      <c r="C115" s="29">
        <f>'Total Severity'!C115/('Property Value'!C115/'Population Estimate'!C115)</f>
        <v>15867.172447253095</v>
      </c>
      <c r="D115" s="29">
        <f>'Total Severity'!D115/('Property Value'!D115/'Population Estimate'!D115)</f>
        <v>11266.227455814571</v>
      </c>
      <c r="E115" s="29">
        <f>'Total Severity'!E115/('Property Value'!E115/'Population Estimate'!E115)</f>
        <v>8409.3112399147612</v>
      </c>
      <c r="F115" s="29">
        <f>'Total Severity'!F115/('Property Value'!F115/'Population Estimate'!F115)</f>
        <v>5130.12569641341</v>
      </c>
      <c r="G115" s="29">
        <f>'Total Severity'!G115/('Property Value'!G115/'Population Estimate'!G115)</f>
        <v>1836.6153545566033</v>
      </c>
    </row>
    <row r="116" spans="1:7" x14ac:dyDescent="0.35">
      <c r="A116">
        <v>2136</v>
      </c>
      <c r="B116" s="29">
        <f>'Total Severity'!B116/('Property Value'!B116/'Population Estimate'!B116)</f>
        <v>5499.7223190387094</v>
      </c>
      <c r="C116" s="29">
        <f>'Total Severity'!C116/('Property Value'!C116/'Population Estimate'!C116)</f>
        <v>16216.031753267358</v>
      </c>
      <c r="D116" s="29">
        <f>'Total Severity'!D116/('Property Value'!D116/'Population Estimate'!D116)</f>
        <v>11513.929326119429</v>
      </c>
      <c r="E116" s="29">
        <f>'Total Severity'!E116/('Property Value'!E116/'Population Estimate'!E116)</f>
        <v>8594.2002926408804</v>
      </c>
      <c r="F116" s="29">
        <f>'Total Severity'!F116/('Property Value'!F116/'Population Estimate'!F116)</f>
        <v>5242.9178209186512</v>
      </c>
      <c r="G116" s="29">
        <f>'Total Severity'!G116/('Property Value'!G116/'Population Estimate'!G116)</f>
        <v>1876.9956025267879</v>
      </c>
    </row>
    <row r="117" spans="1:7" x14ac:dyDescent="0.35">
      <c r="A117">
        <v>2137</v>
      </c>
      <c r="B117" s="29">
        <f>'Total Severity'!B117/('Property Value'!B117/'Population Estimate'!B117)</f>
        <v>5620.6404799693373</v>
      </c>
      <c r="C117" s="29">
        <f>'Total Severity'!C117/('Property Value'!C117/'Population Estimate'!C117)</f>
        <v>16572.561160290312</v>
      </c>
      <c r="D117" s="29">
        <f>'Total Severity'!D117/('Property Value'!D117/'Population Estimate'!D117)</f>
        <v>11767.077226765243</v>
      </c>
      <c r="E117" s="29">
        <f>'Total Severity'!E117/('Property Value'!E117/'Population Estimate'!E117)</f>
        <v>8783.1543586412972</v>
      </c>
      <c r="F117" s="29">
        <f>'Total Severity'!F117/('Property Value'!F117/'Population Estimate'!F117)</f>
        <v>5358.1898190377697</v>
      </c>
      <c r="G117" s="29">
        <f>'Total Severity'!G117/('Property Value'!G117/'Population Estimate'!G117)</f>
        <v>1918.2636599242908</v>
      </c>
    </row>
    <row r="118" spans="1:7" x14ac:dyDescent="0.35">
      <c r="A118">
        <v>2138</v>
      </c>
      <c r="B118" s="29">
        <f>'Total Severity'!B118/('Property Value'!B118/'Population Estimate'!B118)</f>
        <v>5744.2171754212868</v>
      </c>
      <c r="C118" s="29">
        <f>'Total Severity'!C118/('Property Value'!C118/'Population Estimate'!C118)</f>
        <v>16936.92930492837</v>
      </c>
      <c r="D118" s="29">
        <f>'Total Severity'!D118/('Property Value'!D118/'Population Estimate'!D118)</f>
        <v>12025.790895428761</v>
      </c>
      <c r="E118" s="29">
        <f>'Total Severity'!E118/('Property Value'!E118/'Population Estimate'!E118)</f>
        <v>8976.2628122336209</v>
      </c>
      <c r="F118" s="29">
        <f>'Total Severity'!F118/('Property Value'!F118/'Population Estimate'!F118)</f>
        <v>5475.9962138429019</v>
      </c>
      <c r="G118" s="29">
        <f>'Total Severity'!G118/('Property Value'!G118/'Population Estimate'!G118)</f>
        <v>1960.4390463315533</v>
      </c>
    </row>
    <row r="119" spans="1:7" x14ac:dyDescent="0.35">
      <c r="A119">
        <v>2139</v>
      </c>
      <c r="B119" s="29">
        <f>'Total Severity'!B119/('Property Value'!B119/'Population Estimate'!B119)</f>
        <v>5870.5108565465325</v>
      </c>
      <c r="C119" s="29">
        <f>'Total Severity'!C119/('Property Value'!C119/'Population Estimate'!C119)</f>
        <v>17309.308531471208</v>
      </c>
      <c r="D119" s="29">
        <f>'Total Severity'!D119/('Property Value'!D119/'Population Estimate'!D119)</f>
        <v>12290.192702366847</v>
      </c>
      <c r="E119" s="29">
        <f>'Total Severity'!E119/('Property Value'!E119/'Population Estimate'!E119)</f>
        <v>9173.6169927397714</v>
      </c>
      <c r="F119" s="29">
        <f>'Total Severity'!F119/('Property Value'!F119/'Population Estimate'!F119)</f>
        <v>5596.3927271629964</v>
      </c>
      <c r="G119" s="29">
        <f>'Total Severity'!G119/('Property Value'!G119/'Population Estimate'!G119)</f>
        <v>2003.5417104930486</v>
      </c>
    </row>
    <row r="120" spans="1:7" x14ac:dyDescent="0.35">
      <c r="A120">
        <v>2140</v>
      </c>
      <c r="B120" s="29">
        <f>'Total Severity'!B120/('Property Value'!B120/'Population Estimate'!B120)</f>
        <v>5999.5812596175319</v>
      </c>
      <c r="C120" s="29">
        <f>'Total Severity'!C120/('Property Value'!C120/'Population Estimate'!C120)</f>
        <v>17689.874973409715</v>
      </c>
      <c r="D120" s="29">
        <f>'Total Severity'!D120/('Property Value'!D120/'Population Estimate'!D120)</f>
        <v>12560.407708297</v>
      </c>
      <c r="E120" s="29">
        <f>'Total Severity'!E120/('Property Value'!E120/'Population Estimate'!E120)</f>
        <v>9375.3102476890417</v>
      </c>
      <c r="F120" s="29">
        <f>'Total Severity'!F120/('Property Value'!F120/'Population Estimate'!F120)</f>
        <v>5719.4363059399666</v>
      </c>
      <c r="G120" s="29">
        <f>'Total Severity'!G120/('Property Value'!G120/'Population Estimate'!G120)</f>
        <v>2047.5920397509394</v>
      </c>
    </row>
    <row r="121" spans="1:7" x14ac:dyDescent="0.35">
      <c r="A121">
        <v>2141</v>
      </c>
      <c r="B121" s="29">
        <f>'Total Severity'!B121/('Property Value'!B121/'Population Estimate'!B121)</f>
        <v>6131.489434282179</v>
      </c>
      <c r="C121" s="29">
        <f>'Total Severity'!C121/('Property Value'!C121/'Population Estimate'!C121)</f>
        <v>18078.808636746253</v>
      </c>
      <c r="D121" s="29">
        <f>'Total Severity'!D121/('Property Value'!D121/'Population Estimate'!D121)</f>
        <v>12836.563723550444</v>
      </c>
      <c r="E121" s="29">
        <f>'Total Severity'!E121/('Property Value'!E121/'Population Estimate'!E121)</f>
        <v>9581.4379769709758</v>
      </c>
      <c r="F121" s="29">
        <f>'Total Severity'!F121/('Property Value'!F121/'Population Estimate'!F121)</f>
        <v>5845.1851491642929</v>
      </c>
      <c r="G121" s="29">
        <f>'Total Severity'!G121/('Property Value'!G121/'Population Estimate'!G121)</f>
        <v>2092.6108696881852</v>
      </c>
    </row>
    <row r="122" spans="1:7" x14ac:dyDescent="0.35">
      <c r="A122">
        <v>2142</v>
      </c>
      <c r="B122" s="29">
        <f>'Total Severity'!B122/('Property Value'!B122/'Population Estimate'!B122)</f>
        <v>6266.2977724399816</v>
      </c>
      <c r="C122" s="29">
        <f>'Total Severity'!C122/('Property Value'!C122/'Population Estimate'!C122)</f>
        <v>18476.293485136604</v>
      </c>
      <c r="D122" s="29">
        <f>'Total Severity'!D122/('Property Value'!D122/'Population Estimate'!D122)</f>
        <v>13118.791368525774</v>
      </c>
      <c r="E122" s="29">
        <f>'Total Severity'!E122/('Property Value'!E122/'Population Estimate'!E122)</f>
        <v>9792.0976779590655</v>
      </c>
      <c r="F122" s="29">
        <f>'Total Severity'!F122/('Property Value'!F122/'Population Estimate'!F122)</f>
        <v>5973.6987354028624</v>
      </c>
      <c r="G122" s="29">
        <f>'Total Severity'!G122/('Property Value'!G122/'Population Estimate'!G122)</f>
        <v>2138.6194939836691</v>
      </c>
    </row>
    <row r="123" spans="1:7" x14ac:dyDescent="0.35">
      <c r="A123">
        <v>2143</v>
      </c>
      <c r="B123" s="29">
        <f>'Total Severity'!B123/('Property Value'!B123/'Population Estimate'!B123)</f>
        <v>6404.0700377531102</v>
      </c>
      <c r="C123" s="29">
        <f>'Total Severity'!C123/('Property Value'!C123/'Population Estimate'!C123)</f>
        <v>18882.517526903823</v>
      </c>
      <c r="D123" s="29">
        <f>'Total Severity'!D123/('Property Value'!D123/'Population Estimate'!D123)</f>
        <v>13407.224135471723</v>
      </c>
      <c r="E123" s="29">
        <f>'Total Severity'!E123/('Property Value'!E123/'Population Estimate'!E123)</f>
        <v>10007.388991626489</v>
      </c>
      <c r="F123" s="29">
        <f>'Total Severity'!F123/('Property Value'!F123/'Population Estimate'!F123)</f>
        <v>6105.0378509320253</v>
      </c>
      <c r="G123" s="29">
        <f>'Total Severity'!G123/('Property Value'!G123/'Population Estimate'!G123)</f>
        <v>2185.6396744839999</v>
      </c>
    </row>
    <row r="124" spans="1:7" x14ac:dyDescent="0.35">
      <c r="A124">
        <v>2144</v>
      </c>
      <c r="B124" s="29">
        <f>'Total Severity'!B124/('Property Value'!B124/'Population Estimate'!B124)</f>
        <v>6544.8713958062926</v>
      </c>
      <c r="C124" s="29">
        <f>'Total Severity'!C124/('Property Value'!C124/'Population Estimate'!C124)</f>
        <v>19297.672903965235</v>
      </c>
      <c r="D124" s="29">
        <f>'Total Severity'!D124/('Property Value'!D124/'Population Estimate'!D124)</f>
        <v>13701.998451628353</v>
      </c>
      <c r="E124" s="29">
        <f>'Total Severity'!E124/('Property Value'!E124/'Population Estimate'!E124)</f>
        <v>10227.413749675801</v>
      </c>
      <c r="F124" s="29">
        <f>'Total Severity'!F124/('Property Value'!F124/'Population Estimate'!F124)</f>
        <v>6239.2646184891928</v>
      </c>
      <c r="G124" s="29">
        <f>'Total Severity'!G124/('Property Value'!G124/'Population Estimate'!G124)</f>
        <v>2233.6936514967547</v>
      </c>
    </row>
    <row r="125" spans="1:7" x14ac:dyDescent="0.35">
      <c r="A125">
        <v>2145</v>
      </c>
      <c r="B125" s="29">
        <f>'Total Severity'!B125/('Property Value'!B125/'Population Estimate'!B125)</f>
        <v>6688.7684449298022</v>
      </c>
      <c r="C125" s="29">
        <f>'Total Severity'!C125/('Property Value'!C125/'Population Estimate'!C125)</f>
        <v>19721.955982714589</v>
      </c>
      <c r="D125" s="29">
        <f>'Total Severity'!D125/('Property Value'!D125/'Population Estimate'!D125)</f>
        <v>14003.253743756411</v>
      </c>
      <c r="E125" s="29">
        <f>'Total Severity'!E125/('Property Value'!E125/'Population Estimate'!E125)</f>
        <v>10452.276022704811</v>
      </c>
      <c r="F125" s="29">
        <f>'Total Severity'!F125/('Property Value'!F125/'Population Estimate'!F125)</f>
        <v>6376.4425266565886</v>
      </c>
      <c r="G125" s="29">
        <f>'Total Severity'!G125/('Property Value'!G125/'Population Estimate'!G125)</f>
        <v>2282.8041543100344</v>
      </c>
    </row>
    <row r="126" spans="1:7" x14ac:dyDescent="0.35">
      <c r="A126">
        <v>2146</v>
      </c>
      <c r="B126" s="29">
        <f>'Total Severity'!B126/('Property Value'!B126/'Population Estimate'!B126)</f>
        <v>6835.8292477001323</v>
      </c>
      <c r="C126" s="29">
        <f>'Total Severity'!C126/('Property Value'!C126/'Population Estimate'!C126)</f>
        <v>20155.567446902387</v>
      </c>
      <c r="D126" s="29">
        <f>'Total Severity'!D126/('Property Value'!D126/'Population Estimate'!D126)</f>
        <v>14311.132504085521</v>
      </c>
      <c r="E126" s="29">
        <f>'Total Severity'!E126/('Property Value'!E126/'Population Estimate'!E126)</f>
        <v>10682.082169431447</v>
      </c>
      <c r="F126" s="29">
        <f>'Total Severity'!F126/('Property Value'!F126/'Population Estimate'!F126)</f>
        <v>6516.6364598910086</v>
      </c>
      <c r="G126" s="29">
        <f>'Total Severity'!G126/('Property Value'!G126/'Population Estimate'!G126)</f>
        <v>2332.9944119432998</v>
      </c>
    </row>
    <row r="127" spans="1:7" x14ac:dyDescent="0.35">
      <c r="A127">
        <v>2147</v>
      </c>
      <c r="B127" s="29">
        <f>'Total Severity'!B127/('Property Value'!B127/'Population Estimate'!B127)</f>
        <v>6986.1233631332507</v>
      </c>
      <c r="C127" s="29">
        <f>'Total Severity'!C127/('Property Value'!C127/'Population Estimate'!C127)</f>
        <v>20598.712392558238</v>
      </c>
      <c r="D127" s="29">
        <f>'Total Severity'!D127/('Property Value'!D127/'Population Estimate'!D127)</f>
        <v>14625.780357712252</v>
      </c>
      <c r="E127" s="29">
        <f>'Total Severity'!E127/('Property Value'!E127/'Population Estimate'!E127)</f>
        <v>10916.940887000897</v>
      </c>
      <c r="F127" s="29">
        <f>'Total Severity'!F127/('Property Value'!F127/'Population Estimate'!F127)</f>
        <v>6659.9127292138637</v>
      </c>
      <c r="G127" s="29">
        <f>'Total Severity'!G127/('Property Value'!G127/'Population Estimate'!G127)</f>
        <v>2384.2881641345789</v>
      </c>
    </row>
    <row r="128" spans="1:7" x14ac:dyDescent="0.35">
      <c r="A128">
        <v>2148</v>
      </c>
      <c r="B128" s="29">
        <f>'Total Severity'!B128/('Property Value'!B128/'Population Estimate'!B128)</f>
        <v>7139.7218795856643</v>
      </c>
      <c r="C128" s="29">
        <f>'Total Severity'!C128/('Property Value'!C128/'Population Estimate'!C128)</f>
        <v>21051.600425000295</v>
      </c>
      <c r="D128" s="29">
        <f>'Total Severity'!D128/('Property Value'!D128/'Population Estimate'!D128)</f>
        <v>14947.346131480082</v>
      </c>
      <c r="E128" s="29">
        <f>'Total Severity'!E128/('Property Value'!E128/'Population Estimate'!E128)</f>
        <v>11156.963262398802</v>
      </c>
      <c r="F128" s="29">
        <f>'Total Severity'!F128/('Property Value'!F128/'Population Estimate'!F128)</f>
        <v>6806.3391035759405</v>
      </c>
      <c r="G128" s="29">
        <f>'Total Severity'!G128/('Property Value'!G128/'Population Estimate'!G128)</f>
        <v>2436.7096725692472</v>
      </c>
    </row>
    <row r="129" spans="1:7" x14ac:dyDescent="0.35">
      <c r="A129">
        <v>2149</v>
      </c>
      <c r="B129" s="29">
        <f>'Total Severity'!B129/('Property Value'!B129/'Population Estimate'!B129)</f>
        <v>7296.6974483788481</v>
      </c>
      <c r="C129" s="29">
        <f>'Total Severity'!C129/('Property Value'!C129/'Population Estimate'!C129)</f>
        <v>21514.445757977464</v>
      </c>
      <c r="D129" s="29">
        <f>'Total Severity'!D129/('Property Value'!D129/'Population Estimate'!D129)</f>
        <v>15275.981924373717</v>
      </c>
      <c r="E129" s="29">
        <f>'Total Severity'!E129/('Property Value'!E129/'Population Estimate'!E129)</f>
        <v>11402.262824994839</v>
      </c>
      <c r="F129" s="29">
        <f>'Total Severity'!F129/('Property Value'!F129/'Population Estimate'!F129)</f>
        <v>6955.9848419117761</v>
      </c>
      <c r="G129" s="29">
        <f>'Total Severity'!G129/('Property Value'!G129/'Population Estimate'!G129)</f>
        <v>2490.2837323556782</v>
      </c>
    </row>
    <row r="130" spans="1:7" x14ac:dyDescent="0.35">
      <c r="A130">
        <v>2150</v>
      </c>
      <c r="B130" s="29">
        <f>'Total Severity'!B130/('Property Value'!B130/'Population Estimate'!B130)</f>
        <v>7457.124318162957</v>
      </c>
      <c r="C130" s="29">
        <f>'Total Severity'!C130/('Property Value'!C130/'Population Estimate'!C130)</f>
        <v>21987.467314991482</v>
      </c>
      <c r="D130" s="29">
        <f>'Total Severity'!D130/('Property Value'!D130/'Population Estimate'!D130)</f>
        <v>15611.843179461162</v>
      </c>
      <c r="E130" s="29">
        <f>'Total Severity'!E130/('Property Value'!E130/'Population Estimate'!E130)</f>
        <v>11652.955600241541</v>
      </c>
      <c r="F130" s="29">
        <f>'Total Severity'!F130/('Property Value'!F130/'Population Estimate'!F130)</f>
        <v>7108.9207258987908</v>
      </c>
      <c r="G130" s="29">
        <f>'Total Severity'!G130/('Property Value'!G130/'Population Estimate'!G130)</f>
        <v>2545.0356837532067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44B7-643F-4583-A3B1-EED875BEC326}">
  <dimension ref="A1:J69"/>
  <sheetViews>
    <sheetView workbookViewId="0">
      <selection activeCell="H15" sqref="H15"/>
    </sheetView>
  </sheetViews>
  <sheetFormatPr defaultColWidth="8.81640625" defaultRowHeight="15" customHeight="1" x14ac:dyDescent="0.35"/>
  <cols>
    <col min="1" max="1" width="3.54296875" style="5" customWidth="1"/>
    <col min="2" max="2" width="5.54296875" style="5" customWidth="1"/>
    <col min="3" max="3" width="10.54296875" style="5" customWidth="1"/>
    <col min="4" max="4" width="12.54296875" style="5" customWidth="1"/>
    <col min="5" max="6" width="10.54296875" style="5" customWidth="1"/>
    <col min="7" max="7" width="8.54296875" style="5" customWidth="1"/>
    <col min="8" max="8" width="37.54296875" style="5" customWidth="1"/>
    <col min="9" max="9" width="29.453125" style="5" customWidth="1"/>
    <col min="10" max="16384" width="8.81640625" style="5"/>
  </cols>
  <sheetData>
    <row r="1" spans="1:10" ht="14.5" x14ac:dyDescent="0.35">
      <c r="A1" s="2"/>
      <c r="B1" s="17"/>
      <c r="C1" s="4"/>
      <c r="D1" s="4"/>
      <c r="E1" s="4"/>
      <c r="F1" s="4"/>
      <c r="G1" s="18"/>
      <c r="H1" s="18"/>
      <c r="I1" s="18"/>
      <c r="J1" s="18"/>
    </row>
    <row r="2" spans="1:10" ht="14.5" x14ac:dyDescent="0.35">
      <c r="A2" s="2"/>
      <c r="B2" s="17"/>
      <c r="C2" s="4"/>
      <c r="D2" s="4"/>
      <c r="E2" s="4"/>
      <c r="F2" s="4"/>
      <c r="G2" s="7"/>
      <c r="H2" s="2"/>
      <c r="I2" s="7" t="s">
        <v>8</v>
      </c>
      <c r="J2" s="2"/>
    </row>
    <row r="3" spans="1:10" ht="14.5" x14ac:dyDescent="0.35">
      <c r="A3" s="2"/>
      <c r="B3" s="17"/>
      <c r="C3" s="4"/>
      <c r="D3" s="4"/>
      <c r="E3" s="4"/>
      <c r="F3" s="4"/>
      <c r="G3" s="2"/>
      <c r="H3" s="2"/>
      <c r="I3" s="2"/>
      <c r="J3" s="2"/>
    </row>
    <row r="4" spans="1:10" ht="14.5" x14ac:dyDescent="0.35">
      <c r="A4" s="2"/>
      <c r="B4" s="17"/>
      <c r="C4" s="4"/>
      <c r="D4" s="4"/>
      <c r="E4" s="4"/>
      <c r="F4" s="4"/>
      <c r="G4" s="2"/>
      <c r="H4" s="2"/>
      <c r="I4" s="2"/>
      <c r="J4" s="2"/>
    </row>
    <row r="5" spans="1:10" ht="22.4" customHeight="1" x14ac:dyDescent="0.35">
      <c r="A5" s="2"/>
      <c r="B5" s="17"/>
      <c r="C5" s="4"/>
      <c r="D5" s="4"/>
      <c r="E5" s="4"/>
      <c r="F5" s="4"/>
      <c r="G5" s="2"/>
      <c r="H5" s="2"/>
      <c r="I5" s="2"/>
      <c r="J5" s="2"/>
    </row>
    <row r="6" spans="1:10" ht="18" customHeight="1" x14ac:dyDescent="0.35">
      <c r="A6" s="2"/>
      <c r="B6" s="19" t="s">
        <v>99</v>
      </c>
      <c r="C6" s="19"/>
      <c r="D6" s="19"/>
      <c r="E6" s="19"/>
      <c r="F6" s="19"/>
      <c r="G6" s="19"/>
      <c r="H6" s="19"/>
      <c r="I6" s="19"/>
      <c r="J6" s="2"/>
    </row>
    <row r="7" spans="1:10" ht="14.5" x14ac:dyDescent="0.35">
      <c r="A7" s="2"/>
      <c r="B7" s="17"/>
      <c r="C7" s="4"/>
      <c r="D7" s="4"/>
      <c r="E7" s="4"/>
      <c r="F7" s="4"/>
      <c r="G7" s="18"/>
      <c r="H7" s="18"/>
      <c r="I7" s="18"/>
      <c r="J7" s="18"/>
    </row>
    <row r="8" spans="1:10" ht="58" x14ac:dyDescent="0.35">
      <c r="A8" s="2"/>
      <c r="B8" s="20" t="s">
        <v>0</v>
      </c>
      <c r="C8" s="20" t="s">
        <v>100</v>
      </c>
      <c r="D8" s="20" t="s">
        <v>101</v>
      </c>
      <c r="E8" s="20" t="s">
        <v>102</v>
      </c>
      <c r="F8" s="20" t="s">
        <v>103</v>
      </c>
      <c r="G8" s="21"/>
      <c r="H8" s="22" t="s">
        <v>104</v>
      </c>
      <c r="J8" s="18"/>
    </row>
    <row r="9" spans="1:10" ht="14.5" x14ac:dyDescent="0.35">
      <c r="A9" s="2"/>
      <c r="B9" s="17">
        <v>1962</v>
      </c>
      <c r="C9" s="23">
        <v>2.1299999999999999E-2</v>
      </c>
      <c r="D9" s="23">
        <v>3.0700000000000002E-2</v>
      </c>
      <c r="E9" s="23">
        <v>3.5099999999999999E-2</v>
      </c>
      <c r="F9" s="23">
        <v>4.4600000000000001E-2</v>
      </c>
      <c r="G9" s="18"/>
      <c r="H9" s="2" t="s">
        <v>100</v>
      </c>
      <c r="I9" s="2" t="s">
        <v>105</v>
      </c>
      <c r="J9" s="18"/>
    </row>
    <row r="10" spans="1:10" ht="14.5" x14ac:dyDescent="0.35">
      <c r="A10" s="2"/>
      <c r="B10" s="17">
        <v>1963</v>
      </c>
      <c r="C10" s="23">
        <v>2.01E-2</v>
      </c>
      <c r="D10" s="23">
        <v>3.5799999999999998E-2</v>
      </c>
      <c r="E10" s="23">
        <v>3.7999999999999999E-2</v>
      </c>
      <c r="F10" s="23">
        <v>4.5199999999999997E-2</v>
      </c>
      <c r="G10" s="18"/>
      <c r="H10" s="2" t="s">
        <v>106</v>
      </c>
      <c r="I10" s="2" t="s">
        <v>105</v>
      </c>
      <c r="J10" s="18"/>
    </row>
    <row r="11" spans="1:10" ht="14.5" x14ac:dyDescent="0.35">
      <c r="A11" s="2"/>
      <c r="B11" s="17">
        <v>1964</v>
      </c>
      <c r="C11" s="23">
        <v>2.0500000000000001E-2</v>
      </c>
      <c r="D11" s="23">
        <v>3.9399999999999998E-2</v>
      </c>
      <c r="E11" s="23">
        <v>4.3499999999999997E-2</v>
      </c>
      <c r="F11" s="23">
        <v>4.7300000000000002E-2</v>
      </c>
      <c r="G11" s="18"/>
      <c r="H11" s="2" t="s">
        <v>102</v>
      </c>
      <c r="I11" s="2" t="s">
        <v>105</v>
      </c>
      <c r="J11" s="18"/>
    </row>
    <row r="12" spans="1:10" ht="14.5" x14ac:dyDescent="0.35">
      <c r="A12" s="2"/>
      <c r="B12" s="17">
        <v>1965</v>
      </c>
      <c r="C12" s="23">
        <v>2.5399999999999999E-2</v>
      </c>
      <c r="D12" s="23">
        <v>4.58E-2</v>
      </c>
      <c r="E12" s="23">
        <v>4.6800000000000001E-2</v>
      </c>
      <c r="F12" s="23">
        <v>4.8399999999999999E-2</v>
      </c>
      <c r="G12" s="18"/>
      <c r="H12" s="2" t="s">
        <v>103</v>
      </c>
      <c r="I12" s="2" t="s">
        <v>105</v>
      </c>
      <c r="J12" s="18"/>
    </row>
    <row r="13" spans="1:10" ht="14.5" x14ac:dyDescent="0.35">
      <c r="A13" s="2"/>
      <c r="B13" s="17">
        <v>1966</v>
      </c>
      <c r="C13" s="23">
        <v>3.3000000000000002E-2</v>
      </c>
      <c r="D13" s="23">
        <v>5.7000000000000002E-2</v>
      </c>
      <c r="E13" s="23">
        <v>5.8700000000000002E-2</v>
      </c>
      <c r="F13" s="23">
        <v>5.5599999999999997E-2</v>
      </c>
      <c r="G13" s="18"/>
      <c r="J13" s="18"/>
    </row>
    <row r="14" spans="1:10" ht="14.5" x14ac:dyDescent="0.35">
      <c r="A14" s="2"/>
      <c r="B14" s="17">
        <v>1967</v>
      </c>
      <c r="C14" s="23">
        <v>2.7400000000000001E-2</v>
      </c>
      <c r="D14" s="23">
        <v>4.7399999999999998E-2</v>
      </c>
      <c r="E14" s="23">
        <v>5.5E-2</v>
      </c>
      <c r="F14" s="23">
        <v>5.7200000000000001E-2</v>
      </c>
      <c r="G14" s="18"/>
      <c r="J14" s="18"/>
    </row>
    <row r="15" spans="1:10" ht="14.5" x14ac:dyDescent="0.35">
      <c r="A15" s="2"/>
      <c r="B15" s="17">
        <v>1968</v>
      </c>
      <c r="C15" s="23">
        <v>3.4799999999999998E-2</v>
      </c>
      <c r="D15" s="23">
        <v>6.3500000000000001E-2</v>
      </c>
      <c r="E15" s="23">
        <v>6.4100000000000004E-2</v>
      </c>
      <c r="F15" s="23">
        <v>6.3600000000000004E-2</v>
      </c>
      <c r="G15" s="18"/>
      <c r="J15" s="18"/>
    </row>
    <row r="16" spans="1:10" ht="14.5" x14ac:dyDescent="0.35">
      <c r="A16" s="2"/>
      <c r="B16" s="17">
        <v>1969</v>
      </c>
      <c r="C16" s="23">
        <v>4.0599999999999997E-2</v>
      </c>
      <c r="D16" s="23">
        <v>9.0999999999999998E-2</v>
      </c>
      <c r="E16" s="23">
        <v>8.0199999999999994E-2</v>
      </c>
      <c r="F16" s="23">
        <v>7.51E-2</v>
      </c>
      <c r="G16" s="18"/>
      <c r="H16" s="18"/>
      <c r="I16" s="18"/>
      <c r="J16" s="18"/>
    </row>
    <row r="17" spans="1:10" ht="14.5" x14ac:dyDescent="0.35">
      <c r="A17" s="2"/>
      <c r="B17" s="17">
        <v>1970</v>
      </c>
      <c r="C17" s="23">
        <v>5.04E-2</v>
      </c>
      <c r="D17" s="23">
        <v>8.0299999999999996E-2</v>
      </c>
      <c r="E17" s="23">
        <v>7.7700000000000005E-2</v>
      </c>
      <c r="F17" s="23">
        <v>8.2799999999999999E-2</v>
      </c>
      <c r="G17" s="18"/>
      <c r="H17" s="18"/>
      <c r="I17" s="18"/>
      <c r="J17" s="18"/>
    </row>
    <row r="18" spans="1:10" ht="14.5" x14ac:dyDescent="0.35">
      <c r="A18" s="2"/>
      <c r="B18" s="17">
        <v>1971</v>
      </c>
      <c r="C18" s="23">
        <v>4.7199999999999999E-2</v>
      </c>
      <c r="D18" s="23">
        <v>5.2699999999999997E-2</v>
      </c>
      <c r="E18" s="23">
        <v>5.5199999999999999E-2</v>
      </c>
      <c r="F18" s="23">
        <v>6.9400000000000003E-2</v>
      </c>
      <c r="G18" s="18"/>
      <c r="H18" s="18"/>
      <c r="I18" s="18"/>
      <c r="J18" s="18"/>
    </row>
    <row r="19" spans="1:10" ht="14.5" x14ac:dyDescent="0.35">
      <c r="A19" s="2"/>
      <c r="B19" s="17">
        <v>1972</v>
      </c>
      <c r="C19" s="23">
        <v>4.41E-2</v>
      </c>
      <c r="D19" s="23">
        <v>0.05</v>
      </c>
      <c r="E19" s="23">
        <v>5.5899999999999998E-2</v>
      </c>
      <c r="F19" s="23">
        <v>6.9900000000000004E-2</v>
      </c>
      <c r="G19" s="18"/>
      <c r="H19" s="18"/>
      <c r="I19" s="18"/>
      <c r="J19" s="18"/>
    </row>
    <row r="20" spans="1:10" ht="14.5" x14ac:dyDescent="0.35">
      <c r="A20" s="2"/>
      <c r="B20" s="17">
        <v>1973</v>
      </c>
      <c r="C20" s="23">
        <v>6.7599999999999993E-2</v>
      </c>
      <c r="D20" s="23">
        <v>9.7900000000000001E-2</v>
      </c>
      <c r="E20" s="23">
        <v>8.2400000000000001E-2</v>
      </c>
      <c r="F20" s="23">
        <v>7.7100000000000002E-2</v>
      </c>
      <c r="G20" s="18"/>
      <c r="H20" s="18"/>
      <c r="I20" s="18"/>
      <c r="J20" s="18"/>
    </row>
    <row r="21" spans="1:10" ht="14.5" x14ac:dyDescent="0.35">
      <c r="A21" s="2"/>
      <c r="B21" s="17">
        <v>1974</v>
      </c>
      <c r="C21" s="23">
        <v>0.1086</v>
      </c>
      <c r="D21" s="23">
        <v>0.11799999999999999</v>
      </c>
      <c r="E21" s="23">
        <v>9.2299999999999993E-2</v>
      </c>
      <c r="F21" s="23">
        <v>8.5099999999999995E-2</v>
      </c>
      <c r="G21" s="18"/>
      <c r="H21" s="18"/>
      <c r="I21" s="18"/>
      <c r="J21" s="18"/>
    </row>
    <row r="22" spans="1:10" ht="14.5" x14ac:dyDescent="0.35">
      <c r="A22" s="2"/>
      <c r="B22" s="17">
        <v>1975</v>
      </c>
      <c r="C22" s="23">
        <v>8.8999999999999996E-2</v>
      </c>
      <c r="D22" s="23">
        <v>6.5600000000000006E-2</v>
      </c>
      <c r="E22" s="23">
        <v>7.6300000000000007E-2</v>
      </c>
      <c r="F22" s="23">
        <v>8.9899999999999994E-2</v>
      </c>
      <c r="G22" s="18"/>
      <c r="H22" s="18"/>
      <c r="I22" s="18"/>
      <c r="J22" s="18"/>
    </row>
    <row r="23" spans="1:10" ht="14.5" x14ac:dyDescent="0.35">
      <c r="A23" s="2"/>
      <c r="B23" s="17">
        <v>1976</v>
      </c>
      <c r="C23" s="23">
        <v>6.4299999999999996E-2</v>
      </c>
      <c r="D23" s="23">
        <v>5.6899999999999999E-2</v>
      </c>
      <c r="E23" s="23">
        <v>6.6299999999999998E-2</v>
      </c>
      <c r="F23" s="23">
        <v>8.5699999999999998E-2</v>
      </c>
      <c r="G23" s="18"/>
      <c r="H23" s="18"/>
      <c r="I23" s="18"/>
      <c r="J23" s="18"/>
    </row>
    <row r="24" spans="1:10" ht="14.5" x14ac:dyDescent="0.35">
      <c r="A24" s="2"/>
      <c r="B24" s="17">
        <v>1977</v>
      </c>
      <c r="C24" s="23">
        <v>6.8599999999999994E-2</v>
      </c>
      <c r="D24" s="23">
        <v>6.2399999999999997E-2</v>
      </c>
      <c r="E24" s="23">
        <v>6.8500000000000005E-2</v>
      </c>
      <c r="F24" s="23">
        <v>8.3500000000000005E-2</v>
      </c>
      <c r="G24" s="18"/>
      <c r="H24" s="18"/>
      <c r="I24" s="18"/>
      <c r="J24" s="18"/>
    </row>
    <row r="25" spans="1:10" ht="14.5" x14ac:dyDescent="0.35">
      <c r="A25" s="2"/>
      <c r="B25" s="17">
        <v>1978</v>
      </c>
      <c r="C25" s="23">
        <v>6.7599999999999993E-2</v>
      </c>
      <c r="D25" s="23">
        <v>8.9300000000000004E-2</v>
      </c>
      <c r="E25" s="23">
        <v>9.3799999999999994E-2</v>
      </c>
      <c r="F25" s="23">
        <v>9.4600000000000004E-2</v>
      </c>
      <c r="G25" s="18"/>
      <c r="H25" s="18"/>
      <c r="I25" s="18"/>
      <c r="J25" s="18"/>
    </row>
    <row r="26" spans="1:10" ht="14.5" x14ac:dyDescent="0.35">
      <c r="A26" s="2"/>
      <c r="B26" s="17">
        <v>1979</v>
      </c>
      <c r="C26" s="23">
        <v>9.11E-2</v>
      </c>
      <c r="D26" s="23">
        <v>0.12559999999999999</v>
      </c>
      <c r="E26" s="23">
        <v>0.1197</v>
      </c>
      <c r="F26" s="23">
        <v>0.106</v>
      </c>
      <c r="G26" s="18"/>
      <c r="H26" s="18"/>
      <c r="I26" s="18"/>
      <c r="J26" s="18"/>
    </row>
    <row r="27" spans="1:10" ht="14.5" x14ac:dyDescent="0.35">
      <c r="A27" s="2"/>
      <c r="B27" s="17">
        <v>1980</v>
      </c>
      <c r="C27" s="23">
        <v>0.1188</v>
      </c>
      <c r="D27" s="23">
        <v>0.1489</v>
      </c>
      <c r="E27" s="23">
        <v>0.1348</v>
      </c>
      <c r="F27" s="23">
        <v>0.1285</v>
      </c>
      <c r="G27" s="18"/>
      <c r="H27" s="18"/>
      <c r="I27" s="18"/>
      <c r="J27" s="18"/>
    </row>
    <row r="28" spans="1:10" ht="14.5" x14ac:dyDescent="0.35">
      <c r="A28" s="2"/>
      <c r="B28" s="17">
        <v>1981</v>
      </c>
      <c r="C28" s="23">
        <v>9.98E-2</v>
      </c>
      <c r="D28" s="23">
        <v>0.1842</v>
      </c>
      <c r="E28" s="23">
        <v>0.1661</v>
      </c>
      <c r="F28" s="23">
        <v>0.15629999999999999</v>
      </c>
      <c r="G28" s="18"/>
      <c r="H28" s="18"/>
      <c r="I28" s="18"/>
      <c r="J28" s="18"/>
    </row>
    <row r="29" spans="1:10" ht="14.5" x14ac:dyDescent="0.35">
      <c r="A29" s="2"/>
      <c r="B29" s="17">
        <v>1982</v>
      </c>
      <c r="C29" s="23">
        <v>6.8900000000000003E-2</v>
      </c>
      <c r="D29" s="23">
        <v>0.13780000000000001</v>
      </c>
      <c r="E29" s="23">
        <v>0.13789999999999999</v>
      </c>
      <c r="F29" s="23">
        <v>0.14610000000000001</v>
      </c>
      <c r="G29" s="18"/>
      <c r="H29" s="18"/>
      <c r="I29" s="18"/>
      <c r="J29" s="18"/>
    </row>
    <row r="30" spans="1:10" ht="14.5" x14ac:dyDescent="0.35">
      <c r="A30" s="2"/>
      <c r="B30" s="17">
        <v>1983</v>
      </c>
      <c r="C30" s="23">
        <v>4.6899999999999997E-2</v>
      </c>
      <c r="D30" s="23">
        <v>0.1023</v>
      </c>
      <c r="E30" s="23">
        <v>0.1077</v>
      </c>
      <c r="F30" s="23">
        <v>0.12479999999999999</v>
      </c>
      <c r="G30" s="18"/>
      <c r="H30" s="18"/>
      <c r="I30" s="18"/>
      <c r="J30" s="18"/>
    </row>
    <row r="31" spans="1:10" ht="14.5" x14ac:dyDescent="0.35">
      <c r="A31" s="2"/>
      <c r="B31" s="17">
        <v>1984</v>
      </c>
      <c r="C31" s="23">
        <v>4.8500000000000001E-2</v>
      </c>
      <c r="D31" s="23">
        <v>0.1154</v>
      </c>
      <c r="E31" s="23">
        <v>0.1226</v>
      </c>
      <c r="F31" s="23">
        <v>0.1399</v>
      </c>
      <c r="G31" s="18"/>
      <c r="H31" s="18"/>
      <c r="I31" s="18"/>
      <c r="J31" s="18"/>
    </row>
    <row r="32" spans="1:10" ht="14.5" x14ac:dyDescent="0.35">
      <c r="A32" s="2"/>
      <c r="B32" s="17">
        <v>1985</v>
      </c>
      <c r="C32" s="23">
        <v>3.7699999999999997E-2</v>
      </c>
      <c r="D32" s="23">
        <v>9.1399999999999995E-2</v>
      </c>
      <c r="E32" s="23">
        <v>9.4700000000000006E-2</v>
      </c>
      <c r="F32" s="23">
        <v>0.1193</v>
      </c>
      <c r="G32" s="18"/>
      <c r="H32" s="18"/>
      <c r="I32" s="18"/>
      <c r="J32" s="18"/>
    </row>
    <row r="33" spans="1:10" ht="14.5" x14ac:dyDescent="0.35">
      <c r="A33" s="2"/>
      <c r="B33" s="17">
        <v>1986</v>
      </c>
      <c r="C33" s="23">
        <v>0.02</v>
      </c>
      <c r="D33" s="23">
        <v>7.6999999999999999E-2</v>
      </c>
      <c r="E33" s="23">
        <v>7.2700000000000001E-2</v>
      </c>
      <c r="F33" s="23">
        <v>8.6300000000000002E-2</v>
      </c>
      <c r="G33" s="18"/>
      <c r="H33" s="18"/>
      <c r="I33" s="18"/>
      <c r="J33" s="18"/>
    </row>
    <row r="34" spans="1:10" ht="14.5" x14ac:dyDescent="0.35">
      <c r="A34" s="2"/>
      <c r="B34" s="17">
        <v>1987</v>
      </c>
      <c r="C34" s="23">
        <v>3.1300000000000001E-2</v>
      </c>
      <c r="D34" s="23"/>
      <c r="E34" s="23">
        <v>7.6200000000000004E-2</v>
      </c>
      <c r="F34" s="23">
        <v>9.4399999999999998E-2</v>
      </c>
      <c r="G34" s="18"/>
      <c r="H34" s="18"/>
      <c r="I34" s="18"/>
      <c r="J34" s="18"/>
    </row>
    <row r="35" spans="1:10" ht="14.5" x14ac:dyDescent="0.35">
      <c r="A35" s="2"/>
      <c r="B35" s="17">
        <v>1988</v>
      </c>
      <c r="C35" s="23">
        <v>3.6799999999999999E-2</v>
      </c>
      <c r="D35" s="23">
        <v>8.5199999999999998E-2</v>
      </c>
      <c r="E35" s="23">
        <v>8.6099999999999996E-2</v>
      </c>
      <c r="F35" s="23">
        <v>9.9500000000000005E-2</v>
      </c>
      <c r="G35" s="18"/>
      <c r="H35" s="18"/>
      <c r="I35" s="18"/>
      <c r="J35" s="18"/>
    </row>
    <row r="36" spans="1:10" ht="14.5" x14ac:dyDescent="0.35">
      <c r="A36" s="2"/>
      <c r="B36" s="17">
        <v>1989</v>
      </c>
      <c r="C36" s="23">
        <v>4.8300000000000003E-2</v>
      </c>
      <c r="D36" s="23">
        <v>0.1038</v>
      </c>
      <c r="E36" s="23">
        <v>9.6000000000000002E-2</v>
      </c>
      <c r="F36" s="23">
        <v>9.5500000000000002E-2</v>
      </c>
      <c r="G36" s="18"/>
      <c r="H36" s="18"/>
      <c r="I36" s="18"/>
      <c r="J36" s="18"/>
    </row>
    <row r="37" spans="1:10" ht="14.5" x14ac:dyDescent="0.35">
      <c r="A37" s="2"/>
      <c r="B37" s="17">
        <v>1990</v>
      </c>
      <c r="C37" s="23">
        <v>5.0999999999999997E-2</v>
      </c>
      <c r="D37" s="23">
        <v>9.1300000000000006E-2</v>
      </c>
      <c r="E37" s="23">
        <v>8.8700000000000001E-2</v>
      </c>
      <c r="F37" s="23">
        <v>9.6199999999999994E-2</v>
      </c>
      <c r="G37" s="18"/>
      <c r="H37" s="18"/>
      <c r="I37" s="18"/>
      <c r="J37" s="18"/>
    </row>
    <row r="38" spans="1:10" ht="14.5" x14ac:dyDescent="0.35">
      <c r="A38" s="2"/>
      <c r="B38" s="17">
        <v>1991</v>
      </c>
      <c r="C38" s="23">
        <v>4.53E-2</v>
      </c>
      <c r="D38" s="23">
        <v>6.4600000000000005E-2</v>
      </c>
      <c r="E38" s="23">
        <v>6.6000000000000003E-2</v>
      </c>
      <c r="F38" s="23">
        <v>8.8499999999999995E-2</v>
      </c>
      <c r="G38" s="18"/>
      <c r="H38" s="18"/>
      <c r="I38" s="18"/>
      <c r="J38" s="18"/>
    </row>
    <row r="39" spans="1:10" ht="14.5" x14ac:dyDescent="0.35">
      <c r="A39" s="2"/>
      <c r="B39" s="17">
        <v>1992</v>
      </c>
      <c r="C39" s="23">
        <v>4.2599999999999999E-2</v>
      </c>
      <c r="D39" s="23">
        <v>4.0399999999999998E-2</v>
      </c>
      <c r="E39" s="23">
        <v>4.3999999999999997E-2</v>
      </c>
      <c r="F39" s="23">
        <v>7.8899999999999998E-2</v>
      </c>
      <c r="G39" s="18"/>
      <c r="H39" s="18"/>
      <c r="I39" s="18"/>
      <c r="J39" s="18"/>
    </row>
    <row r="40" spans="1:10" ht="14.5" x14ac:dyDescent="0.35">
      <c r="A40" s="2"/>
      <c r="B40" s="17">
        <v>1993</v>
      </c>
      <c r="C40" s="23">
        <v>3.7400000000000003E-2</v>
      </c>
      <c r="D40" s="23">
        <v>3.4599999999999999E-2</v>
      </c>
      <c r="E40" s="23">
        <v>3.8899999999999997E-2</v>
      </c>
      <c r="F40" s="23">
        <v>6.6100000000000006E-2</v>
      </c>
      <c r="G40" s="18"/>
      <c r="H40" s="18"/>
      <c r="I40" s="18"/>
      <c r="J40" s="18"/>
    </row>
    <row r="41" spans="1:10" ht="14.5" x14ac:dyDescent="0.35">
      <c r="A41" s="2"/>
      <c r="B41" s="17">
        <v>1994</v>
      </c>
      <c r="C41" s="23">
        <v>3.1899999999999998E-2</v>
      </c>
      <c r="D41" s="23">
        <v>4.7699999999999999E-2</v>
      </c>
      <c r="E41" s="23">
        <v>0.06</v>
      </c>
      <c r="F41" s="23">
        <v>7.9799999999999996E-2</v>
      </c>
      <c r="G41" s="18"/>
      <c r="H41" s="18"/>
      <c r="I41" s="18"/>
      <c r="J41" s="18"/>
    </row>
    <row r="42" spans="1:10" ht="14.5" x14ac:dyDescent="0.35">
      <c r="A42" s="2"/>
      <c r="B42" s="17">
        <v>1995</v>
      </c>
      <c r="C42" s="23">
        <v>3.04E-2</v>
      </c>
      <c r="D42" s="23">
        <v>6.6000000000000003E-2</v>
      </c>
      <c r="E42" s="23">
        <v>6.7000000000000004E-2</v>
      </c>
      <c r="F42" s="23">
        <v>7.3999999999999996E-2</v>
      </c>
      <c r="G42" s="18"/>
      <c r="H42" s="18"/>
      <c r="I42" s="18"/>
      <c r="J42" s="18"/>
    </row>
    <row r="43" spans="1:10" ht="14.5" x14ac:dyDescent="0.35">
      <c r="A43" s="2"/>
      <c r="B43" s="17">
        <v>1996</v>
      </c>
      <c r="C43" s="23">
        <v>2.8299999999999999E-2</v>
      </c>
      <c r="D43" s="23">
        <v>6.0100000000000001E-2</v>
      </c>
      <c r="E43" s="23">
        <v>6.2199999999999998E-2</v>
      </c>
      <c r="F43" s="23">
        <v>7.2599999999999998E-2</v>
      </c>
      <c r="G43" s="18"/>
      <c r="H43" s="18"/>
      <c r="I43" s="18"/>
      <c r="J43" s="18"/>
    </row>
    <row r="44" spans="1:10" ht="14.5" x14ac:dyDescent="0.35">
      <c r="A44" s="2"/>
      <c r="B44" s="17">
        <v>1997</v>
      </c>
      <c r="C44" s="23">
        <v>2.47E-2</v>
      </c>
      <c r="D44" s="23">
        <v>6.1899999999999997E-2</v>
      </c>
      <c r="E44" s="23">
        <v>6.3500000000000001E-2</v>
      </c>
      <c r="F44" s="23">
        <v>7.1599999999999997E-2</v>
      </c>
      <c r="G44" s="18"/>
      <c r="H44" s="18"/>
      <c r="I44" s="18"/>
      <c r="J44" s="18"/>
    </row>
    <row r="45" spans="1:10" ht="14.5" x14ac:dyDescent="0.35">
      <c r="A45" s="2"/>
      <c r="B45" s="17">
        <v>1998</v>
      </c>
      <c r="C45" s="23">
        <v>1.66E-2</v>
      </c>
      <c r="D45" s="23">
        <v>6.0499999999999998E-2</v>
      </c>
      <c r="E45" s="23">
        <v>5.7000000000000002E-2</v>
      </c>
      <c r="F45" s="23">
        <v>5.9299999999999999E-2</v>
      </c>
      <c r="G45" s="18"/>
      <c r="H45" s="18"/>
      <c r="I45" s="18"/>
      <c r="J45" s="18"/>
    </row>
    <row r="46" spans="1:10" ht="14.5" x14ac:dyDescent="0.35">
      <c r="A46" s="2"/>
      <c r="B46" s="17">
        <v>1999</v>
      </c>
      <c r="C46" s="23">
        <v>1.89E-2</v>
      </c>
      <c r="D46" s="23">
        <v>5.6300000000000003E-2</v>
      </c>
      <c r="E46" s="23">
        <v>5.7299999999999997E-2</v>
      </c>
      <c r="F46" s="23">
        <v>6.3600000000000004E-2</v>
      </c>
      <c r="G46" s="18"/>
      <c r="H46" s="18"/>
      <c r="I46" s="18"/>
      <c r="J46" s="18"/>
    </row>
    <row r="47" spans="1:10" ht="14.5" x14ac:dyDescent="0.35">
      <c r="A47" s="2"/>
      <c r="B47" s="17">
        <v>2000</v>
      </c>
      <c r="C47" s="23">
        <v>2.9600000000000001E-2</v>
      </c>
      <c r="D47" s="23">
        <v>7.0499999999999993E-2</v>
      </c>
      <c r="E47" s="23">
        <v>6.8900000000000003E-2</v>
      </c>
      <c r="F47" s="23">
        <v>6.7900000000000002E-2</v>
      </c>
      <c r="G47" s="18"/>
      <c r="H47" s="18"/>
      <c r="I47" s="18"/>
      <c r="J47" s="18"/>
    </row>
    <row r="48" spans="1:10" ht="14.5" x14ac:dyDescent="0.35">
      <c r="A48" s="2"/>
      <c r="B48" s="17">
        <v>2001</v>
      </c>
      <c r="C48" s="23">
        <v>2.8199999999999999E-2</v>
      </c>
      <c r="D48" s="23">
        <v>4.3999999999999997E-2</v>
      </c>
      <c r="E48" s="23">
        <v>3.95E-2</v>
      </c>
      <c r="F48" s="23">
        <v>5.6599999999999998E-2</v>
      </c>
      <c r="G48" s="18"/>
      <c r="H48" s="18"/>
      <c r="I48" s="18"/>
      <c r="J48" s="18"/>
    </row>
    <row r="49" spans="1:10" ht="14.5" x14ac:dyDescent="0.35">
      <c r="A49" s="2"/>
      <c r="B49" s="17">
        <v>2002</v>
      </c>
      <c r="C49" s="23">
        <v>1.78E-2</v>
      </c>
      <c r="D49" s="23">
        <v>1.9199999999999998E-2</v>
      </c>
      <c r="E49" s="23">
        <v>2.2800000000000001E-2</v>
      </c>
      <c r="F49" s="23">
        <v>5.21E-2</v>
      </c>
      <c r="G49" s="18"/>
      <c r="H49" s="18"/>
      <c r="I49" s="18"/>
      <c r="J49" s="18"/>
    </row>
    <row r="50" spans="1:10" ht="14.5" x14ac:dyDescent="0.35">
      <c r="A50" s="2"/>
      <c r="B50" s="17">
        <v>2003</v>
      </c>
      <c r="C50" s="23">
        <f>AVERAGE(C49,C51)</f>
        <v>2.085E-2</v>
      </c>
      <c r="D50" s="23">
        <v>1.3100000000000001E-2</v>
      </c>
      <c r="E50" s="23">
        <v>1.43E-2</v>
      </c>
      <c r="F50" s="23">
        <v>4.5400000000000003E-2</v>
      </c>
      <c r="G50" s="18"/>
      <c r="H50" s="18"/>
      <c r="I50" s="18"/>
      <c r="J50" s="18"/>
    </row>
    <row r="51" spans="1:10" ht="14.5" x14ac:dyDescent="0.35">
      <c r="A51" s="2"/>
      <c r="B51" s="17">
        <v>2004</v>
      </c>
      <c r="C51" s="23">
        <v>2.3900000000000001E-2</v>
      </c>
      <c r="D51" s="23">
        <v>1.5599999999999999E-2</v>
      </c>
      <c r="E51" s="23">
        <v>2.1499999999999998E-2</v>
      </c>
      <c r="F51" s="23">
        <v>4.82E-2</v>
      </c>
      <c r="G51" s="18"/>
      <c r="H51" s="18"/>
      <c r="I51" s="18"/>
      <c r="J51" s="18"/>
    </row>
    <row r="52" spans="1:10" ht="14.5" x14ac:dyDescent="0.35">
      <c r="A52" s="2"/>
      <c r="B52" s="17">
        <v>2005</v>
      </c>
      <c r="C52" s="23">
        <v>2.81E-2</v>
      </c>
      <c r="D52" s="23">
        <v>3.6400000000000002E-2</v>
      </c>
      <c r="E52" s="23">
        <v>4.1000000000000002E-2</v>
      </c>
      <c r="F52" s="23">
        <v>4.8399999999999999E-2</v>
      </c>
      <c r="G52" s="18"/>
      <c r="H52" s="18"/>
      <c r="I52" s="18"/>
      <c r="J52" s="18"/>
    </row>
    <row r="53" spans="1:10" ht="14.5" x14ac:dyDescent="0.35">
      <c r="A53" s="2"/>
      <c r="B53" s="17">
        <v>2006</v>
      </c>
      <c r="C53" s="23">
        <v>2.7799999999999998E-2</v>
      </c>
      <c r="D53" s="23">
        <v>5.6000000000000001E-2</v>
      </c>
      <c r="E53" s="23">
        <v>5.57E-2</v>
      </c>
      <c r="F53" s="23">
        <v>5.4100000000000002E-2</v>
      </c>
      <c r="G53" s="18"/>
      <c r="H53" s="18"/>
      <c r="I53" s="18"/>
      <c r="J53" s="18"/>
    </row>
    <row r="54" spans="1:10" ht="14.5" x14ac:dyDescent="0.35">
      <c r="A54" s="2"/>
      <c r="B54" s="17">
        <v>2007</v>
      </c>
      <c r="C54" s="23">
        <v>2.6599999999999999E-2</v>
      </c>
      <c r="D54" s="23">
        <v>5.67E-2</v>
      </c>
      <c r="E54" s="23">
        <v>5.11E-2</v>
      </c>
      <c r="F54" s="23">
        <v>5.2299999999999999E-2</v>
      </c>
      <c r="G54" s="18"/>
      <c r="H54" s="18"/>
      <c r="I54" s="18"/>
      <c r="J54" s="18"/>
    </row>
    <row r="55" spans="1:10" ht="14.5" x14ac:dyDescent="0.35">
      <c r="A55" s="2"/>
      <c r="B55" s="17">
        <v>2008</v>
      </c>
      <c r="C55" s="23">
        <v>3.6999999999999998E-2</v>
      </c>
      <c r="D55" s="23">
        <v>2.2100000000000002E-2</v>
      </c>
      <c r="E55" s="23">
        <v>2.0899999999999998E-2</v>
      </c>
      <c r="F55" s="23">
        <v>4.1399999999999999E-2</v>
      </c>
      <c r="G55" s="18"/>
      <c r="H55" s="18"/>
      <c r="I55" s="18"/>
      <c r="J55" s="18"/>
    </row>
    <row r="56" spans="1:10" ht="14.5" x14ac:dyDescent="0.35">
      <c r="A56" s="2"/>
      <c r="B56" s="17">
        <v>2009</v>
      </c>
      <c r="C56" s="23">
        <v>8.0000000000000004E-4</v>
      </c>
      <c r="D56" s="23">
        <v>2.2000000000000001E-3</v>
      </c>
      <c r="E56" s="23">
        <v>5.7000000000000002E-3</v>
      </c>
      <c r="F56" s="23">
        <v>3.6999999999999998E-2</v>
      </c>
      <c r="G56" s="18"/>
      <c r="H56" s="18"/>
      <c r="I56" s="18"/>
      <c r="J56" s="18"/>
    </row>
    <row r="57" spans="1:10" ht="14.5" x14ac:dyDescent="0.35">
      <c r="A57" s="2"/>
      <c r="B57" s="17">
        <v>2010</v>
      </c>
      <c r="C57" s="23">
        <v>1.5100000000000001E-2</v>
      </c>
      <c r="D57" s="23">
        <v>2.3999999999999998E-3</v>
      </c>
      <c r="E57" s="23">
        <v>4.0000000000000001E-3</v>
      </c>
      <c r="F57" s="23">
        <v>3.6400000000000002E-2</v>
      </c>
      <c r="G57" s="18"/>
      <c r="H57" s="18"/>
      <c r="I57" s="18"/>
      <c r="J57" s="18"/>
    </row>
    <row r="58" spans="1:10" ht="14.5" x14ac:dyDescent="0.35">
      <c r="A58" s="2"/>
      <c r="B58" s="17">
        <v>2011</v>
      </c>
      <c r="C58" s="23">
        <v>0.03</v>
      </c>
      <c r="D58" s="23">
        <v>1.5E-3</v>
      </c>
      <c r="E58" s="23">
        <v>2.3999999999999998E-3</v>
      </c>
      <c r="F58" s="23">
        <v>3.1600000000000003E-2</v>
      </c>
      <c r="G58" s="18"/>
      <c r="H58" s="18"/>
      <c r="I58" s="18"/>
      <c r="J58" s="18"/>
    </row>
    <row r="59" spans="1:10" ht="14.5" x14ac:dyDescent="0.35">
      <c r="A59" s="2"/>
      <c r="B59" s="17">
        <v>2012</v>
      </c>
      <c r="C59" s="23">
        <v>2.2200000000000001E-2</v>
      </c>
      <c r="D59" s="23">
        <v>2E-3</v>
      </c>
      <c r="E59" s="23">
        <v>2.3999999999999998E-3</v>
      </c>
      <c r="F59" s="23">
        <v>2.06E-2</v>
      </c>
      <c r="G59" s="18"/>
      <c r="H59" s="18"/>
      <c r="I59" s="18"/>
      <c r="J59" s="18"/>
    </row>
    <row r="60" spans="1:10" ht="14.5" x14ac:dyDescent="0.35">
      <c r="A60" s="2"/>
      <c r="B60" s="17">
        <v>2013</v>
      </c>
      <c r="C60" s="23">
        <v>1.4E-2</v>
      </c>
      <c r="D60" s="23">
        <v>1.6000000000000001E-3</v>
      </c>
      <c r="E60" s="23">
        <v>1.9E-3</v>
      </c>
      <c r="F60" s="23">
        <v>2.6700000000000002E-2</v>
      </c>
      <c r="G60" s="18"/>
      <c r="H60" s="18"/>
      <c r="I60" s="18"/>
      <c r="J60" s="18"/>
    </row>
    <row r="61" spans="1:10" ht="14.5" x14ac:dyDescent="0.35">
      <c r="A61" s="2"/>
      <c r="B61" s="17">
        <v>2014</v>
      </c>
      <c r="C61" s="23">
        <v>1.11E-2</v>
      </c>
      <c r="D61" s="23">
        <v>1.4E-3</v>
      </c>
      <c r="E61" s="23">
        <v>1.8E-3</v>
      </c>
      <c r="F61" s="23">
        <v>2.8799999999999999E-2</v>
      </c>
      <c r="G61" s="18"/>
      <c r="H61" s="18"/>
      <c r="I61" s="18"/>
      <c r="J61" s="18"/>
    </row>
    <row r="62" spans="1:10" ht="14.5" x14ac:dyDescent="0.35">
      <c r="A62" s="2"/>
      <c r="B62" s="17">
        <v>2015</v>
      </c>
      <c r="C62" s="23">
        <v>1.4E-3</v>
      </c>
      <c r="D62" s="23">
        <v>1.9E-3</v>
      </c>
      <c r="E62" s="23">
        <v>4.0000000000000001E-3</v>
      </c>
      <c r="F62" s="23">
        <v>2.4299999999999999E-2</v>
      </c>
      <c r="G62" s="18"/>
      <c r="H62" s="18"/>
      <c r="I62" s="18"/>
      <c r="J62" s="18"/>
    </row>
    <row r="63" spans="1:10" ht="14.5" x14ac:dyDescent="0.35">
      <c r="A63" s="2"/>
      <c r="B63" s="17">
        <v>2016</v>
      </c>
      <c r="C63" s="23">
        <v>8.3000000000000001E-3</v>
      </c>
      <c r="D63" s="23">
        <v>4.7999999999999996E-3</v>
      </c>
      <c r="E63" s="23">
        <v>7.1999999999999998E-3</v>
      </c>
      <c r="F63" s="23">
        <v>2.1000000000000001E-2</v>
      </c>
      <c r="G63" s="18"/>
      <c r="H63" s="18"/>
      <c r="I63" s="18"/>
      <c r="J63" s="18"/>
    </row>
    <row r="64" spans="1:10" ht="14.5" x14ac:dyDescent="0.35">
      <c r="A64" s="2"/>
      <c r="B64" s="17">
        <v>2017</v>
      </c>
      <c r="C64" s="23">
        <v>1.83E-2</v>
      </c>
      <c r="D64" s="23">
        <v>1.1599999999999999E-2</v>
      </c>
      <c r="E64" s="23">
        <v>1.37E-2</v>
      </c>
      <c r="F64" s="23">
        <v>2.6499999999999999E-2</v>
      </c>
      <c r="G64" s="18"/>
      <c r="H64" s="18"/>
      <c r="I64" s="18"/>
      <c r="J64" s="18"/>
    </row>
    <row r="65" spans="1:10" ht="14.5" x14ac:dyDescent="0.35">
      <c r="A65" s="2"/>
      <c r="B65" s="17">
        <v>2018</v>
      </c>
      <c r="C65" s="23">
        <v>2.12E-2</v>
      </c>
      <c r="D65" s="23">
        <v>2.0799999999999999E-2</v>
      </c>
      <c r="E65" s="54">
        <f>AVERAGE(E66:E68,E53:E64)</f>
        <v>1.3353333333333337E-2</v>
      </c>
      <c r="F65" s="23">
        <v>3.3000000000000002E-2</v>
      </c>
      <c r="G65" s="18"/>
      <c r="H65" s="18"/>
      <c r="I65" s="18"/>
      <c r="J65" s="18"/>
    </row>
    <row r="66" spans="1:10" ht="14.5" x14ac:dyDescent="0.35">
      <c r="A66" s="2"/>
      <c r="B66" s="17">
        <v>2019</v>
      </c>
      <c r="C66" s="23">
        <v>1.7000000000000001E-2</v>
      </c>
      <c r="D66" s="23">
        <v>2.46E-2</v>
      </c>
      <c r="E66" s="23">
        <v>2.3400000000000001E-2</v>
      </c>
      <c r="F66" s="23">
        <v>2.4400000000000002E-2</v>
      </c>
      <c r="G66" s="18"/>
      <c r="H66" s="18"/>
      <c r="I66" s="18"/>
      <c r="J66" s="18"/>
    </row>
    <row r="67" spans="1:10" ht="14.5" x14ac:dyDescent="0.35">
      <c r="A67" s="2"/>
      <c r="B67" s="17">
        <v>2020</v>
      </c>
      <c r="C67" s="23">
        <v>8.9999999999999993E-3</v>
      </c>
      <c r="D67" s="23">
        <v>4.4999999999999997E-3</v>
      </c>
      <c r="E67" s="23">
        <v>4.4999999999999997E-3</v>
      </c>
      <c r="F67" s="23">
        <v>1.04E-2</v>
      </c>
      <c r="G67" s="18"/>
      <c r="H67" s="18"/>
      <c r="I67" s="18"/>
      <c r="J67" s="18"/>
    </row>
    <row r="68" spans="1:10" ht="14.5" x14ac:dyDescent="0.35">
      <c r="A68" s="2"/>
      <c r="B68" s="17">
        <v>2021</v>
      </c>
      <c r="C68" s="23">
        <v>3.8399999999999997E-2</v>
      </c>
      <c r="D68" s="23">
        <v>1.2999999999999999E-3</v>
      </c>
      <c r="E68" s="23">
        <v>1.6000000000000001E-3</v>
      </c>
      <c r="F68" s="23">
        <v>1.66E-2</v>
      </c>
      <c r="G68" s="18"/>
      <c r="H68" s="18"/>
      <c r="I68" s="18"/>
      <c r="J68" s="18"/>
    </row>
    <row r="69" spans="1:10" ht="14.5" x14ac:dyDescent="0.35">
      <c r="A69" s="2"/>
      <c r="B69" s="17"/>
      <c r="C69" s="4"/>
      <c r="D69" s="4"/>
      <c r="E69" s="4"/>
      <c r="F69" s="4"/>
      <c r="G69" s="18"/>
      <c r="H69" s="18"/>
      <c r="I69" s="18"/>
      <c r="J69" s="18"/>
    </row>
  </sheetData>
  <conditionalFormatting sqref="B9:F68">
    <cfRule type="expression" dxfId="5" priority="1">
      <formula>MOD(ROW(),3)=2</formula>
    </cfRule>
  </conditionalFormatting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FD849-5535-464E-AFD9-A2AE10887422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1D03-7CA1-4A68-A356-415E773E12D9}">
  <dimension ref="B2:H49"/>
  <sheetViews>
    <sheetView tabSelected="1" topLeftCell="A27" zoomScaleNormal="100" workbookViewId="0">
      <selection activeCell="F36" sqref="F36"/>
    </sheetView>
  </sheetViews>
  <sheetFormatPr defaultColWidth="8.81640625" defaultRowHeight="14.5" x14ac:dyDescent="0.35"/>
  <cols>
    <col min="2" max="2" width="37.453125" bestFit="1" customWidth="1"/>
    <col min="3" max="5" width="14.81640625" bestFit="1" customWidth="1"/>
    <col min="6" max="7" width="13.81640625" bestFit="1" customWidth="1"/>
    <col min="8" max="8" width="12.453125" bestFit="1" customWidth="1"/>
    <col min="10" max="10" width="17.453125" bestFit="1" customWidth="1"/>
    <col min="11" max="11" width="31.453125" customWidth="1"/>
    <col min="12" max="12" width="19.453125" bestFit="1" customWidth="1"/>
  </cols>
  <sheetData>
    <row r="2" spans="2:4" x14ac:dyDescent="0.35">
      <c r="B2" s="1" t="s">
        <v>142</v>
      </c>
    </row>
    <row r="3" spans="2:4" x14ac:dyDescent="0.35">
      <c r="B3" s="26" t="s">
        <v>143</v>
      </c>
    </row>
    <row r="4" spans="2:4" x14ac:dyDescent="0.35">
      <c r="B4" s="26" t="s">
        <v>163</v>
      </c>
    </row>
    <row r="5" spans="2:4" x14ac:dyDescent="0.35">
      <c r="B5" s="26" t="s">
        <v>164</v>
      </c>
    </row>
    <row r="6" spans="2:4" x14ac:dyDescent="0.35">
      <c r="B6" s="26" t="s">
        <v>165</v>
      </c>
    </row>
    <row r="7" spans="2:4" x14ac:dyDescent="0.35">
      <c r="B7" s="26" t="s">
        <v>166</v>
      </c>
    </row>
    <row r="11" spans="2:4" x14ac:dyDescent="0.35">
      <c r="B11" s="1" t="s">
        <v>113</v>
      </c>
      <c r="C11" s="1" t="s">
        <v>115</v>
      </c>
      <c r="D11" s="1" t="s">
        <v>116</v>
      </c>
    </row>
    <row r="12" spans="2:4" x14ac:dyDescent="0.35">
      <c r="B12" t="s">
        <v>114</v>
      </c>
      <c r="C12" t="s">
        <v>144</v>
      </c>
    </row>
    <row r="13" spans="2:4" x14ac:dyDescent="0.35">
      <c r="B13" s="34" t="s">
        <v>112</v>
      </c>
      <c r="C13" s="34" t="s">
        <v>145</v>
      </c>
      <c r="D13" s="34" t="s">
        <v>147</v>
      </c>
    </row>
    <row r="14" spans="2:4" x14ac:dyDescent="0.35">
      <c r="B14" t="s">
        <v>149</v>
      </c>
      <c r="C14" t="s">
        <v>150</v>
      </c>
    </row>
    <row r="15" spans="2:4" x14ac:dyDescent="0.35">
      <c r="B15" s="30" t="s">
        <v>111</v>
      </c>
      <c r="C15" s="30" t="s">
        <v>118</v>
      </c>
      <c r="D15" t="s">
        <v>151</v>
      </c>
    </row>
    <row r="16" spans="2:4" x14ac:dyDescent="0.35">
      <c r="B16" t="s">
        <v>153</v>
      </c>
      <c r="C16" t="s">
        <v>154</v>
      </c>
    </row>
    <row r="17" spans="2:8" x14ac:dyDescent="0.35">
      <c r="B17" s="32" t="s">
        <v>161</v>
      </c>
      <c r="C17" s="32" t="s">
        <v>162</v>
      </c>
    </row>
    <row r="20" spans="2:8" ht="15" thickBot="1" x14ac:dyDescent="0.4">
      <c r="B20" s="1" t="s">
        <v>155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2:8" ht="15" thickBot="1" x14ac:dyDescent="0.4">
      <c r="B21" s="72" t="s">
        <v>107</v>
      </c>
      <c r="C21" s="73">
        <v>1920</v>
      </c>
      <c r="D21" s="73">
        <v>1829</v>
      </c>
      <c r="E21" s="73">
        <v>1925</v>
      </c>
      <c r="F21" s="73">
        <v>1639</v>
      </c>
      <c r="G21" s="73">
        <v>1599</v>
      </c>
      <c r="H21" s="73">
        <v>1653</v>
      </c>
    </row>
    <row r="22" spans="2:8" x14ac:dyDescent="0.35">
      <c r="B22" s="30" t="s">
        <v>109</v>
      </c>
      <c r="C22" s="81">
        <f>'Demographic-Economic'!C9</f>
        <v>6406008</v>
      </c>
      <c r="D22" s="81">
        <f>'Demographic-Economic'!D9</f>
        <v>4386948</v>
      </c>
      <c r="E22" s="81">
        <f>'Demographic-Economic'!E9</f>
        <v>5019684</v>
      </c>
      <c r="F22" s="81">
        <f>'Demographic-Economic'!F9</f>
        <v>995544</v>
      </c>
      <c r="G22" s="81">
        <f>'Demographic-Economic'!G9</f>
        <v>1257096</v>
      </c>
      <c r="H22" s="81">
        <f>'Demographic-Economic'!H9</f>
        <v>313836</v>
      </c>
    </row>
    <row r="23" spans="2:8" x14ac:dyDescent="0.35">
      <c r="B23" t="s">
        <v>110</v>
      </c>
      <c r="C23">
        <f>AVERAGE('Demographic-Economic'!C9/'Demographic-Economic'!C10,'Demographic-Economic'!C10/'Demographic-Economic'!C11)</f>
        <v>1.0902381337583464</v>
      </c>
      <c r="D23">
        <f>AVERAGE('Demographic-Economic'!D9/'Demographic-Economic'!D10,'Demographic-Economic'!D10/'Demographic-Economic'!D11)</f>
        <v>1.1724899742383355</v>
      </c>
      <c r="E23">
        <f>AVERAGE('Demographic-Economic'!E9/'Demographic-Economic'!E10,'Demographic-Economic'!E10/'Demographic-Economic'!E11)</f>
        <v>1.0437430531869429</v>
      </c>
      <c r="F23">
        <f>AVERAGE('Demographic-Economic'!F9/'Demographic-Economic'!F10,'Demographic-Economic'!F10/'Demographic-Economic'!F11)</f>
        <v>0.94776845916417696</v>
      </c>
      <c r="G23">
        <f>AVERAGE('Demographic-Economic'!G9/'Demographic-Economic'!G10,'Demographic-Economic'!G10/'Demographic-Economic'!G11)</f>
        <v>0.9873791880419881</v>
      </c>
      <c r="H23">
        <f>AVERAGE('Demographic-Economic'!H9/'Demographic-Economic'!H10,'Demographic-Economic'!H10/'Demographic-Economic'!H11)</f>
        <v>0.98505971535708792</v>
      </c>
    </row>
    <row r="24" spans="2:8" x14ac:dyDescent="0.35">
      <c r="B24" t="s">
        <v>119</v>
      </c>
      <c r="C24">
        <f>SUM('Demographic-Economic'!C10:H10)/SUM('Demographic-Economic'!C11:H11)</f>
        <v>1.1322740438541039</v>
      </c>
      <c r="D24">
        <f>C24</f>
        <v>1.1322740438541039</v>
      </c>
      <c r="E24">
        <f t="shared" ref="E24:H24" si="0">D24</f>
        <v>1.1322740438541039</v>
      </c>
      <c r="F24">
        <f t="shared" si="0"/>
        <v>1.1322740438541039</v>
      </c>
      <c r="G24">
        <f t="shared" si="0"/>
        <v>1.1322740438541039</v>
      </c>
      <c r="H24">
        <f t="shared" si="0"/>
        <v>1.1322740438541039</v>
      </c>
    </row>
    <row r="25" spans="2:8" x14ac:dyDescent="0.35">
      <c r="B25" t="s">
        <v>120</v>
      </c>
      <c r="C25">
        <f>SUM('Demographic-Economic'!C9:H9)/SUM('Demographic-Economic'!C10:H10)</f>
        <v>1.0155469032838995</v>
      </c>
      <c r="D25">
        <f>C25</f>
        <v>1.0155469032838995</v>
      </c>
      <c r="E25">
        <f t="shared" ref="E25:H25" si="1">D25</f>
        <v>1.0155469032838995</v>
      </c>
      <c r="F25">
        <f t="shared" si="1"/>
        <v>1.0155469032838995</v>
      </c>
      <c r="G25">
        <f t="shared" si="1"/>
        <v>1.0155469032838995</v>
      </c>
      <c r="H25">
        <f t="shared" si="1"/>
        <v>1.0155469032838995</v>
      </c>
    </row>
    <row r="26" spans="2:8" x14ac:dyDescent="0.35">
      <c r="B26" t="s">
        <v>121</v>
      </c>
      <c r="C26">
        <f>AVERAGE(C24:C25)</f>
        <v>1.0739104735690017</v>
      </c>
      <c r="D26">
        <f>C26</f>
        <v>1.0739104735690017</v>
      </c>
      <c r="E26">
        <f t="shared" ref="E26:H26" si="2">D26</f>
        <v>1.0739104735690017</v>
      </c>
      <c r="F26">
        <f t="shared" si="2"/>
        <v>1.0739104735690017</v>
      </c>
      <c r="G26">
        <f t="shared" si="2"/>
        <v>1.0739104735690017</v>
      </c>
      <c r="H26">
        <f t="shared" si="2"/>
        <v>1.0739104735690017</v>
      </c>
    </row>
    <row r="29" spans="2:8" x14ac:dyDescent="0.35">
      <c r="B29" s="1" t="s">
        <v>156</v>
      </c>
      <c r="C29" t="s">
        <v>157</v>
      </c>
    </row>
    <row r="30" spans="2:8" x14ac:dyDescent="0.35">
      <c r="B30" s="34" t="s">
        <v>146</v>
      </c>
      <c r="C30" s="70">
        <v>0.01</v>
      </c>
    </row>
    <row r="31" spans="2:8" x14ac:dyDescent="0.35">
      <c r="B31" s="34" t="s">
        <v>148</v>
      </c>
      <c r="C31" s="50">
        <v>4000000</v>
      </c>
    </row>
    <row r="32" spans="2:8" x14ac:dyDescent="0.35">
      <c r="B32" s="30" t="s">
        <v>152</v>
      </c>
      <c r="C32" s="39">
        <v>1.6E-2</v>
      </c>
    </row>
    <row r="33" spans="2:8" x14ac:dyDescent="0.35">
      <c r="B33" s="30" t="s">
        <v>174</v>
      </c>
      <c r="C33" s="39">
        <v>1.6E-2</v>
      </c>
    </row>
    <row r="35" spans="2:8" x14ac:dyDescent="0.35">
      <c r="B35" s="1" t="s">
        <v>158</v>
      </c>
      <c r="C35" t="s">
        <v>160</v>
      </c>
      <c r="D35" t="s">
        <v>127</v>
      </c>
      <c r="E35" t="s">
        <v>128</v>
      </c>
    </row>
    <row r="36" spans="2:8" x14ac:dyDescent="0.35">
      <c r="B36" s="32" t="s">
        <v>159</v>
      </c>
      <c r="C36" s="32">
        <v>0</v>
      </c>
      <c r="D36" s="32">
        <v>1</v>
      </c>
      <c r="E36" s="32">
        <v>6</v>
      </c>
    </row>
    <row r="40" spans="2:8" x14ac:dyDescent="0.35">
      <c r="B40" s="1" t="s">
        <v>133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</row>
    <row r="41" spans="2:8" x14ac:dyDescent="0.35">
      <c r="B41" s="74" t="s">
        <v>27</v>
      </c>
      <c r="C41" s="75">
        <f>'Demographic-Economic'!C27</f>
        <v>2.5499999999999998</v>
      </c>
      <c r="D41" s="75">
        <f>'Demographic-Economic'!D27</f>
        <v>2.4900000000000002</v>
      </c>
      <c r="E41" s="75">
        <f>'Demographic-Economic'!E27</f>
        <v>2.4700000000000002</v>
      </c>
      <c r="F41" s="75">
        <f>'Demographic-Economic'!F27</f>
        <v>2.5</v>
      </c>
      <c r="G41" s="75">
        <f>'Demographic-Economic'!G27</f>
        <v>2.5</v>
      </c>
      <c r="H41" s="75">
        <f>'Demographic-Economic'!H27</f>
        <v>2.65</v>
      </c>
    </row>
    <row r="42" spans="2:8" x14ac:dyDescent="0.35">
      <c r="B42" s="74" t="s">
        <v>28</v>
      </c>
      <c r="C42" s="76">
        <f>_xlfn.NUMBERVALUE(RIGHT('Demographic-Economic'!C28,7))</f>
        <v>82459</v>
      </c>
      <c r="D42" s="76">
        <f>_xlfn.NUMBERVALUE(RIGHT('Demographic-Economic'!D28,7))</f>
        <v>68123</v>
      </c>
      <c r="E42" s="76">
        <f>_xlfn.NUMBERVALUE(RIGHT('Demographic-Economic'!E28,7))</f>
        <v>71916</v>
      </c>
      <c r="F42" s="76">
        <f>_xlfn.NUMBERVALUE(RIGHT('Demographic-Economic'!F28,7))</f>
        <v>48615</v>
      </c>
      <c r="G42" s="76">
        <f>_xlfn.NUMBERVALUE(RIGHT('Demographic-Economic'!G28,7))</f>
        <v>61518</v>
      </c>
      <c r="H42" s="76">
        <f>_xlfn.NUMBERVALUE(RIGHT('Demographic-Economic'!H28,7))</f>
        <v>69340</v>
      </c>
    </row>
    <row r="43" spans="2:8" x14ac:dyDescent="0.35">
      <c r="B43" s="77" t="s">
        <v>134</v>
      </c>
      <c r="C43" s="78">
        <v>0.1</v>
      </c>
      <c r="D43" s="77"/>
      <c r="E43" s="77"/>
      <c r="F43" s="77"/>
      <c r="G43" s="77"/>
      <c r="H43" s="77"/>
    </row>
    <row r="44" spans="2:8" x14ac:dyDescent="0.35">
      <c r="B44" s="77" t="s">
        <v>135</v>
      </c>
      <c r="C44" s="79">
        <v>12</v>
      </c>
      <c r="D44" s="77"/>
      <c r="E44" s="77"/>
      <c r="F44" s="77"/>
      <c r="G44" s="77"/>
      <c r="H44" s="77"/>
    </row>
    <row r="45" spans="2:8" x14ac:dyDescent="0.35">
      <c r="B45" s="77" t="s">
        <v>136</v>
      </c>
      <c r="C45" s="80">
        <f>C42*$C$43/$C$44/C$41</f>
        <v>269.47385620915031</v>
      </c>
      <c r="D45" s="80">
        <f t="shared" ref="D45:H45" si="3">D42*$C$43/$C$44/D$41</f>
        <v>227.98862115127176</v>
      </c>
      <c r="E45" s="80">
        <f t="shared" si="3"/>
        <v>242.63157894736844</v>
      </c>
      <c r="F45" s="80">
        <f t="shared" si="3"/>
        <v>162.05000000000001</v>
      </c>
      <c r="G45" s="80">
        <f t="shared" si="3"/>
        <v>205.06</v>
      </c>
      <c r="H45" s="80">
        <f t="shared" si="3"/>
        <v>218.05031446540883</v>
      </c>
    </row>
    <row r="47" spans="2:8" x14ac:dyDescent="0.35">
      <c r="C47" t="s">
        <v>194</v>
      </c>
      <c r="D47" t="s">
        <v>195</v>
      </c>
    </row>
    <row r="48" spans="2:8" x14ac:dyDescent="0.35">
      <c r="B48" s="99" t="s">
        <v>192</v>
      </c>
      <c r="C48">
        <v>26.3825</v>
      </c>
      <c r="D48" s="110">
        <f>1/C48</f>
        <v>3.7903913579077041E-2</v>
      </c>
    </row>
    <row r="49" spans="2:4" x14ac:dyDescent="0.35">
      <c r="B49" s="99" t="s">
        <v>193</v>
      </c>
      <c r="C49">
        <v>-2.8902806999999999</v>
      </c>
      <c r="D49" s="110">
        <f>EXP(C49)</f>
        <v>5.5560614557892268E-2</v>
      </c>
    </row>
  </sheetData>
  <conditionalFormatting sqref="B41:B42">
    <cfRule type="expression" dxfId="4" priority="1">
      <formula>MOD(ROW(),3)=2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1E8A-21E0-4EA8-AFFD-232A2252CA12}">
  <dimension ref="A1:S131"/>
  <sheetViews>
    <sheetView workbookViewId="0">
      <selection activeCell="D24" sqref="D24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7</v>
      </c>
      <c r="D1" s="97">
        <v>0.95</v>
      </c>
    </row>
    <row r="2" spans="1:19" x14ac:dyDescent="0.35">
      <c r="A2" t="str">
        <f>'[1]Annual Cost 95%'!$B$1</f>
        <v>Low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'Total Property Damage Expected'!B4+Summary!AD4</f>
        <v>675708.07497868256</v>
      </c>
      <c r="C4" s="36">
        <f>'Total Property Damage Expected'!C4+Summary!AE4</f>
        <v>866896.7938679998</v>
      </c>
      <c r="D4" s="36">
        <f>'Total Property Damage Expected'!D4+Summary!AF4</f>
        <v>914039.21770372172</v>
      </c>
      <c r="E4" s="36">
        <f>'Total Property Damage Expected'!E4+Summary!AG4</f>
        <v>601065.90390545607</v>
      </c>
      <c r="F4" s="36">
        <f>'Total Property Damage Expected'!F4+Summary!AH4</f>
        <v>500233.49736793939</v>
      </c>
      <c r="G4" s="36">
        <f>'Total Property Damage Expected'!G4+Summary!AI4</f>
        <v>299878.19606612076</v>
      </c>
      <c r="H4" s="37">
        <f>'Total Property Damage Expected'!H4+Summary!AJ4</f>
        <v>2731138.7909203148</v>
      </c>
      <c r="I4" s="37">
        <f>'Total Property Damage Expected'!I4+Summary!AK4</f>
        <v>2906569.6998864268</v>
      </c>
      <c r="J4" s="37">
        <f>'Total Property Damage Expected'!J4+Summary!AL4</f>
        <v>1836248.6703235274</v>
      </c>
      <c r="K4" s="37">
        <f>'Total Property Damage Expected'!K4+Summary!AM4</f>
        <v>1359394.7653990989</v>
      </c>
      <c r="L4" s="37">
        <f>'Total Property Damage Expected'!L4+Summary!AN4</f>
        <v>1217192.4690516132</v>
      </c>
      <c r="M4" s="37">
        <f>'Total Property Damage Expected'!M4+Summary!AO4</f>
        <v>520841.29823762015</v>
      </c>
      <c r="N4" s="38">
        <f>'Total Property Damage Expected'!N4+Summary!AP4</f>
        <v>58556355.376090176</v>
      </c>
      <c r="O4" s="38">
        <f>'Total Property Damage Expected'!O4+Summary!AQ4</f>
        <v>104899394.44015093</v>
      </c>
      <c r="P4" s="38">
        <f>'Total Property Damage Expected'!P4+Summary!AR4</f>
        <v>77300363.705574602</v>
      </c>
      <c r="Q4" s="38">
        <f>'Total Property Damage Expected'!Q4+Summary!AS4</f>
        <v>26630125.845736884</v>
      </c>
      <c r="R4" s="38">
        <f>'Total Property Damage Expected'!R4+Summary!AT4</f>
        <v>18412821.165607996</v>
      </c>
      <c r="S4" s="38">
        <f>'Total Property Damage Expected'!S4+Summary!AU4</f>
        <v>10432556.392643722</v>
      </c>
    </row>
    <row r="5" spans="1:19" x14ac:dyDescent="0.35">
      <c r="A5">
        <v>2024</v>
      </c>
      <c r="B5" s="36">
        <f>'Total Property Damage Expected'!B5+Summary!AD5</f>
        <v>686486.21234677744</v>
      </c>
      <c r="C5" s="36">
        <f>'Total Property Damage Expected'!C5+Summary!AE5</f>
        <v>880724.55925109831</v>
      </c>
      <c r="D5" s="36">
        <f>'Total Property Damage Expected'!D5+Summary!AF5</f>
        <v>928618.94615901285</v>
      </c>
      <c r="E5" s="36">
        <f>'Total Property Damage Expected'!E5+Summary!AG5</f>
        <v>610653.43307591253</v>
      </c>
      <c r="F5" s="36">
        <f>'Total Property Damage Expected'!F5+Summary!AH5</f>
        <v>508212.66107842827</v>
      </c>
      <c r="G5" s="36">
        <f>'Total Property Damage Expected'!G5+Summary!AI5</f>
        <v>304661.51671979076</v>
      </c>
      <c r="H5" s="37">
        <f>'Total Property Damage Expected'!H5+Summary!AJ5</f>
        <v>2754252.1630424662</v>
      </c>
      <c r="I5" s="37">
        <f>'Total Property Damage Expected'!I5+Summary!AK5</f>
        <v>2931182.9148544632</v>
      </c>
      <c r="J5" s="37">
        <f>'Total Property Damage Expected'!J5+Summary!AL5</f>
        <v>1851812.0697283533</v>
      </c>
      <c r="K5" s="37">
        <f>'Total Property Damage Expected'!K5+Summary!AM5</f>
        <v>1370964.754558424</v>
      </c>
      <c r="L5" s="37">
        <f>'Total Property Damage Expected'!L5+Summary!AN5</f>
        <v>1227535.9033119944</v>
      </c>
      <c r="M5" s="37">
        <f>'Total Property Damage Expected'!M5+Summary!AO5</f>
        <v>525262.52686013083</v>
      </c>
      <c r="N5" s="38">
        <f>'Total Property Damage Expected'!N5+Summary!AP5</f>
        <v>59048614.603814334</v>
      </c>
      <c r="O5" s="38">
        <f>'Total Property Damage Expected'!O5+Summary!AQ5</f>
        <v>105784072.74669702</v>
      </c>
      <c r="P5" s="38">
        <f>'Total Property Damage Expected'!P5+Summary!AR5</f>
        <v>77955256.315917522</v>
      </c>
      <c r="Q5" s="38">
        <f>'Total Property Damage Expected'!Q5+Summary!AS5</f>
        <v>26860416.745589279</v>
      </c>
      <c r="R5" s="38">
        <f>'Total Property Damage Expected'!R5+Summary!AT5</f>
        <v>18570853.745112389</v>
      </c>
      <c r="S5" s="38">
        <f>'Total Property Damage Expected'!S5+Summary!AU5</f>
        <v>10521623.575143985</v>
      </c>
    </row>
    <row r="6" spans="1:19" x14ac:dyDescent="0.35">
      <c r="A6">
        <v>2025</v>
      </c>
      <c r="B6" s="36">
        <f>'Total Property Damage Expected'!B6+Summary!AD6</f>
        <v>697436.27047389117</v>
      </c>
      <c r="C6" s="36">
        <f>'Total Property Damage Expected'!C6+Summary!AE6</f>
        <v>894772.88963898446</v>
      </c>
      <c r="D6" s="36">
        <f>'Total Property Damage Expected'!D6+Summary!AF6</f>
        <v>943431.23409065115</v>
      </c>
      <c r="E6" s="36">
        <f>'Total Property Damage Expected'!E6+Summary!AG6</f>
        <v>620393.89175875206</v>
      </c>
      <c r="F6" s="36">
        <f>'Total Property Damage Expected'!F6+Summary!AH6</f>
        <v>516319.09945935349</v>
      </c>
      <c r="G6" s="36">
        <f>'Total Property Damage Expected'!G6+Summary!AI6</f>
        <v>309521.13553976954</v>
      </c>
      <c r="H6" s="37">
        <f>'Total Property Damage Expected'!H6+Summary!AJ6</f>
        <v>2777562.5925576929</v>
      </c>
      <c r="I6" s="37">
        <f>'Total Property Damage Expected'!I6+Summary!AK6</f>
        <v>2956006.1902268054</v>
      </c>
      <c r="J6" s="37">
        <f>'Total Property Damage Expected'!J6+Summary!AL6</f>
        <v>1867508.4903200318</v>
      </c>
      <c r="K6" s="37">
        <f>'Total Property Damage Expected'!K6+Summary!AM6</f>
        <v>1382634.3174411529</v>
      </c>
      <c r="L6" s="37">
        <f>'Total Property Damage Expected'!L6+Summary!AN6</f>
        <v>1237968.125667901</v>
      </c>
      <c r="M6" s="37">
        <f>'Total Property Damage Expected'!M6+Summary!AO6</f>
        <v>529721.63987964147</v>
      </c>
      <c r="N6" s="38">
        <f>'Total Property Damage Expected'!N6+Summary!AP6</f>
        <v>59545173.385882415</v>
      </c>
      <c r="O6" s="38">
        <f>'Total Property Damage Expected'!O6+Summary!AQ6</f>
        <v>106676515.11866273</v>
      </c>
      <c r="P6" s="38">
        <f>'Total Property Damage Expected'!P6+Summary!AR6</f>
        <v>78615935.069663867</v>
      </c>
      <c r="Q6" s="38">
        <f>'Total Property Damage Expected'!Q6+Summary!AS6</f>
        <v>27092802.969936036</v>
      </c>
      <c r="R6" s="38">
        <f>'Total Property Damage Expected'!R6+Summary!AT6</f>
        <v>18730308.999999635</v>
      </c>
      <c r="S6" s="38">
        <f>'Total Property Damage Expected'!S6+Summary!AU6</f>
        <v>10611486.528719811</v>
      </c>
    </row>
    <row r="7" spans="1:19" x14ac:dyDescent="0.35">
      <c r="A7">
        <v>2026</v>
      </c>
      <c r="B7" s="36">
        <f>'Total Property Damage Expected'!B7+Summary!AD7</f>
        <v>708560.99164715305</v>
      </c>
      <c r="C7" s="36">
        <f>'Total Property Damage Expected'!C7+Summary!AE7</f>
        <v>909045.30323723902</v>
      </c>
      <c r="D7" s="36">
        <f>'Total Property Damage Expected'!D7+Summary!AF7</f>
        <v>958479.79102657514</v>
      </c>
      <c r="E7" s="36">
        <f>'Total Property Damage Expected'!E7+Summary!AG7</f>
        <v>630289.71931403724</v>
      </c>
      <c r="F7" s="36">
        <f>'Total Property Damage Expected'!F7+Summary!AH7</f>
        <v>524554.84265351249</v>
      </c>
      <c r="G7" s="36">
        <f>'Total Property Damage Expected'!G7+Summary!AI7</f>
        <v>314458.26954883343</v>
      </c>
      <c r="H7" s="37">
        <f>'Total Property Damage Expected'!H7+Summary!AJ7</f>
        <v>2801071.7801362602</v>
      </c>
      <c r="I7" s="37">
        <f>'Total Property Damage Expected'!I7+Summary!AK7</f>
        <v>2981041.3419382847</v>
      </c>
      <c r="J7" s="37">
        <f>'Total Property Damage Expected'!J7+Summary!AL7</f>
        <v>1883339.0848054609</v>
      </c>
      <c r="K7" s="37">
        <f>'Total Property Damage Expected'!K7+Summary!AM7</f>
        <v>1394404.3265423579</v>
      </c>
      <c r="L7" s="37">
        <f>'Total Property Damage Expected'!L7+Summary!AN7</f>
        <v>1248489.9108985087</v>
      </c>
      <c r="M7" s="37">
        <f>'Total Property Damage Expected'!M7+Summary!AO7</f>
        <v>534218.96693646838</v>
      </c>
      <c r="N7" s="38">
        <f>'Total Property Damage Expected'!N7+Summary!AP7</f>
        <v>60046071.383325271</v>
      </c>
      <c r="O7" s="38">
        <f>'Total Property Damage Expected'!O7+Summary!AQ7</f>
        <v>107576793.64036478</v>
      </c>
      <c r="P7" s="38">
        <f>'Total Property Damage Expected'!P7+Summary!AR7</f>
        <v>79282454.17174612</v>
      </c>
      <c r="Q7" s="38">
        <f>'Total Property Damage Expected'!Q7+Summary!AS7</f>
        <v>27327304.901609845</v>
      </c>
      <c r="R7" s="38">
        <f>'Total Property Damage Expected'!R7+Summary!AT7</f>
        <v>18891200.586292028</v>
      </c>
      <c r="S7" s="38">
        <f>'Total Property Damage Expected'!S7+Summary!AU7</f>
        <v>10702152.818063168</v>
      </c>
    </row>
    <row r="8" spans="1:19" x14ac:dyDescent="0.35">
      <c r="A8">
        <v>2027</v>
      </c>
      <c r="B8" s="36">
        <f>'Total Property Damage Expected'!B8+Summary!AD8</f>
        <v>719863.16189558082</v>
      </c>
      <c r="C8" s="36">
        <f>'Total Property Damage Expected'!C8+Summary!AE8</f>
        <v>923545.37436991197</v>
      </c>
      <c r="D8" s="36">
        <f>'Total Property Damage Expected'!D8+Summary!AF8</f>
        <v>973768.38566495234</v>
      </c>
      <c r="E8" s="36">
        <f>'Total Property Damage Expected'!E8+Summary!AG8</f>
        <v>640343.39401176665</v>
      </c>
      <c r="F8" s="36">
        <f>'Total Property Damage Expected'!F8+Summary!AH8</f>
        <v>532921.95318626333</v>
      </c>
      <c r="G8" s="36">
        <f>'Total Property Damage Expected'!G8+Summary!AI8</f>
        <v>319474.15518234111</v>
      </c>
      <c r="H8" s="37">
        <f>'Total Property Damage Expected'!H8+Summary!AJ8</f>
        <v>2824781.4414166482</v>
      </c>
      <c r="I8" s="37">
        <f>'Total Property Damage Expected'!I8+Summary!AK8</f>
        <v>3006290.2019488462</v>
      </c>
      <c r="J8" s="37">
        <f>'Total Property Damage Expected'!J8+Summary!AL8</f>
        <v>1899305.0161022828</v>
      </c>
      <c r="K8" s="37">
        <f>'Total Property Damage Expected'!K8+Summary!AM8</f>
        <v>1406275.6622193716</v>
      </c>
      <c r="L8" s="37">
        <f>'Total Property Damage Expected'!L8+Summary!AN8</f>
        <v>1259102.0407206691</v>
      </c>
      <c r="M8" s="37">
        <f>'Total Property Damage Expected'!M8+Summary!AO8</f>
        <v>538754.8406096322</v>
      </c>
      <c r="N8" s="38">
        <f>'Total Property Damage Expected'!N8+Summary!AP8</f>
        <v>60551348.649517417</v>
      </c>
      <c r="O8" s="38">
        <f>'Total Property Damage Expected'!O8+Summary!AQ8</f>
        <v>108484981.1147446</v>
      </c>
      <c r="P8" s="38">
        <f>'Total Property Damage Expected'!P8+Summary!AR8</f>
        <v>79954868.373206064</v>
      </c>
      <c r="Q8" s="38">
        <f>'Total Property Damage Expected'!Q8+Summary!AS8</f>
        <v>27563943.137632824</v>
      </c>
      <c r="R8" s="38">
        <f>'Total Property Damage Expected'!R8+Summary!AT8</f>
        <v>19053542.301443201</v>
      </c>
      <c r="S8" s="38">
        <f>'Total Property Damage Expected'!S8+Summary!AU8</f>
        <v>10793630.085367259</v>
      </c>
    </row>
    <row r="9" spans="1:19" x14ac:dyDescent="0.35">
      <c r="A9">
        <v>2028</v>
      </c>
      <c r="B9" s="36">
        <f>'Total Property Damage Expected'!B9+Summary!AD9</f>
        <v>731345.61168780271</v>
      </c>
      <c r="C9" s="36">
        <f>'Total Property Damage Expected'!C9+Summary!AE9</f>
        <v>938276.7343746617</v>
      </c>
      <c r="D9" s="36">
        <f>'Total Property Damage Expected'!D9+Summary!AF9</f>
        <v>989300.8468179967</v>
      </c>
      <c r="E9" s="36">
        <f>'Total Property Damage Expected'!E9+Summary!AG9</f>
        <v>650557.43365252228</v>
      </c>
      <c r="F9" s="36">
        <f>'Total Property Damage Expected'!F9+Summary!AH9</f>
        <v>541422.52648205555</v>
      </c>
      <c r="G9" s="36">
        <f>'Total Property Damage Expected'!G9+Summary!AI9</f>
        <v>324570.04859788145</v>
      </c>
      <c r="H9" s="37">
        <f>'Total Property Damage Expected'!H9+Summary!AJ9</f>
        <v>2848693.3071413385</v>
      </c>
      <c r="I9" s="37">
        <f>'Total Property Damage Expected'!I9+Summary!AK9</f>
        <v>3031754.6183895185</v>
      </c>
      <c r="J9" s="37">
        <f>'Total Property Damage Expected'!J9+Summary!AL9</f>
        <v>1915407.4574324123</v>
      </c>
      <c r="K9" s="37">
        <f>'Total Property Damage Expected'!K9+Summary!AM9</f>
        <v>1418249.2127656143</v>
      </c>
      <c r="L9" s="37">
        <f>'Total Property Damage Expected'!L9+Summary!AN9</f>
        <v>1269805.3038534699</v>
      </c>
      <c r="M9" s="37">
        <f>'Total Property Damage Expected'!M9+Summary!AO9</f>
        <v>543329.59644402959</v>
      </c>
      <c r="N9" s="38">
        <f>'Total Property Damage Expected'!N9+Summary!AP9</f>
        <v>61061045.63437368</v>
      </c>
      <c r="O9" s="38">
        <f>'Total Property Damage Expected'!O9+Summary!AQ9</f>
        <v>109401151.07111618</v>
      </c>
      <c r="P9" s="38">
        <f>'Total Property Damage Expected'!P9+Summary!AR9</f>
        <v>80633232.977145895</v>
      </c>
      <c r="Q9" s="38">
        <f>'Total Property Damage Expected'!Q9+Summary!AS9</f>
        <v>27802738.491646886</v>
      </c>
      <c r="R9" s="38">
        <f>'Total Property Damage Expected'!R9+Summary!AT9</f>
        <v>19217348.08592128</v>
      </c>
      <c r="S9" s="38">
        <f>'Total Property Damage Expected'!S9+Summary!AU9</f>
        <v>10885926.051185114</v>
      </c>
    </row>
    <row r="10" spans="1:19" x14ac:dyDescent="0.35">
      <c r="A10">
        <v>2029</v>
      </c>
      <c r="B10" s="36">
        <f>'Total Property Damage Expected'!B10+Summary!AD10</f>
        <v>743011.21664090792</v>
      </c>
      <c r="C10" s="36">
        <f>'Total Property Damage Expected'!C10+Summary!AE10</f>
        <v>953243.07251217274</v>
      </c>
      <c r="D10" s="36">
        <f>'Total Property Damage Expected'!D10+Summary!AF10</f>
        <v>1005081.0643708406</v>
      </c>
      <c r="E10" s="36">
        <f>'Total Property Damage Expected'!E10+Summary!AG10</f>
        <v>660934.39619801694</v>
      </c>
      <c r="F10" s="36">
        <f>'Total Property Damage Expected'!F10+Summary!AH10</f>
        <v>550058.69138919935</v>
      </c>
      <c r="G10" s="36">
        <f>'Total Property Damage Expected'!G10+Summary!AI10</f>
        <v>329747.22598986031</v>
      </c>
      <c r="H10" s="37">
        <f>'Total Property Damage Expected'!H10+Summary!AJ10</f>
        <v>2872809.1232939023</v>
      </c>
      <c r="I10" s="37">
        <f>'Total Property Damage Expected'!I10+Summary!AK10</f>
        <v>3057436.4557097596</v>
      </c>
      <c r="J10" s="37">
        <f>'Total Property Damage Expected'!J10+Summary!AL10</f>
        <v>1931647.5924164592</v>
      </c>
      <c r="K10" s="37">
        <f>'Total Property Damage Expected'!K10+Summary!AM10</f>
        <v>1430325.8744851584</v>
      </c>
      <c r="L10" s="37">
        <f>'Total Property Damage Expected'!L10+Summary!AN10</f>
        <v>1280600.4960834268</v>
      </c>
      <c r="M10" s="37">
        <f>'Total Property Damage Expected'!M10+Summary!AO10</f>
        <v>547943.57297786977</v>
      </c>
      <c r="N10" s="38">
        <f>'Total Property Damage Expected'!N10+Summary!AP10</f>
        <v>61575203.18859411</v>
      </c>
      <c r="O10" s="38">
        <f>'Total Property Damage Expected'!O10+Summary!AQ10</f>
        <v>110325377.77300417</v>
      </c>
      <c r="P10" s="38">
        <f>'Total Property Damage Expected'!P10+Summary!AR10</f>
        <v>81317603.844749063</v>
      </c>
      <c r="Q10" s="38">
        <f>'Total Property Damage Expected'!Q10+Summary!AS10</f>
        <v>28043711.996373545</v>
      </c>
      <c r="R10" s="38">
        <f>'Total Property Damage Expected'!R10+Summary!AT10</f>
        <v>19382632.024811018</v>
      </c>
      <c r="S10" s="38">
        <f>'Total Property Damage Expected'!S10+Summary!AU10</f>
        <v>10979048.515298365</v>
      </c>
    </row>
    <row r="11" spans="1:19" x14ac:dyDescent="0.35">
      <c r="A11">
        <v>2030</v>
      </c>
      <c r="B11" s="36">
        <f>'Total Property Damage Expected'!B11+Summary!AD11</f>
        <v>837071.06400933419</v>
      </c>
      <c r="C11" s="36">
        <f>'Total Property Damage Expected'!C11+Summary!AE11</f>
        <v>1073916.7526631383</v>
      </c>
      <c r="D11" s="36">
        <f>'Total Property Damage Expected'!D11+Summary!AF11</f>
        <v>1132317.0594544872</v>
      </c>
      <c r="E11" s="36">
        <f>'Total Property Damage Expected'!E11+Summary!AG11</f>
        <v>744603.91158969852</v>
      </c>
      <c r="F11" s="36">
        <f>'Total Property Damage Expected'!F11+Summary!AH11</f>
        <v>619692.14428598003</v>
      </c>
      <c r="G11" s="36">
        <f>'Total Property Damage Expected'!G11+Summary!AI11</f>
        <v>371490.84042274719</v>
      </c>
      <c r="H11" s="37">
        <f>'Total Property Damage Expected'!H11+Summary!AJ11</f>
        <v>3212641.9810241503</v>
      </c>
      <c r="I11" s="37">
        <f>'Total Property Damage Expected'!I11+Summary!AK11</f>
        <v>3419127.7478556251</v>
      </c>
      <c r="J11" s="37">
        <f>'Total Property Damage Expected'!J11+Summary!AL11</f>
        <v>2160175.9939171392</v>
      </c>
      <c r="K11" s="37">
        <f>'Total Property Damage Expected'!K11+Summary!AM11</f>
        <v>1599602.3873252166</v>
      </c>
      <c r="L11" s="37">
        <f>'Total Property Damage Expected'!L11+Summary!AN11</f>
        <v>1432137.6619268612</v>
      </c>
      <c r="M11" s="37">
        <f>'Total Property Damage Expected'!M11+Summary!AO11</f>
        <v>612777.56980271894</v>
      </c>
      <c r="N11" s="38">
        <f>'Total Property Damage Expected'!N11+Summary!AP11</f>
        <v>68856180.015411019</v>
      </c>
      <c r="O11" s="38">
        <f>'Total Property Damage Expected'!O11+Summary!AQ11</f>
        <v>123374233.73051281</v>
      </c>
      <c r="P11" s="38">
        <f>'Total Property Damage Expected'!P11+Summary!AR11</f>
        <v>90939103.358876616</v>
      </c>
      <c r="Q11" s="38">
        <f>'Total Property Damage Expected'!Q11+Summary!AS11</f>
        <v>31367461.43047893</v>
      </c>
      <c r="R11" s="38">
        <f>'Total Property Damage Expected'!R11+Summary!AT11</f>
        <v>21678432.051642187</v>
      </c>
      <c r="S11" s="38">
        <f>'Total Property Damage Expected'!S11+Summary!AU11</f>
        <v>12278908.392593829</v>
      </c>
    </row>
    <row r="12" spans="1:19" x14ac:dyDescent="0.35">
      <c r="A12">
        <v>2031</v>
      </c>
      <c r="B12" s="36">
        <f>'Total Property Damage Expected'!B12+Summary!AD12</f>
        <v>850423.08280093223</v>
      </c>
      <c r="C12" s="36">
        <f>'Total Property Damage Expected'!C12+Summary!AE12</f>
        <v>1091046.668244607</v>
      </c>
      <c r="D12" s="36">
        <f>'Total Property Damage Expected'!D12+Summary!AF12</f>
        <v>1150378.5112307186</v>
      </c>
      <c r="E12" s="36">
        <f>'Total Property Damage Expected'!E12+Summary!AG12</f>
        <v>756480.99807292235</v>
      </c>
      <c r="F12" s="36">
        <f>'Total Property Damage Expected'!F12+Summary!AH12</f>
        <v>629576.77835262823</v>
      </c>
      <c r="G12" s="36">
        <f>'Total Property Damage Expected'!G12+Summary!AI12</f>
        <v>377416.44566165411</v>
      </c>
      <c r="H12" s="37">
        <f>'Total Property Damage Expected'!H12+Summary!AJ12</f>
        <v>3239842.3244059803</v>
      </c>
      <c r="I12" s="37">
        <f>'Total Property Damage Expected'!I12+Summary!AK12</f>
        <v>3448094.9334054226</v>
      </c>
      <c r="J12" s="37">
        <f>'Total Property Damage Expected'!J12+Summary!AL12</f>
        <v>2178494.1194880409</v>
      </c>
      <c r="K12" s="37">
        <f>'Total Property Damage Expected'!K12+Summary!AM12</f>
        <v>1613225.9536796787</v>
      </c>
      <c r="L12" s="37">
        <f>'Total Property Damage Expected'!L12+Summary!AN12</f>
        <v>1444315.0623148172</v>
      </c>
      <c r="M12" s="37">
        <f>'Total Property Damage Expected'!M12+Summary!AO12</f>
        <v>617982.15405388572</v>
      </c>
      <c r="N12" s="38">
        <f>'Total Property Damage Expected'!N12+Summary!AP12</f>
        <v>69436362.17015864</v>
      </c>
      <c r="O12" s="38">
        <f>'Total Property Damage Expected'!O12+Summary!AQ12</f>
        <v>124417231.80447498</v>
      </c>
      <c r="P12" s="38">
        <f>'Total Property Damage Expected'!P12+Summary!AR12</f>
        <v>91711514.566556007</v>
      </c>
      <c r="Q12" s="38">
        <f>'Total Property Damage Expected'!Q12+Summary!AS12</f>
        <v>31639579.776712883</v>
      </c>
      <c r="R12" s="38">
        <f>'Total Property Damage Expected'!R12+Summary!AT12</f>
        <v>21865041.971352201</v>
      </c>
      <c r="S12" s="38">
        <f>'Total Property Damage Expected'!S12+Summary!AU12</f>
        <v>12384031.656435635</v>
      </c>
    </row>
    <row r="13" spans="1:19" x14ac:dyDescent="0.35">
      <c r="A13">
        <v>2032</v>
      </c>
      <c r="B13" s="36">
        <f>'Total Property Damage Expected'!B13+Summary!AD13</f>
        <v>863988.07802126661</v>
      </c>
      <c r="C13" s="36">
        <f>'Total Property Damage Expected'!C13+Summary!AE13</f>
        <v>1108449.821027284</v>
      </c>
      <c r="D13" s="36">
        <f>'Total Property Damage Expected'!D13+Summary!AF13</f>
        <v>1168728.0590287677</v>
      </c>
      <c r="E13" s="36">
        <f>'Total Property Damage Expected'!E13+Summary!AG13</f>
        <v>768547.53451891744</v>
      </c>
      <c r="F13" s="36">
        <f>'Total Property Damage Expected'!F13+Summary!AH13</f>
        <v>639619.0810157439</v>
      </c>
      <c r="G13" s="36">
        <f>'Total Property Damage Expected'!G13+Summary!AI13</f>
        <v>383436.56950943812</v>
      </c>
      <c r="H13" s="37">
        <f>'Total Property Damage Expected'!H13+Summary!AJ13</f>
        <v>3267274.7407246833</v>
      </c>
      <c r="I13" s="37">
        <f>'Total Property Damage Expected'!I13+Summary!AK13</f>
        <v>3477309.5307260333</v>
      </c>
      <c r="J13" s="37">
        <f>'Total Property Damage Expected'!J13+Summary!AL13</f>
        <v>2196968.9420245662</v>
      </c>
      <c r="K13" s="37">
        <f>'Total Property Damage Expected'!K13+Summary!AM13</f>
        <v>1626966.8963905058</v>
      </c>
      <c r="L13" s="37">
        <f>'Total Property Damage Expected'!L13+Summary!AN13</f>
        <v>1456597.0984271881</v>
      </c>
      <c r="M13" s="37">
        <f>'Total Property Damage Expected'!M13+Summary!AO13</f>
        <v>623231.37676989962</v>
      </c>
      <c r="N13" s="38">
        <f>'Total Property Damage Expected'!N13+Summary!AP13</f>
        <v>70021629.284619451</v>
      </c>
      <c r="O13" s="38">
        <f>'Total Property Damage Expected'!O13+Summary!AQ13</f>
        <v>125469416.06890705</v>
      </c>
      <c r="P13" s="38">
        <f>'Total Property Damage Expected'!P13+Summary!AR13</f>
        <v>92490775.763921976</v>
      </c>
      <c r="Q13" s="38">
        <f>'Total Property Damage Expected'!Q13+Summary!AS13</f>
        <v>31914184.939910166</v>
      </c>
      <c r="R13" s="38">
        <f>'Total Property Damage Expected'!R13+Summary!AT13</f>
        <v>22053338.860867649</v>
      </c>
      <c r="S13" s="38">
        <f>'Total Property Damage Expected'!S13+Summary!AU13</f>
        <v>12490097.912768317</v>
      </c>
    </row>
    <row r="14" spans="1:19" x14ac:dyDescent="0.35">
      <c r="A14">
        <v>2033</v>
      </c>
      <c r="B14" s="36">
        <f>'Total Property Damage Expected'!B14+Summary!AD14</f>
        <v>877769.4468314636</v>
      </c>
      <c r="C14" s="36">
        <f>'Total Property Damage Expected'!C14+Summary!AE14</f>
        <v>1126130.5693845523</v>
      </c>
      <c r="D14" s="36">
        <f>'Total Property Damage Expected'!D14+Summary!AF14</f>
        <v>1187370.298233259</v>
      </c>
      <c r="E14" s="36">
        <f>'Total Property Damage Expected'!E14+Summary!AG14</f>
        <v>780806.54282101127</v>
      </c>
      <c r="F14" s="36">
        <f>'Total Property Damage Expected'!F14+Summary!AH14</f>
        <v>649821.56722794403</v>
      </c>
      <c r="G14" s="36">
        <f>'Total Property Damage Expected'!G14+Summary!AI14</f>
        <v>389552.71962094028</v>
      </c>
      <c r="H14" s="37">
        <f>'Total Property Damage Expected'!H14+Summary!AJ14</f>
        <v>3294941.2352625662</v>
      </c>
      <c r="I14" s="37">
        <f>'Total Property Damage Expected'!I14+Summary!AK14</f>
        <v>3506773.6813621121</v>
      </c>
      <c r="J14" s="37">
        <f>'Total Property Damage Expected'!J14+Summary!AL14</f>
        <v>2215601.8212412717</v>
      </c>
      <c r="K14" s="37">
        <f>'Total Property Damage Expected'!K14+Summary!AM14</f>
        <v>1640826.2457491455</v>
      </c>
      <c r="L14" s="37">
        <f>'Total Property Damage Expected'!L14+Summary!AN14</f>
        <v>1468984.6848010931</v>
      </c>
      <c r="M14" s="37">
        <f>'Total Property Damage Expected'!M14+Summary!AO14</f>
        <v>628525.62694479548</v>
      </c>
      <c r="N14" s="38">
        <f>'Total Property Damage Expected'!N14+Summary!AP14</f>
        <v>70612028.484229147</v>
      </c>
      <c r="O14" s="38">
        <f>'Total Property Damage Expected'!O14+Summary!AQ14</f>
        <v>126530872.22061811</v>
      </c>
      <c r="P14" s="38">
        <f>'Total Property Damage Expected'!P14+Summary!AR14</f>
        <v>93276951.439488679</v>
      </c>
      <c r="Q14" s="38">
        <f>'Total Property Damage Expected'!Q14+Summary!AS14</f>
        <v>32191301.243054438</v>
      </c>
      <c r="R14" s="38">
        <f>'Total Property Damage Expected'!R14+Summary!AT14</f>
        <v>22243338.998866718</v>
      </c>
      <c r="S14" s="38">
        <f>'Total Property Damage Expected'!S14+Summary!AU14</f>
        <v>12597116.172100171</v>
      </c>
    </row>
    <row r="15" spans="1:19" x14ac:dyDescent="0.35">
      <c r="A15">
        <v>2034</v>
      </c>
      <c r="B15" s="36">
        <f>'Total Property Damage Expected'!B15+Summary!AD15</f>
        <v>891770.64058035368</v>
      </c>
      <c r="C15" s="36">
        <f>'Total Property Damage Expected'!C15+Summary!AE15</f>
        <v>1144093.3412096787</v>
      </c>
      <c r="D15" s="36">
        <f>'Total Property Damage Expected'!D15+Summary!AF15</f>
        <v>1206309.8975292381</v>
      </c>
      <c r="E15" s="36">
        <f>'Total Property Damage Expected'!E15+Summary!AG15</f>
        <v>793261.09307438449</v>
      </c>
      <c r="F15" s="36">
        <f>'Total Property Damage Expected'!F15+Summary!AH15</f>
        <v>660186.79205754877</v>
      </c>
      <c r="G15" s="36">
        <f>'Total Property Damage Expected'!G15+Summary!AI15</f>
        <v>395766.4276994206</v>
      </c>
      <c r="H15" s="37">
        <f>'Total Property Damage Expected'!H15+Summary!AJ15</f>
        <v>3322843.8309848183</v>
      </c>
      <c r="I15" s="37">
        <f>'Total Property Damage Expected'!I15+Summary!AK15</f>
        <v>3536489.5457946002</v>
      </c>
      <c r="J15" s="37">
        <f>'Total Property Damage Expected'!J15+Summary!AL15</f>
        <v>2234394.1289227214</v>
      </c>
      <c r="K15" s="37">
        <f>'Total Property Damage Expected'!K15+Summary!AM15</f>
        <v>1654805.0413560083</v>
      </c>
      <c r="L15" s="37">
        <f>'Total Property Damage Expected'!L15+Summary!AN15</f>
        <v>1481478.7441830193</v>
      </c>
      <c r="M15" s="37">
        <f>'Total Property Damage Expected'!M15+Summary!AO15</f>
        <v>633865.29704853171</v>
      </c>
      <c r="N15" s="38">
        <f>'Total Property Damage Expected'!N15+Summary!AP15</f>
        <v>71207607.363220707</v>
      </c>
      <c r="O15" s="38">
        <f>'Total Property Damage Expected'!O15+Summary!AQ15</f>
        <v>127601686.81558493</v>
      </c>
      <c r="P15" s="38">
        <f>'Total Property Damage Expected'!P15+Summary!AR15</f>
        <v>94070106.735206082</v>
      </c>
      <c r="Q15" s="38">
        <f>'Total Property Damage Expected'!Q15+Summary!AS15</f>
        <v>32470953.266210943</v>
      </c>
      <c r="R15" s="38">
        <f>'Total Property Damage Expected'!R15+Summary!AT15</f>
        <v>22435058.833601765</v>
      </c>
      <c r="S15" s="38">
        <f>'Total Property Damage Expected'!S15+Summary!AU15</f>
        <v>12705095.537788255</v>
      </c>
    </row>
    <row r="16" spans="1:19" x14ac:dyDescent="0.35">
      <c r="A16">
        <v>2035</v>
      </c>
      <c r="B16" s="36">
        <f>'Total Property Damage Expected'!B16+Summary!AD16</f>
        <v>905995.16566881328</v>
      </c>
      <c r="C16" s="36">
        <f>'Total Property Damage Expected'!C16+Summary!AE16</f>
        <v>1162342.6350247178</v>
      </c>
      <c r="D16" s="36">
        <f>'Total Property Damage Expected'!D16+Summary!AF16</f>
        <v>1225551.6000713792</v>
      </c>
      <c r="E16" s="36">
        <f>'Total Property Damage Expected'!E16+Summary!AG16</f>
        <v>805914.30434493278</v>
      </c>
      <c r="F16" s="36">
        <f>'Total Property Damage Expected'!F16+Summary!AH16</f>
        <v>670717.3513284626</v>
      </c>
      <c r="G16" s="36">
        <f>'Total Property Damage Expected'!G16+Summary!AI16</f>
        <v>402079.24988015165</v>
      </c>
      <c r="H16" s="37">
        <f>'Total Property Damage Expected'!H16+Summary!AJ16</f>
        <v>3350984.5687003932</v>
      </c>
      <c r="I16" s="37">
        <f>'Total Property Damage Expected'!I16+Summary!AK16</f>
        <v>3566459.30361372</v>
      </c>
      <c r="J16" s="37">
        <f>'Total Property Damage Expected'!J16+Summary!AL16</f>
        <v>2253347.2490343945</v>
      </c>
      <c r="K16" s="37">
        <f>'Total Property Damage Expected'!K16+Summary!AM16</f>
        <v>1668904.3322082134</v>
      </c>
      <c r="L16" s="37">
        <f>'Total Property Damage Expected'!L16+Summary!AN16</f>
        <v>1494080.2076054881</v>
      </c>
      <c r="M16" s="37">
        <f>'Total Property Damage Expected'!M16+Summary!AO16</f>
        <v>639250.78305923706</v>
      </c>
      <c r="N16" s="38">
        <f>'Total Property Damage Expected'!N16+Summary!AP16</f>
        <v>71808413.989667684</v>
      </c>
      <c r="O16" s="38">
        <f>'Total Property Damage Expected'!O16+Summary!AQ16</f>
        <v>128681947.27826849</v>
      </c>
      <c r="P16" s="38">
        <f>'Total Property Damage Expected'!P16+Summary!AR16</f>
        <v>94870307.453621164</v>
      </c>
      <c r="Q16" s="38">
        <f>'Total Property Damage Expected'!Q16+Summary!AS16</f>
        <v>32753165.849459108</v>
      </c>
      <c r="R16" s="38">
        <f>'Total Property Damage Expected'!R16+Summary!AT16</f>
        <v>22628514.984807946</v>
      </c>
      <c r="S16" s="38">
        <f>'Total Property Damage Expected'!S16+Summary!AU16</f>
        <v>12814045.207072737</v>
      </c>
    </row>
    <row r="17" spans="1:19" x14ac:dyDescent="0.35">
      <c r="A17">
        <v>2036</v>
      </c>
      <c r="B17" s="36">
        <f>'Total Property Damage Expected'!B17+Summary!AD17</f>
        <v>920446.58442789258</v>
      </c>
      <c r="C17" s="36">
        <f>'Total Property Damage Expected'!C17+Summary!AE17</f>
        <v>1180883.0211071027</v>
      </c>
      <c r="D17" s="36">
        <f>'Total Property Damage Expected'!D17+Summary!AF17</f>
        <v>1245100.2246718393</v>
      </c>
      <c r="E17" s="36">
        <f>'Total Property Damage Expected'!E17+Summary!AG17</f>
        <v>818769.34545039292</v>
      </c>
      <c r="F17" s="36">
        <f>'Total Property Damage Expected'!F17+Summary!AH17</f>
        <v>681415.88227026165</v>
      </c>
      <c r="G17" s="36">
        <f>'Total Property Damage Expected'!G17+Summary!AI17</f>
        <v>408492.76712013071</v>
      </c>
      <c r="H17" s="37">
        <f>'Total Property Damage Expected'!H17+Summary!AJ17</f>
        <v>3379365.5072244238</v>
      </c>
      <c r="I17" s="37">
        <f>'Total Property Damage Expected'!I17+Summary!AK17</f>
        <v>3596685.1536936215</v>
      </c>
      <c r="J17" s="37">
        <f>'Total Property Damage Expected'!J17+Summary!AL17</f>
        <v>2272462.577834656</v>
      </c>
      <c r="K17" s="37">
        <f>'Total Property Damage Expected'!K17+Summary!AM17</f>
        <v>1683125.1767882104</v>
      </c>
      <c r="L17" s="37">
        <f>'Total Property Damage Expected'!L17+Summary!AN17</f>
        <v>1506790.0144644759</v>
      </c>
      <c r="M17" s="37">
        <f>'Total Property Damage Expected'!M17+Summary!AO17</f>
        <v>644682.48449577461</v>
      </c>
      <c r="N17" s="38">
        <f>'Total Property Damage Expected'!N17+Summary!AP17</f>
        <v>72414496.910586074</v>
      </c>
      <c r="O17" s="38">
        <f>'Total Property Damage Expected'!O17+Summary!AQ17</f>
        <v>129771741.91103911</v>
      </c>
      <c r="P17" s="38">
        <f>'Total Property Damage Expected'!P17+Summary!AR17</f>
        <v>95677620.065123394</v>
      </c>
      <c r="Q17" s="38">
        <f>'Total Property Damage Expected'!Q17+Summary!AS17</f>
        <v>33037964.095860817</v>
      </c>
      <c r="R17" s="38">
        <f>'Total Property Damage Expected'!R17+Summary!AT17</f>
        <v>22823724.24563472</v>
      </c>
      <c r="S17" s="38">
        <f>'Total Property Damage Expected'!S17+Summary!AU17</f>
        <v>12923974.472123588</v>
      </c>
    </row>
    <row r="18" spans="1:19" x14ac:dyDescent="0.35">
      <c r="A18">
        <v>2037</v>
      </c>
      <c r="B18" s="36">
        <f>'Total Property Damage Expected'!B18+Summary!AD18</f>
        <v>935128.51601095172</v>
      </c>
      <c r="C18" s="36">
        <f>'Total Property Damage Expected'!C18+Summary!AE18</f>
        <v>1199719.1426342058</v>
      </c>
      <c r="D18" s="36">
        <f>'Total Property Damage Expected'!D18+Summary!AF18</f>
        <v>1264960.6670070626</v>
      </c>
      <c r="E18" s="36">
        <f>'Total Property Damage Expected'!E18+Summary!AG18</f>
        <v>831829.43575392803</v>
      </c>
      <c r="F18" s="36">
        <f>'Total Property Damage Expected'!F18+Summary!AH18</f>
        <v>692285.06417865038</v>
      </c>
      <c r="G18" s="36">
        <f>'Total Property Damage Expected'!G18+Summary!AI18</f>
        <v>415008.58559400769</v>
      </c>
      <c r="H18" s="37">
        <f>'Total Property Damage Expected'!H18+Summary!AJ18</f>
        <v>3407988.723542178</v>
      </c>
      <c r="I18" s="37">
        <f>'Total Property Damage Expected'!I18+Summary!AK18</f>
        <v>3627169.314368702</v>
      </c>
      <c r="J18" s="37">
        <f>'Total Property Damage Expected'!J18+Summary!AL18</f>
        <v>2291741.5239878134</v>
      </c>
      <c r="K18" s="37">
        <f>'Total Property Damage Expected'!K18+Summary!AM18</f>
        <v>1697468.643153284</v>
      </c>
      <c r="L18" s="37">
        <f>'Total Property Damage Expected'!L18+Summary!AN18</f>
        <v>1519609.1125975989</v>
      </c>
      <c r="M18" s="37">
        <f>'Total Property Damage Expected'!M18+Summary!AO18</f>
        <v>650160.80445062288</v>
      </c>
      <c r="N18" s="38">
        <f>'Total Property Damage Expected'!N18+Summary!AP18</f>
        <v>73025905.157095209</v>
      </c>
      <c r="O18" s="38">
        <f>'Total Property Damage Expected'!O18+Summary!AQ18</f>
        <v>130871159.90371212</v>
      </c>
      <c r="P18" s="38">
        <f>'Total Property Damage Expected'!P18+Summary!AR18</f>
        <v>96492111.71527566</v>
      </c>
      <c r="Q18" s="38">
        <f>'Total Property Damage Expected'!Q18+Summary!AS18</f>
        <v>33325373.374464847</v>
      </c>
      <c r="R18" s="38">
        <f>'Total Property Damage Expected'!R18+Summary!AT18</f>
        <v>23020703.584600728</v>
      </c>
      <c r="S18" s="38">
        <f>'Total Property Damage Expected'!S18+Summary!AU18</f>
        <v>13034892.721099781</v>
      </c>
    </row>
    <row r="19" spans="1:19" x14ac:dyDescent="0.35">
      <c r="A19">
        <v>2038</v>
      </c>
      <c r="B19" s="36">
        <f>'Total Property Damage Expected'!B19+Summary!AD19</f>
        <v>950044.63730002567</v>
      </c>
      <c r="C19" s="36">
        <f>'Total Property Damage Expected'!C19+Summary!AE19</f>
        <v>1218855.7168461571</v>
      </c>
      <c r="D19" s="36">
        <f>'Total Property Damage Expected'!D19+Summary!AF19</f>
        <v>1285137.9008438333</v>
      </c>
      <c r="E19" s="36">
        <f>'Total Property Damage Expected'!E19+Summary!AG19</f>
        <v>845097.84597037185</v>
      </c>
      <c r="F19" s="36">
        <f>'Total Property Damage Expected'!F19+Summary!AH19</f>
        <v>703327.61908645323</v>
      </c>
      <c r="G19" s="36">
        <f>'Total Property Damage Expected'!G19+Summary!AI19</f>
        <v>421628.33709632931</v>
      </c>
      <c r="H19" s="37">
        <f>'Total Property Damage Expected'!H19+Summary!AJ19</f>
        <v>3436856.3129745866</v>
      </c>
      <c r="I19" s="37">
        <f>'Total Property Damage Expected'!I19+Summary!AK19</f>
        <v>3657914.0236116191</v>
      </c>
      <c r="J19" s="37">
        <f>'Total Property Damage Expected'!J19+Summary!AL19</f>
        <v>2311185.5086782626</v>
      </c>
      <c r="K19" s="37">
        <f>'Total Property Damage Expected'!K19+Summary!AM19</f>
        <v>1711935.8090259535</v>
      </c>
      <c r="L19" s="37">
        <f>'Total Property Damage Expected'!L19+Summary!AN19</f>
        <v>1532538.4583630706</v>
      </c>
      <c r="M19" s="37">
        <f>'Total Property Damage Expected'!M19+Summary!AO19</f>
        <v>655686.14962307934</v>
      </c>
      <c r="N19" s="38">
        <f>'Total Property Damage Expected'!N19+Summary!AP19</f>
        <v>73642688.249638706</v>
      </c>
      <c r="O19" s="38">
        <f>'Total Property Damage Expected'!O19+Summary!AQ19</f>
        <v>131980291.34319444</v>
      </c>
      <c r="P19" s="38">
        <f>'Total Property Damage Expected'!P19+Summary!AR19</f>
        <v>97313850.232231721</v>
      </c>
      <c r="Q19" s="38">
        <f>'Total Property Damage Expected'!Q19+Summary!AS19</f>
        <v>33615419.323347934</v>
      </c>
      <c r="R19" s="38">
        <f>'Total Property Damage Expected'!R19+Summary!AT19</f>
        <v>23219470.14757216</v>
      </c>
      <c r="S19" s="38">
        <f>'Total Property Damage Expected'!S19+Summary!AU19</f>
        <v>13146809.439221147</v>
      </c>
    </row>
    <row r="20" spans="1:19" x14ac:dyDescent="0.35">
      <c r="A20">
        <v>2039</v>
      </c>
      <c r="B20" s="36">
        <f>'Total Property Damage Expected'!B20+Summary!AD20</f>
        <v>965198.68382664828</v>
      </c>
      <c r="C20" s="36">
        <f>'Total Property Damage Expected'!C20+Summary!AE20</f>
        <v>1238297.5362272118</v>
      </c>
      <c r="D20" s="36">
        <f>'Total Property Damage Expected'!D20+Summary!AF20</f>
        <v>1305636.9792848846</v>
      </c>
      <c r="E20" s="36">
        <f>'Total Property Damage Expected'!E20+Summary!AG20</f>
        <v>858577.89898533258</v>
      </c>
      <c r="F20" s="36">
        <f>'Total Property Damage Expected'!F20+Summary!AH20</f>
        <v>714546.31244530948</v>
      </c>
      <c r="G20" s="36">
        <f>'Total Property Damage Expected'!G20+Summary!AI20</f>
        <v>428353.6794501986</v>
      </c>
      <c r="H20" s="37">
        <f>'Total Property Damage Expected'!H20+Summary!AJ20</f>
        <v>3465970.3893453372</v>
      </c>
      <c r="I20" s="37">
        <f>'Total Property Damage Expected'!I20+Summary!AK20</f>
        <v>3688921.5392130069</v>
      </c>
      <c r="J20" s="37">
        <f>'Total Property Damage Expected'!J20+Summary!AL20</f>
        <v>2330795.9657257376</v>
      </c>
      <c r="K20" s="37">
        <f>'Total Property Damage Expected'!K20+Summary!AM20</f>
        <v>1726527.761885277</v>
      </c>
      <c r="L20" s="37">
        <f>'Total Property Damage Expected'!L20+Summary!AN20</f>
        <v>1545579.0167194381</v>
      </c>
      <c r="M20" s="37">
        <f>'Total Property Damage Expected'!M20+Summary!AO20</f>
        <v>661258.93035278912</v>
      </c>
      <c r="N20" s="38">
        <f>'Total Property Damage Expected'!N20+Summary!AP20</f>
        <v>74264896.20326589</v>
      </c>
      <c r="O20" s="38">
        <f>'Total Property Damage Expected'!O20+Summary!AQ20</f>
        <v>133099227.22324422</v>
      </c>
      <c r="P20" s="38">
        <f>'Total Property Damage Expected'!P20+Summary!AR20</f>
        <v>98142904.134241015</v>
      </c>
      <c r="Q20" s="38">
        <f>'Total Property Damage Expected'!Q20+Summary!AS20</f>
        <v>33908127.852692835</v>
      </c>
      <c r="R20" s="38">
        <f>'Total Property Damage Expected'!R20+Summary!AT20</f>
        <v>23420041.259765022</v>
      </c>
      <c r="S20" s="38">
        <f>'Total Property Damage Expected'!S20+Summary!AU20</f>
        <v>13259734.209853062</v>
      </c>
    </row>
    <row r="21" spans="1:19" x14ac:dyDescent="0.35">
      <c r="A21">
        <v>2040</v>
      </c>
      <c r="B21" s="36">
        <f>'Total Property Damage Expected'!B21+Summary!AD21</f>
        <v>1052628.9606037671</v>
      </c>
      <c r="C21" s="36">
        <f>'Total Property Damage Expected'!C21+Summary!AE21</f>
        <v>1350465.8370536705</v>
      </c>
      <c r="D21" s="36">
        <f>'Total Property Damage Expected'!D21+Summary!AF21</f>
        <v>1423905.0668632353</v>
      </c>
      <c r="E21" s="36">
        <f>'Total Property Damage Expected'!E21+Summary!AG21</f>
        <v>936350.1800719559</v>
      </c>
      <c r="F21" s="36">
        <f>'Total Property Damage Expected'!F21+Summary!AH21</f>
        <v>779271.82742371911</v>
      </c>
      <c r="G21" s="36">
        <f>'Total Property Damage Expected'!G21+Summary!AI21</f>
        <v>467155.10073306726</v>
      </c>
      <c r="H21" s="37">
        <f>'Total Property Damage Expected'!H21+Summary!AJ21</f>
        <v>3752100.4016806916</v>
      </c>
      <c r="I21" s="37">
        <f>'Total Property Damage Expected'!I21+Summary!AK21</f>
        <v>3993479.7580344486</v>
      </c>
      <c r="J21" s="37">
        <f>'Total Property Damage Expected'!J21+Summary!AL21</f>
        <v>2523247.6324360878</v>
      </c>
      <c r="K21" s="37">
        <f>'Total Property Damage Expected'!K21+Summary!AM21</f>
        <v>1869157.5745419115</v>
      </c>
      <c r="L21" s="37">
        <f>'Total Property Damage Expected'!L21+Summary!AN21</f>
        <v>1673236.2625345711</v>
      </c>
      <c r="M21" s="37">
        <f>'Total Property Damage Expected'!M21+Summary!AO21</f>
        <v>715868.56143466767</v>
      </c>
      <c r="N21" s="38">
        <f>'Total Property Damage Expected'!N21+Summary!AP21</f>
        <v>80394191.598639309</v>
      </c>
      <c r="O21" s="38">
        <f>'Total Property Damage Expected'!O21+Summary!AQ21</f>
        <v>144088458.38905668</v>
      </c>
      <c r="P21" s="38">
        <f>'Total Property Damage Expected'!P21+Summary!AR21</f>
        <v>106250369.34109397</v>
      </c>
      <c r="Q21" s="38">
        <f>'Total Property Damage Expected'!Q21+Summary!AS21</f>
        <v>36716117.554460406</v>
      </c>
      <c r="R21" s="38">
        <f>'Total Property Damage Expected'!R21+Summary!AT21</f>
        <v>25357739.461709879</v>
      </c>
      <c r="S21" s="38">
        <f>'Total Property Damage Expected'!S21+Summary!AU21</f>
        <v>14356107.573770368</v>
      </c>
    </row>
    <row r="22" spans="1:19" x14ac:dyDescent="0.35">
      <c r="A22">
        <v>2041</v>
      </c>
      <c r="B22" s="36">
        <f>'Total Property Damage Expected'!B22+Summary!AD22</f>
        <v>1069419.3172017408</v>
      </c>
      <c r="C22" s="36">
        <f>'Total Property Damage Expected'!C22+Summary!AE22</f>
        <v>1372006.9534642489</v>
      </c>
      <c r="D22" s="36">
        <f>'Total Property Damage Expected'!D22+Summary!AF22</f>
        <v>1446617.6035015795</v>
      </c>
      <c r="E22" s="36">
        <f>'Total Property Damage Expected'!E22+Summary!AG22</f>
        <v>951285.78797596728</v>
      </c>
      <c r="F22" s="36">
        <f>'Total Property Damage Expected'!F22+Summary!AH22</f>
        <v>791701.89761834301</v>
      </c>
      <c r="G22" s="36">
        <f>'Total Property Damage Expected'!G22+Summary!AI22</f>
        <v>474606.6349596873</v>
      </c>
      <c r="H22" s="37">
        <f>'Total Property Damage Expected'!H22+Summary!AJ22</f>
        <v>3783889.2747645965</v>
      </c>
      <c r="I22" s="37">
        <f>'Total Property Damage Expected'!I22+Summary!AK22</f>
        <v>4027336.6683101193</v>
      </c>
      <c r="J22" s="37">
        <f>'Total Property Damage Expected'!J22+Summary!AL22</f>
        <v>2544660.7496604836</v>
      </c>
      <c r="K22" s="37">
        <f>'Total Property Damage Expected'!K22+Summary!AM22</f>
        <v>1885092.9050494125</v>
      </c>
      <c r="L22" s="37">
        <f>'Total Property Damage Expected'!L22+Summary!AN22</f>
        <v>1687476.6903002376</v>
      </c>
      <c r="M22" s="37">
        <f>'Total Property Damage Expected'!M22+Summary!AO22</f>
        <v>721953.89648628212</v>
      </c>
      <c r="N22" s="38">
        <f>'Total Property Damage Expected'!N22+Summary!AP22</f>
        <v>81073916.938092753</v>
      </c>
      <c r="O22" s="38">
        <f>'Total Property Damage Expected'!O22+Summary!AQ22</f>
        <v>145310937.67812288</v>
      </c>
      <c r="P22" s="38">
        <f>'Total Property Damage Expected'!P22+Summary!AR22</f>
        <v>107156254.7837927</v>
      </c>
      <c r="Q22" s="38">
        <f>'Total Property Damage Expected'!Q22+Summary!AS22</f>
        <v>37036129.438024782</v>
      </c>
      <c r="R22" s="38">
        <f>'Total Property Damage Expected'!R22+Summary!AT22</f>
        <v>25576975.334053408</v>
      </c>
      <c r="S22" s="38">
        <f>'Total Property Damage Expected'!S22+Summary!AU22</f>
        <v>14479523.300425168</v>
      </c>
    </row>
    <row r="23" spans="1:19" x14ac:dyDescent="0.35">
      <c r="A23">
        <v>2042</v>
      </c>
      <c r="B23" s="36">
        <f>'Total Property Damage Expected'!B23+Summary!AD23</f>
        <v>1086477.4947368519</v>
      </c>
      <c r="C23" s="36">
        <f>'Total Property Damage Expected'!C23+Summary!AE23</f>
        <v>1393891.6696042558</v>
      </c>
      <c r="D23" s="36">
        <f>'Total Property Damage Expected'!D23+Summary!AF23</f>
        <v>1469692.4250510128</v>
      </c>
      <c r="E23" s="36">
        <f>'Total Property Damage Expected'!E23+Summary!AG23</f>
        <v>966459.63194615336</v>
      </c>
      <c r="F23" s="36">
        <f>'Total Property Damage Expected'!F23+Summary!AH23</f>
        <v>804330.23835170048</v>
      </c>
      <c r="G23" s="36">
        <f>'Total Property Damage Expected'!G23+Summary!AI23</f>
        <v>482177.02770298277</v>
      </c>
      <c r="H23" s="37">
        <f>'Total Property Damage Expected'!H23+Summary!AJ23</f>
        <v>3815949.6700349418</v>
      </c>
      <c r="I23" s="37">
        <f>'Total Property Damage Expected'!I23+Summary!AK23</f>
        <v>4061483.0912544834</v>
      </c>
      <c r="J23" s="37">
        <f>'Total Property Damage Expected'!J23+Summary!AL23</f>
        <v>2566257.2683892539</v>
      </c>
      <c r="K23" s="37">
        <f>'Total Property Damage Expected'!K23+Summary!AM23</f>
        <v>1901165.7553312497</v>
      </c>
      <c r="L23" s="37">
        <f>'Total Property Damage Expected'!L23+Summary!AN23</f>
        <v>1701839.6641331455</v>
      </c>
      <c r="M23" s="37">
        <f>'Total Property Damage Expected'!M23+Summary!AO23</f>
        <v>728091.4969746666</v>
      </c>
      <c r="N23" s="38">
        <f>'Total Property Damage Expected'!N23+Summary!AP23</f>
        <v>81759629.959951103</v>
      </c>
      <c r="O23" s="38">
        <f>'Total Property Damage Expected'!O23+Summary!AQ23</f>
        <v>146544240.62429234</v>
      </c>
      <c r="P23" s="38">
        <f>'Total Property Damage Expected'!P23+Summary!AR23</f>
        <v>108070218.18158704</v>
      </c>
      <c r="Q23" s="38">
        <f>'Total Property Damage Expected'!Q23+Summary!AS23</f>
        <v>37359084.72218214</v>
      </c>
      <c r="R23" s="38">
        <f>'Total Property Damage Expected'!R23+Summary!AT23</f>
        <v>25798205.288695686</v>
      </c>
      <c r="S23" s="38">
        <f>'Total Property Damage Expected'!S23+Summary!AU23</f>
        <v>14604052.637235744</v>
      </c>
    </row>
    <row r="24" spans="1:19" x14ac:dyDescent="0.35">
      <c r="A24">
        <v>2043</v>
      </c>
      <c r="B24" s="36">
        <f>'Total Property Damage Expected'!B24+Summary!AD24</f>
        <v>1103807.765188314</v>
      </c>
      <c r="C24" s="36">
        <f>'Total Property Damage Expected'!C24+Summary!AE24</f>
        <v>1416125.4661912092</v>
      </c>
      <c r="D24" s="36">
        <f>'Total Property Damage Expected'!D24+Summary!AF24</f>
        <v>1493135.3102741146</v>
      </c>
      <c r="E24" s="36">
        <f>'Total Property Damage Expected'!E24+Summary!AG24</f>
        <v>981875.51205704687</v>
      </c>
      <c r="F24" s="36">
        <f>'Total Property Damage Expected'!F24+Summary!AH24</f>
        <v>817160.01221305411</v>
      </c>
      <c r="G24" s="36">
        <f>'Total Property Damage Expected'!G24+Summary!AI24</f>
        <v>489868.17486070527</v>
      </c>
      <c r="H24" s="37">
        <f>'Total Property Damage Expected'!H24+Summary!AJ24</f>
        <v>3848283.9378731279</v>
      </c>
      <c r="I24" s="37">
        <f>'Total Property Damage Expected'!I24+Summary!AK24</f>
        <v>4095921.5375772915</v>
      </c>
      <c r="J24" s="37">
        <f>'Total Property Damage Expected'!J24+Summary!AL24</f>
        <v>2588038.7832859936</v>
      </c>
      <c r="K24" s="37">
        <f>'Total Property Damage Expected'!K24+Summary!AM24</f>
        <v>1917377.3356456365</v>
      </c>
      <c r="L24" s="37">
        <f>'Total Property Damage Expected'!L24+Summary!AN24</f>
        <v>1716326.2576791977</v>
      </c>
      <c r="M24" s="37">
        <f>'Total Property Damage Expected'!M24+Summary!AO24</f>
        <v>734281.81938112853</v>
      </c>
      <c r="N24" s="38">
        <f>'Total Property Damage Expected'!N24+Summary!AP24</f>
        <v>82451386.535154417</v>
      </c>
      <c r="O24" s="38">
        <f>'Total Property Damage Expected'!O24+Summary!AQ24</f>
        <v>147788468.90684378</v>
      </c>
      <c r="P24" s="38">
        <f>'Total Property Damage Expected'!P24+Summary!AR24</f>
        <v>108992336.13172352</v>
      </c>
      <c r="Q24" s="38">
        <f>'Total Property Damage Expected'!Q24+Summary!AS24</f>
        <v>37685012.422714561</v>
      </c>
      <c r="R24" s="38">
        <f>'Total Property Damage Expected'!R24+Summary!AT24</f>
        <v>26021448.715680555</v>
      </c>
      <c r="S24" s="38">
        <f>'Total Property Damage Expected'!S24+Summary!AU24</f>
        <v>14729706.304908229</v>
      </c>
    </row>
    <row r="25" spans="1:19" x14ac:dyDescent="0.35">
      <c r="A25">
        <v>2044</v>
      </c>
      <c r="B25" s="36">
        <f>'Total Property Damage Expected'!B25+Summary!AD25</f>
        <v>1121414.4686771613</v>
      </c>
      <c r="C25" s="36">
        <f>'Total Property Damage Expected'!C25+Summary!AE25</f>
        <v>1438713.9113648853</v>
      </c>
      <c r="D25" s="36">
        <f>'Total Property Damage Expected'!D25+Summary!AF25</f>
        <v>1516952.1301098033</v>
      </c>
      <c r="E25" s="36">
        <f>'Total Property Damage Expected'!E25+Summary!AG25</f>
        <v>997537.28899770754</v>
      </c>
      <c r="F25" s="36">
        <f>'Total Property Damage Expected'!F25+Summary!AH25</f>
        <v>830194.4322377434</v>
      </c>
      <c r="G25" s="36">
        <f>'Total Property Damage Expected'!G25+Summary!AI25</f>
        <v>497682.002571841</v>
      </c>
      <c r="H25" s="37">
        <f>'Total Property Damage Expected'!H25+Summary!AJ25</f>
        <v>3880894.4494454213</v>
      </c>
      <c r="I25" s="37">
        <f>'Total Property Damage Expected'!I25+Summary!AK25</f>
        <v>4130654.540254843</v>
      </c>
      <c r="J25" s="37">
        <f>'Total Property Damage Expected'!J25+Summary!AL25</f>
        <v>2610006.9032146074</v>
      </c>
      <c r="K25" s="37">
        <f>'Total Property Damage Expected'!K25+Summary!AM25</f>
        <v>1933728.8672290153</v>
      </c>
      <c r="L25" s="37">
        <f>'Total Property Damage Expected'!L25+Summary!AN25</f>
        <v>1730937.5542572543</v>
      </c>
      <c r="M25" s="37">
        <f>'Total Property Damage Expected'!M25+Summary!AO25</f>
        <v>740525.32428006537</v>
      </c>
      <c r="N25" s="38">
        <f>'Total Property Damage Expected'!N25+Summary!AP25</f>
        <v>83149243.094934493</v>
      </c>
      <c r="O25" s="38">
        <f>'Total Property Damage Expected'!O25+Summary!AQ25</f>
        <v>149043725.23277736</v>
      </c>
      <c r="P25" s="38">
        <f>'Total Property Damage Expected'!P25+Summary!AR25</f>
        <v>109922686.01397114</v>
      </c>
      <c r="Q25" s="38">
        <f>'Total Property Damage Expected'!Q25+Summary!AS25</f>
        <v>38013941.864635348</v>
      </c>
      <c r="R25" s="38">
        <f>'Total Property Damage Expected'!R25+Summary!AT25</f>
        <v>26246725.208719239</v>
      </c>
      <c r="S25" s="38">
        <f>'Total Property Damage Expected'!S25+Summary!AU25</f>
        <v>14856495.135538517</v>
      </c>
    </row>
    <row r="26" spans="1:19" x14ac:dyDescent="0.35">
      <c r="A26">
        <v>2045</v>
      </c>
      <c r="B26" s="36">
        <f>'Total Property Damage Expected'!B26+Summary!AD26</f>
        <v>1139302.0145531711</v>
      </c>
      <c r="C26" s="36">
        <f>'Total Property Damage Expected'!C26+Summary!AE26</f>
        <v>1461662.6620817818</v>
      </c>
      <c r="D26" s="36">
        <f>'Total Property Damage Expected'!D26+Summary!AF26</f>
        <v>1541148.8491436306</v>
      </c>
      <c r="E26" s="36">
        <f>'Total Property Damage Expected'!E26+Summary!AG26</f>
        <v>1013448.8850385769</v>
      </c>
      <c r="F26" s="36">
        <f>'Total Property Damage Expected'!F26+Summary!AH26</f>
        <v>843436.76271184382</v>
      </c>
      <c r="G26" s="36">
        <f>'Total Property Damage Expected'!G26+Summary!AI26</f>
        <v>505620.46769898495</v>
      </c>
      <c r="H26" s="37">
        <f>'Total Property Damage Expected'!H26+Summary!AJ26</f>
        <v>3913783.5968928663</v>
      </c>
      <c r="I26" s="37">
        <f>'Total Property Damage Expected'!I26+Summary!AK26</f>
        <v>4165684.6547343018</v>
      </c>
      <c r="J26" s="37">
        <f>'Total Property Damage Expected'!J26+Summary!AL26</f>
        <v>2632163.2513703923</v>
      </c>
      <c r="K26" s="37">
        <f>'Total Property Damage Expected'!K26+Summary!AM26</f>
        <v>1950221.5824001152</v>
      </c>
      <c r="L26" s="37">
        <f>'Total Property Damage Expected'!L26+Summary!AN26</f>
        <v>1745674.646949942</v>
      </c>
      <c r="M26" s="37">
        <f>'Total Property Damage Expected'!M26+Summary!AO26</f>
        <v>746822.47637712804</v>
      </c>
      <c r="N26" s="38">
        <f>'Total Property Damage Expected'!N26+Summary!AP26</f>
        <v>83853256.636892259</v>
      </c>
      <c r="O26" s="38">
        <f>'Total Property Damage Expected'!O26+Summary!AQ26</f>
        <v>150310113.34804979</v>
      </c>
      <c r="P26" s="38">
        <f>'Total Property Damage Expected'!P26+Summary!AR26</f>
        <v>110861345.9992663</v>
      </c>
      <c r="Q26" s="38">
        <f>'Total Property Damage Expected'!Q26+Summary!AS26</f>
        <v>38345902.68574293</v>
      </c>
      <c r="R26" s="38">
        <f>'Total Property Damage Expected'!R26+Summary!AT26</f>
        <v>26474054.56750039</v>
      </c>
      <c r="S26" s="38">
        <f>'Total Property Damage Expected'!S26+Summary!AU26</f>
        <v>14984430.07386294</v>
      </c>
    </row>
    <row r="27" spans="1:19" x14ac:dyDescent="0.35">
      <c r="A27">
        <v>2046</v>
      </c>
      <c r="B27" s="36">
        <f>'Total Property Damage Expected'!B27+Summary!AD27</f>
        <v>1157474.8824991235</v>
      </c>
      <c r="C27" s="36">
        <f>'Total Property Damage Expected'!C27+Summary!AE27</f>
        <v>1484977.4655318216</v>
      </c>
      <c r="D27" s="36">
        <f>'Total Property Damage Expected'!D27+Summary!AF27</f>
        <v>1565731.5271015274</v>
      </c>
      <c r="E27" s="36">
        <f>'Total Property Damage Expected'!E27+Summary!AG27</f>
        <v>1029614.2850137554</v>
      </c>
      <c r="F27" s="36">
        <f>'Total Property Damage Expected'!F27+Summary!AH27</f>
        <v>856890.31998966122</v>
      </c>
      <c r="G27" s="36">
        <f>'Total Property Damage Expected'!G27+Summary!AI27</f>
        <v>513685.55831840954</v>
      </c>
      <c r="H27" s="37">
        <f>'Total Property Damage Expected'!H27+Summary!AJ27</f>
        <v>3946953.7935230033</v>
      </c>
      <c r="I27" s="37">
        <f>'Total Property Damage Expected'!I27+Summary!AK27</f>
        <v>4201014.4591399711</v>
      </c>
      <c r="J27" s="37">
        <f>'Total Property Damage Expected'!J27+Summary!AL27</f>
        <v>2654509.4654123923</v>
      </c>
      <c r="K27" s="37">
        <f>'Total Property Damage Expected'!K27+Summary!AM27</f>
        <v>1966856.7246650499</v>
      </c>
      <c r="L27" s="37">
        <f>'Total Property Damage Expected'!L27+Summary!AN27</f>
        <v>1760538.6386953609</v>
      </c>
      <c r="M27" s="37">
        <f>'Total Property Damage Expected'!M27+Summary!AO27</f>
        <v>753173.7445477607</v>
      </c>
      <c r="N27" s="38">
        <f>'Total Property Damage Expected'!N27+Summary!AP27</f>
        <v>84563484.731145889</v>
      </c>
      <c r="O27" s="38">
        <f>'Total Property Damage Expected'!O27+Summary!AQ27</f>
        <v>151587738.04894215</v>
      </c>
      <c r="P27" s="38">
        <f>'Total Property Damage Expected'!P27+Summary!AR27</f>
        <v>111808395.05846073</v>
      </c>
      <c r="Q27" s="38">
        <f>'Total Property Damage Expected'!Q27+Summary!AS27</f>
        <v>38680924.84021841</v>
      </c>
      <c r="R27" s="38">
        <f>'Total Property Damage Expected'!R27+Summary!AT27</f>
        <v>26703456.800028116</v>
      </c>
      <c r="S27" s="38">
        <f>'Total Property Damage Expected'!S27+Summary!AU27</f>
        <v>15113522.178523974</v>
      </c>
    </row>
    <row r="28" spans="1:19" x14ac:dyDescent="0.35">
      <c r="A28">
        <v>2047</v>
      </c>
      <c r="B28" s="36">
        <f>'Total Property Damage Expected'!B28+Summary!AD28</f>
        <v>1175937.6236526736</v>
      </c>
      <c r="C28" s="36">
        <f>'Total Property Damage Expected'!C28+Summary!AE28</f>
        <v>1508664.1605776551</v>
      </c>
      <c r="D28" s="36">
        <f>'Total Property Damage Expected'!D28+Summary!AF28</f>
        <v>1590706.3203673763</v>
      </c>
      <c r="E28" s="36">
        <f>'Total Property Damage Expected'!E28+Summary!AG28</f>
        <v>1046037.5373189482</v>
      </c>
      <c r="F28" s="36">
        <f>'Total Property Damage Expected'!F28+Summary!AH28</f>
        <v>870558.47332426615</v>
      </c>
      <c r="G28" s="36">
        <f>'Total Property Damage Expected'!G28+Summary!AI28</f>
        <v>521879.29421795014</v>
      </c>
      <c r="H28" s="37">
        <f>'Total Property Damage Expected'!H28+Summary!AJ28</f>
        <v>3980407.474003437</v>
      </c>
      <c r="I28" s="37">
        <f>'Total Property Damage Expected'!I28+Summary!AK28</f>
        <v>4236646.554481566</v>
      </c>
      <c r="J28" s="37">
        <f>'Total Property Damage Expected'!J28+Summary!AL28</f>
        <v>2677047.1975970422</v>
      </c>
      <c r="K28" s="37">
        <f>'Total Property Damage Expected'!K28+Summary!AM28</f>
        <v>1983635.5488234749</v>
      </c>
      <c r="L28" s="37">
        <f>'Total Property Damage Expected'!L28+Summary!AN28</f>
        <v>1775530.6423797049</v>
      </c>
      <c r="M28" s="37">
        <f>'Total Property Damage Expected'!M28+Summary!AO28</f>
        <v>759579.60187611904</v>
      </c>
      <c r="N28" s="38">
        <f>'Total Property Damage Expected'!N28+Summary!AP28</f>
        <v>85279985.526550904</v>
      </c>
      <c r="O28" s="38">
        <f>'Total Property Damage Expected'!O28+Summary!AQ28</f>
        <v>152876705.1935609</v>
      </c>
      <c r="P28" s="38">
        <f>'Total Property Damage Expected'!P28+Summary!AR28</f>
        <v>112763912.97117284</v>
      </c>
      <c r="Q28" s="38">
        <f>'Total Property Damage Expected'!Q28+Summary!AS28</f>
        <v>39019038.602266997</v>
      </c>
      <c r="R28" s="38">
        <f>'Total Property Damage Expected'!R28+Summary!AT28</f>
        <v>26934952.124988317</v>
      </c>
      <c r="S28" s="38">
        <f>'Total Property Damage Expected'!S28+Summary!AU28</f>
        <v>15243782.62335116</v>
      </c>
    </row>
    <row r="29" spans="1:19" x14ac:dyDescent="0.35">
      <c r="A29">
        <v>2048</v>
      </c>
      <c r="B29" s="36">
        <f>'Total Property Damage Expected'!B29+Summary!AD29</f>
        <v>1194694.86174612</v>
      </c>
      <c r="C29" s="36">
        <f>'Total Property Damage Expected'!C29+Summary!AE29</f>
        <v>1532728.6792169218</v>
      </c>
      <c r="D29" s="36">
        <f>'Total Property Damage Expected'!D29+Summary!AF29</f>
        <v>1616079.4835247903</v>
      </c>
      <c r="E29" s="36">
        <f>'Total Property Damage Expected'!E29+Summary!AG29</f>
        <v>1062722.7549253281</v>
      </c>
      <c r="F29" s="36">
        <f>'Total Property Damage Expected'!F29+Summary!AH29</f>
        <v>884444.64571127493</v>
      </c>
      <c r="G29" s="36">
        <f>'Total Property Damage Expected'!G29+Summary!AI29</f>
        <v>530203.72740283248</v>
      </c>
      <c r="H29" s="37">
        <f>'Total Property Damage Expected'!H29+Summary!AJ29</f>
        <v>4014147.0945572485</v>
      </c>
      <c r="I29" s="37">
        <f>'Total Property Damage Expected'!I29+Summary!AK29</f>
        <v>4272583.5648644883</v>
      </c>
      <c r="J29" s="37">
        <f>'Total Property Damage Expected'!J29+Summary!AL29</f>
        <v>2699778.1149131055</v>
      </c>
      <c r="K29" s="37">
        <f>'Total Property Damage Expected'!K29+Summary!AM29</f>
        <v>2000559.3210758141</v>
      </c>
      <c r="L29" s="37">
        <f>'Total Property Damage Expected'!L29+Summary!AN29</f>
        <v>1790651.7809308006</v>
      </c>
      <c r="M29" s="37">
        <f>'Total Property Damage Expected'!M29+Summary!AO29</f>
        <v>766040.52569437202</v>
      </c>
      <c r="N29" s="38">
        <f>'Total Property Damage Expected'!N29+Summary!AP29</f>
        <v>86002817.756992877</v>
      </c>
      <c r="O29" s="38">
        <f>'Total Property Damage Expected'!O29+Summary!AQ29</f>
        <v>154177121.71347427</v>
      </c>
      <c r="P29" s="38">
        <f>'Total Property Damage Expected'!P29+Summary!AR29</f>
        <v>113727980.33474433</v>
      </c>
      <c r="Q29" s="38">
        <f>'Total Property Damage Expected'!Q29+Summary!AS29</f>
        <v>39360274.569804281</v>
      </c>
      <c r="R29" s="38">
        <f>'Total Property Damage Expected'!R29+Summary!AT29</f>
        <v>27168560.974143788</v>
      </c>
      <c r="S29" s="38">
        <f>'Total Property Damage Expected'!S29+Summary!AU29</f>
        <v>15375222.698657459</v>
      </c>
    </row>
    <row r="30" spans="1:19" x14ac:dyDescent="0.35">
      <c r="A30">
        <v>2049</v>
      </c>
      <c r="B30" s="36">
        <f>'Total Property Damage Expected'!B30+Summary!AD30</f>
        <v>1213751.2942643536</v>
      </c>
      <c r="C30" s="36">
        <f>'Total Property Damage Expected'!C30+Summary!AE30</f>
        <v>1557177.0480678338</v>
      </c>
      <c r="D30" s="36">
        <f>'Total Property Damage Expected'!D30+Summary!AF30</f>
        <v>1641857.3709234861</v>
      </c>
      <c r="E30" s="36">
        <f>'Total Property Damage Expected'!E30+Summary!AG30</f>
        <v>1079674.1164095707</v>
      </c>
      <c r="F30" s="36">
        <f>'Total Property Damage Expected'!F30+Summary!AH30</f>
        <v>898552.31474609126</v>
      </c>
      <c r="G30" s="36">
        <f>'Total Property Damage Expected'!G30+Summary!AI30</f>
        <v>538660.94260956789</v>
      </c>
      <c r="H30" s="37">
        <f>'Total Property Damage Expected'!H30+Summary!AJ30</f>
        <v>4048175.1331602884</v>
      </c>
      <c r="I30" s="37">
        <f>'Total Property Damage Expected'!I30+Summary!AK30</f>
        <v>4308828.1377021326</v>
      </c>
      <c r="J30" s="37">
        <f>'Total Property Damage Expected'!J30+Summary!AL30</f>
        <v>2722703.8992179283</v>
      </c>
      <c r="K30" s="37">
        <f>'Total Property Damage Expected'!K30+Summary!AM30</f>
        <v>2017629.3191315641</v>
      </c>
      <c r="L30" s="37">
        <f>'Total Property Damage Expected'!L30+Summary!AN30</f>
        <v>1805903.1874125791</v>
      </c>
      <c r="M30" s="37">
        <f>'Total Property Damage Expected'!M30+Summary!AO30</f>
        <v>772556.99762239261</v>
      </c>
      <c r="N30" s="38">
        <f>'Total Property Damage Expected'!N30+Summary!AP30</f>
        <v>86732040.747753739</v>
      </c>
      <c r="O30" s="38">
        <f>'Total Property Damage Expected'!O30+Summary!AQ30</f>
        <v>155489095.62548611</v>
      </c>
      <c r="P30" s="38">
        <f>'Total Property Damage Expected'!P30+Summary!AR30</f>
        <v>114700678.57330322</v>
      </c>
      <c r="Q30" s="38">
        <f>'Total Property Damage Expected'!Q30+Summary!AS30</f>
        <v>39704663.668187521</v>
      </c>
      <c r="R30" s="38">
        <f>'Total Property Damage Expected'!R30+Summary!AT30</f>
        <v>27404303.994758323</v>
      </c>
      <c r="S30" s="38">
        <f>'Total Property Damage Expected'!S30+Summary!AU30</f>
        <v>15507853.812551159</v>
      </c>
    </row>
    <row r="31" spans="1:19" x14ac:dyDescent="0.35">
      <c r="A31">
        <v>2050</v>
      </c>
      <c r="B31" s="36">
        <f>'Total Property Damage Expected'!B31+Summary!AD31</f>
        <v>1279340.10769595</v>
      </c>
      <c r="C31" s="36">
        <f>'Total Property Damage Expected'!C31+Summary!AE31</f>
        <v>1641323.9366176722</v>
      </c>
      <c r="D31" s="36">
        <f>'Total Property Damage Expected'!D31+Summary!AF31</f>
        <v>1730580.2232011105</v>
      </c>
      <c r="E31" s="36">
        <f>'Total Property Damage Expected'!E31+Summary!AG31</f>
        <v>1138017.6539388392</v>
      </c>
      <c r="F31" s="36">
        <f>'Total Property Damage Expected'!F31+Summary!AH31</f>
        <v>947108.37430204044</v>
      </c>
      <c r="G31" s="36">
        <f>'Total Property Damage Expected'!G31+Summary!AI31</f>
        <v>567769.15632242733</v>
      </c>
      <c r="H31" s="37">
        <f>'Total Property Damage Expected'!H31+Summary!AJ31</f>
        <v>4235543.6700940225</v>
      </c>
      <c r="I31" s="37">
        <f>'Total Property Damage Expected'!I31+Summary!AK31</f>
        <v>4508288.0263199033</v>
      </c>
      <c r="J31" s="37">
        <f>'Total Property Damage Expected'!J31+Summary!AL31</f>
        <v>2848765.1728571006</v>
      </c>
      <c r="K31" s="37">
        <f>'Total Property Damage Expected'!K31+Summary!AM31</f>
        <v>2111131.6834230698</v>
      </c>
      <c r="L31" s="37">
        <f>'Total Property Damage Expected'!L31+Summary!AN31</f>
        <v>1889564.6241852869</v>
      </c>
      <c r="M31" s="37">
        <f>'Total Property Damage Expected'!M31+Summary!AO31</f>
        <v>808338.47267113824</v>
      </c>
      <c r="N31" s="38">
        <f>'Total Property Damage Expected'!N31+Summary!AP31</f>
        <v>90746812.123628795</v>
      </c>
      <c r="O31" s="38">
        <f>'Total Property Damage Expected'!O31+Summary!AQ31</f>
        <v>162691525.55750906</v>
      </c>
      <c r="P31" s="38">
        <f>'Total Property Damage Expected'!P31+Summary!AR31</f>
        <v>120018923.0033025</v>
      </c>
      <c r="Q31" s="38">
        <f>'Total Property Damage Expected'!Q31+Summary!AS31</f>
        <v>41553764.885300271</v>
      </c>
      <c r="R31" s="38">
        <f>'Total Property Damage Expected'!R31+Summary!AT31</f>
        <v>28678487.060949478</v>
      </c>
      <c r="S31" s="38">
        <f>'Total Property Damage Expected'!S31+Summary!AU31</f>
        <v>16228082.39060051</v>
      </c>
    </row>
    <row r="32" spans="1:19" x14ac:dyDescent="0.35">
      <c r="A32">
        <v>2051</v>
      </c>
      <c r="B32" s="36">
        <f>'Total Property Damage Expected'!B32+Summary!AD32</f>
        <v>1299746.7062432521</v>
      </c>
      <c r="C32" s="36">
        <f>'Total Property Damage Expected'!C32+Summary!AE32</f>
        <v>1667504.4952190558</v>
      </c>
      <c r="D32" s="36">
        <f>'Total Property Damage Expected'!D32+Summary!AF32</f>
        <v>1758184.4979802128</v>
      </c>
      <c r="E32" s="36">
        <f>'Total Property Damage Expected'!E32+Summary!AG32</f>
        <v>1156170.035204753</v>
      </c>
      <c r="F32" s="36">
        <f>'Total Property Damage Expected'!F32+Summary!AH32</f>
        <v>962215.58485450048</v>
      </c>
      <c r="G32" s="36">
        <f>'Total Property Damage Expected'!G32+Summary!AI32</f>
        <v>576825.57311958272</v>
      </c>
      <c r="H32" s="37">
        <f>'Total Property Damage Expected'!H32+Summary!AJ32</f>
        <v>4271453.6590037709</v>
      </c>
      <c r="I32" s="37">
        <f>'Total Property Damage Expected'!I32+Summary!AK32</f>
        <v>4546537.9037681445</v>
      </c>
      <c r="J32" s="37">
        <f>'Total Property Damage Expected'!J32+Summary!AL32</f>
        <v>2872960.0692294198</v>
      </c>
      <c r="K32" s="37">
        <f>'Total Property Damage Expected'!K32+Summary!AM32</f>
        <v>2129149.0632017083</v>
      </c>
      <c r="L32" s="37">
        <f>'Total Property Damage Expected'!L32+Summary!AN32</f>
        <v>1905661.6665655905</v>
      </c>
      <c r="M32" s="37">
        <f>'Total Property Damage Expected'!M32+Summary!AO32</f>
        <v>815216.02030692762</v>
      </c>
      <c r="N32" s="38">
        <f>'Total Property Damage Expected'!N32+Summary!AP32</f>
        <v>91516820.95231688</v>
      </c>
      <c r="O32" s="38">
        <f>'Total Property Damage Expected'!O32+Summary!AQ32</f>
        <v>164077006.47204167</v>
      </c>
      <c r="P32" s="38">
        <f>'Total Property Damage Expected'!P32+Summary!AR32</f>
        <v>121046252.74327815</v>
      </c>
      <c r="Q32" s="38">
        <f>'Total Property Damage Expected'!Q32+Summary!AS32</f>
        <v>41917705.178832449</v>
      </c>
      <c r="R32" s="38">
        <f>'Total Property Damage Expected'!R32+Summary!AT32</f>
        <v>28927561.437914893</v>
      </c>
      <c r="S32" s="38">
        <f>'Total Property Damage Expected'!S32+Summary!AU32</f>
        <v>16368193.126036841</v>
      </c>
    </row>
    <row r="33" spans="1:19" x14ac:dyDescent="0.35">
      <c r="A33">
        <v>2052</v>
      </c>
      <c r="B33" s="36">
        <f>'Total Property Damage Expected'!B33+Summary!AD33</f>
        <v>1320478.8079634523</v>
      </c>
      <c r="C33" s="36">
        <f>'Total Property Damage Expected'!C33+Summary!AE33</f>
        <v>1694102.6567283049</v>
      </c>
      <c r="D33" s="36">
        <f>'Total Property Damage Expected'!D33+Summary!AF33</f>
        <v>1786229.0851908713</v>
      </c>
      <c r="E33" s="36">
        <f>'Total Property Damage Expected'!E33+Summary!AG33</f>
        <v>1174611.9628977219</v>
      </c>
      <c r="F33" s="36">
        <f>'Total Property Damage Expected'!F33+Summary!AH33</f>
        <v>977563.76868612156</v>
      </c>
      <c r="G33" s="36">
        <f>'Total Property Damage Expected'!G33+Summary!AI33</f>
        <v>586026.44772021414</v>
      </c>
      <c r="H33" s="37">
        <f>'Total Property Damage Expected'!H33+Summary!AJ33</f>
        <v>4307670.7286406225</v>
      </c>
      <c r="I33" s="37">
        <f>'Total Property Damage Expected'!I33+Summary!AK33</f>
        <v>4585115.2612663461</v>
      </c>
      <c r="J33" s="37">
        <f>'Total Property Damage Expected'!J33+Summary!AL33</f>
        <v>2897362.4667218151</v>
      </c>
      <c r="K33" s="37">
        <f>'Total Property Damage Expected'!K33+Summary!AM33</f>
        <v>2147322.2002907549</v>
      </c>
      <c r="L33" s="37">
        <f>'Total Property Damage Expected'!L33+Summary!AN33</f>
        <v>1921897.4512379421</v>
      </c>
      <c r="M33" s="37">
        <f>'Total Property Damage Expected'!M33+Summary!AO33</f>
        <v>822152.7246434933</v>
      </c>
      <c r="N33" s="38">
        <f>'Total Property Damage Expected'!N33+Summary!AP33</f>
        <v>92293648.52268365</v>
      </c>
      <c r="O33" s="38">
        <f>'Total Property Damage Expected'!O33+Summary!AQ33</f>
        <v>165474821.13511431</v>
      </c>
      <c r="P33" s="38">
        <f>'Total Property Damage Expected'!P33+Summary!AR33</f>
        <v>122082795.59551473</v>
      </c>
      <c r="Q33" s="38">
        <f>'Total Property Damage Expected'!Q33+Summary!AS33</f>
        <v>42285015.14358177</v>
      </c>
      <c r="R33" s="38">
        <f>'Total Property Damage Expected'!R33+Summary!AT33</f>
        <v>29178915.625827041</v>
      </c>
      <c r="S33" s="38">
        <f>'Total Property Damage Expected'!S33+Summary!AU33</f>
        <v>16509575.80568167</v>
      </c>
    </row>
    <row r="34" spans="1:19" x14ac:dyDescent="0.35">
      <c r="A34">
        <v>2053</v>
      </c>
      <c r="B34" s="36">
        <f>'Total Property Damage Expected'!B34+Summary!AD34</f>
        <v>1341541.6049180946</v>
      </c>
      <c r="C34" s="36">
        <f>'Total Property Damage Expected'!C34+Summary!AE34</f>
        <v>1721125.0822786405</v>
      </c>
      <c r="D34" s="36">
        <f>'Total Property Damage Expected'!D34+Summary!AF34</f>
        <v>1814721.0082031586</v>
      </c>
      <c r="E34" s="36">
        <f>'Total Property Damage Expected'!E34+Summary!AG34</f>
        <v>1193348.0555376071</v>
      </c>
      <c r="F34" s="36">
        <f>'Total Property Damage Expected'!F34+Summary!AH34</f>
        <v>993156.76953238773</v>
      </c>
      <c r="G34" s="36">
        <f>'Total Property Damage Expected'!G34+Summary!AI34</f>
        <v>595374.08435318526</v>
      </c>
      <c r="H34" s="37">
        <f>'Total Property Damage Expected'!H34+Summary!AJ34</f>
        <v>4344197.5422373638</v>
      </c>
      <c r="I34" s="37">
        <f>'Total Property Damage Expected'!I34+Summary!AK34</f>
        <v>4624022.9444500608</v>
      </c>
      <c r="J34" s="37">
        <f>'Total Property Damage Expected'!J34+Summary!AL34</f>
        <v>2921974.1733884993</v>
      </c>
      <c r="K34" s="37">
        <f>'Total Property Damage Expected'!K34+Summary!AM34</f>
        <v>2165652.4692086969</v>
      </c>
      <c r="L34" s="37">
        <f>'Total Property Damage Expected'!L34+Summary!AN34</f>
        <v>1938273.1968081524</v>
      </c>
      <c r="M34" s="37">
        <f>'Total Property Damage Expected'!M34+Summary!AO34</f>
        <v>829149.1035700147</v>
      </c>
      <c r="N34" s="38">
        <f>'Total Property Damage Expected'!N34+Summary!AP34</f>
        <v>93077358.905951068</v>
      </c>
      <c r="O34" s="38">
        <f>'Total Property Damage Expected'!O34+Summary!AQ34</f>
        <v>166885086.24173379</v>
      </c>
      <c r="P34" s="38">
        <f>'Total Property Damage Expected'!P34+Summary!AR34</f>
        <v>123128639.56408052</v>
      </c>
      <c r="Q34" s="38">
        <f>'Total Property Damage Expected'!Q34+Summary!AS34</f>
        <v>42655728.262814201</v>
      </c>
      <c r="R34" s="38">
        <f>'Total Property Damage Expected'!R34+Summary!AT34</f>
        <v>29432571.966086656</v>
      </c>
      <c r="S34" s="38">
        <f>'Total Property Damage Expected'!S34+Summary!AU34</f>
        <v>16652242.768112531</v>
      </c>
    </row>
    <row r="35" spans="1:19" x14ac:dyDescent="0.35">
      <c r="A35">
        <v>2054</v>
      </c>
      <c r="B35" s="36">
        <f>'Total Property Damage Expected'!B35+Summary!AD35</f>
        <v>1362940.371986666</v>
      </c>
      <c r="C35" s="36">
        <f>'Total Property Damage Expected'!C35+Summary!AE35</f>
        <v>1748578.5392542109</v>
      </c>
      <c r="D35" s="36">
        <f>'Total Property Damage Expected'!D35+Summary!AF35</f>
        <v>1843667.4024160712</v>
      </c>
      <c r="E35" s="36">
        <f>'Total Property Damage Expected'!E35+Summary!AG35</f>
        <v>1212383.0053137201</v>
      </c>
      <c r="F35" s="36">
        <f>'Total Property Damage Expected'!F35+Summary!AH35</f>
        <v>1008998.492439741</v>
      </c>
      <c r="G35" s="36">
        <f>'Total Property Damage Expected'!G35+Summary!AI35</f>
        <v>604870.82400183426</v>
      </c>
      <c r="H35" s="37">
        <f>'Total Property Damage Expected'!H35+Summary!AJ35</f>
        <v>4381036.786648347</v>
      </c>
      <c r="I35" s="37">
        <f>'Total Property Damage Expected'!I35+Summary!AK35</f>
        <v>4663263.8242702819</v>
      </c>
      <c r="J35" s="37">
        <f>'Total Property Damage Expected'!J35+Summary!AL35</f>
        <v>2946797.0134374122</v>
      </c>
      <c r="K35" s="37">
        <f>'Total Property Damage Expected'!K35+Summary!AM35</f>
        <v>2184141.2569936165</v>
      </c>
      <c r="L35" s="37">
        <f>'Total Property Damage Expected'!L35+Summary!AN35</f>
        <v>1954790.1329030327</v>
      </c>
      <c r="M35" s="37">
        <f>'Total Property Damage Expected'!M35+Summary!AO35</f>
        <v>836205.67963618296</v>
      </c>
      <c r="N35" s="38">
        <f>'Total Property Damage Expected'!N35+Summary!AP35</f>
        <v>93868016.821112707</v>
      </c>
      <c r="O35" s="38">
        <f>'Total Property Damage Expected'!O35+Summary!AQ35</f>
        <v>168307919.67609721</v>
      </c>
      <c r="P35" s="38">
        <f>'Total Property Damage Expected'!P35+Summary!AR35</f>
        <v>124183873.55954453</v>
      </c>
      <c r="Q35" s="38">
        <f>'Total Property Damage Expected'!Q35+Summary!AS35</f>
        <v>43029878.379594028</v>
      </c>
      <c r="R35" s="38">
        <f>'Total Property Damage Expected'!R35+Summary!AT35</f>
        <v>29688553.03671556</v>
      </c>
      <c r="S35" s="38">
        <f>'Total Property Damage Expected'!S35+Summary!AU35</f>
        <v>16796206.481174164</v>
      </c>
    </row>
    <row r="36" spans="1:19" x14ac:dyDescent="0.35">
      <c r="A36">
        <v>2055</v>
      </c>
      <c r="B36" s="36">
        <f>'Total Property Damage Expected'!B36+Summary!AD36</f>
        <v>1384680.468187615</v>
      </c>
      <c r="C36" s="36">
        <f>'Total Property Damage Expected'!C36+Summary!AE36</f>
        <v>1776469.902984886</v>
      </c>
      <c r="D36" s="36">
        <f>'Total Property Damage Expected'!D36+Summary!AF36</f>
        <v>1873075.5170444867</v>
      </c>
      <c r="E36" s="36">
        <f>'Total Property Damage Expected'!E36+Summary!AG36</f>
        <v>1231721.5792599132</v>
      </c>
      <c r="F36" s="36">
        <f>'Total Property Damage Expected'!F36+Summary!AH36</f>
        <v>1025092.9047435444</v>
      </c>
      <c r="G36" s="36">
        <f>'Total Property Damage Expected'!G36+Summary!AI36</f>
        <v>614519.0449902399</v>
      </c>
      <c r="H36" s="37">
        <f>'Total Property Damage Expected'!H36+Summary!AJ36</f>
        <v>4418191.1725662705</v>
      </c>
      <c r="I36" s="37">
        <f>'Total Property Damage Expected'!I36+Summary!AK36</f>
        <v>4702840.7972268052</v>
      </c>
      <c r="J36" s="37">
        <f>'Total Property Damage Expected'!J36+Summary!AL36</f>
        <v>2971832.8273800523</v>
      </c>
      <c r="K36" s="37">
        <f>'Total Property Damage Expected'!K36+Summary!AM36</f>
        <v>2202789.9633225393</v>
      </c>
      <c r="L36" s="37">
        <f>'Total Property Damage Expected'!L36+Summary!AN36</f>
        <v>1971449.5002744175</v>
      </c>
      <c r="M36" s="37">
        <f>'Total Property Damage Expected'!M36+Summary!AO36</f>
        <v>843322.98009588162</v>
      </c>
      <c r="N36" s="38">
        <f>'Total Property Damage Expected'!N36+Summary!AP36</f>
        <v>94665687.642017365</v>
      </c>
      <c r="O36" s="38">
        <f>'Total Property Damage Expected'!O36+Summary!AQ36</f>
        <v>169743440.52469778</v>
      </c>
      <c r="P36" s="38">
        <f>'Total Property Damage Expected'!P36+Summary!AR36</f>
        <v>125248587.40907153</v>
      </c>
      <c r="Q36" s="38">
        <f>'Total Property Damage Expected'!Q36+Summary!AS36</f>
        <v>43407499.70094952</v>
      </c>
      <c r="R36" s="38">
        <f>'Total Property Damage Expected'!R36+Summary!AT36</f>
        <v>29946881.655060839</v>
      </c>
      <c r="S36" s="38">
        <f>'Total Property Damage Expected'!S36+Summary!AU36</f>
        <v>16941479.543441184</v>
      </c>
    </row>
    <row r="37" spans="1:19" x14ac:dyDescent="0.35">
      <c r="A37">
        <v>2056</v>
      </c>
      <c r="B37" s="36">
        <f>'Total Property Damage Expected'!B37+Summary!AD37</f>
        <v>1406767.3380204416</v>
      </c>
      <c r="C37" s="36">
        <f>'Total Property Damage Expected'!C37+Summary!AE37</f>
        <v>1804806.1584680858</v>
      </c>
      <c r="D37" s="36">
        <f>'Total Property Damage Expected'!D37+Summary!AF37</f>
        <v>1902952.7169346281</v>
      </c>
      <c r="E37" s="36">
        <f>'Total Property Damage Expected'!E37+Summary!AG37</f>
        <v>1251368.6204484159</v>
      </c>
      <c r="F37" s="36">
        <f>'Total Property Damage Expected'!F37+Summary!AH37</f>
        <v>1041444.0370616446</v>
      </c>
      <c r="G37" s="36">
        <f>'Total Property Damage Expected'!G37+Summary!AI37</f>
        <v>624321.16357883927</v>
      </c>
      <c r="H37" s="37">
        <f>'Total Property Damage Expected'!H37+Summary!AJ37</f>
        <v>4455663.4347410491</v>
      </c>
      <c r="I37" s="37">
        <f>'Total Property Damage Expected'!I37+Summary!AK37</f>
        <v>4742756.7856038408</v>
      </c>
      <c r="J37" s="37">
        <f>'Total Property Damage Expected'!J37+Summary!AL37</f>
        <v>2997083.4721827745</v>
      </c>
      <c r="K37" s="37">
        <f>'Total Property Damage Expected'!K37+Summary!AM37</f>
        <v>2221600.0006319843</v>
      </c>
      <c r="L37" s="37">
        <f>'Total Property Damage Expected'!L37+Summary!AN37</f>
        <v>1988252.5509042295</v>
      </c>
      <c r="M37" s="37">
        <f>'Total Property Damage Expected'!M37+Summary!AO37</f>
        <v>850501.53695129894</v>
      </c>
      <c r="N37" s="38">
        <f>'Total Property Damage Expected'!N37+Summary!AP37</f>
        <v>95470437.40453577</v>
      </c>
      <c r="O37" s="38">
        <f>'Total Property Damage Expected'!O37+Summary!AQ37</f>
        <v>171191769.08958629</v>
      </c>
      <c r="P37" s="38">
        <f>'Total Property Damage Expected'!P37+Summary!AR37</f>
        <v>126322871.86663741</v>
      </c>
      <c r="Q37" s="38">
        <f>'Total Property Damage Expected'!Q37+Summary!AS37</f>
        <v>43788626.802089676</v>
      </c>
      <c r="R37" s="38">
        <f>'Total Property Damage Expected'!R37+Summary!AT37</f>
        <v>30207580.88053209</v>
      </c>
      <c r="S37" s="38">
        <f>'Total Property Damage Expected'!S37+Summary!AU37</f>
        <v>17088074.685698494</v>
      </c>
    </row>
    <row r="38" spans="1:19" x14ac:dyDescent="0.35">
      <c r="A38">
        <v>2057</v>
      </c>
      <c r="B38" s="36">
        <f>'Total Property Damage Expected'!B38+Summary!AD38</f>
        <v>1429206.5128291957</v>
      </c>
      <c r="C38" s="36">
        <f>'Total Property Damage Expected'!C38+Summary!AE38</f>
        <v>1833594.4021180766</v>
      </c>
      <c r="D38" s="36">
        <f>'Total Property Damage Expected'!D38+Summary!AF38</f>
        <v>1933306.4844084855</v>
      </c>
      <c r="E38" s="36">
        <f>'Total Property Damage Expected'!E38+Summary!AG38</f>
        <v>1271329.0492027146</v>
      </c>
      <c r="F38" s="36">
        <f>'Total Property Damage Expected'!F38+Summary!AH38</f>
        <v>1058055.9843037843</v>
      </c>
      <c r="G38" s="36">
        <f>'Total Property Damage Expected'!G38+Summary!AI38</f>
        <v>634279.63456954609</v>
      </c>
      <c r="H38" s="37">
        <f>'Total Property Damage Expected'!H38+Summary!AJ38</f>
        <v>4493456.3322007833</v>
      </c>
      <c r="I38" s="37">
        <f>'Total Property Damage Expected'!I38+Summary!AK38</f>
        <v>4783014.7377079111</v>
      </c>
      <c r="J38" s="37">
        <f>'Total Property Damage Expected'!J38+Summary!AL38</f>
        <v>3022550.8214195673</v>
      </c>
      <c r="K38" s="37">
        <f>'Total Property Damage Expected'!K38+Summary!AM38</f>
        <v>2240572.7942397399</v>
      </c>
      <c r="L38" s="37">
        <f>'Total Property Damage Expected'!L38+Summary!AN38</f>
        <v>2005200.5481105908</v>
      </c>
      <c r="M38" s="37">
        <f>'Total Property Damage Expected'!M38+Summary!AO38</f>
        <v>857741.88699747669</v>
      </c>
      <c r="N38" s="38">
        <f>'Total Property Damage Expected'!N38+Summary!AP38</f>
        <v>96282332.813811854</v>
      </c>
      <c r="O38" s="38">
        <f>'Total Property Damage Expected'!O38+Summary!AQ38</f>
        <v>172653026.90178892</v>
      </c>
      <c r="P38" s="38">
        <f>'Total Property Damage Expected'!P38+Summary!AR38</f>
        <v>127406818.62336659</v>
      </c>
      <c r="Q38" s="38">
        <f>'Total Property Damage Expected'!Q38+Summary!AS38</f>
        <v>44173294.63067314</v>
      </c>
      <c r="R38" s="38">
        <f>'Total Property Damage Expected'!R38+Summary!AT38</f>
        <v>30470674.017371949</v>
      </c>
      <c r="S38" s="38">
        <f>'Total Property Damage Expected'!S38+Summary!AU38</f>
        <v>17236004.77243951</v>
      </c>
    </row>
    <row r="39" spans="1:19" x14ac:dyDescent="0.35">
      <c r="A39">
        <v>2058</v>
      </c>
      <c r="B39" s="36">
        <f>'Total Property Damage Expected'!B39+Summary!AD39</f>
        <v>1452003.6121877239</v>
      </c>
      <c r="C39" s="36">
        <f>'Total Property Damage Expected'!C39+Summary!AE39</f>
        <v>1862841.8435431651</v>
      </c>
      <c r="D39" s="36">
        <f>'Total Property Damage Expected'!D39+Summary!AF39</f>
        <v>1964144.4211376572</v>
      </c>
      <c r="E39" s="36">
        <f>'Total Property Damage Expected'!E39+Summary!AG39</f>
        <v>1291607.8643297774</v>
      </c>
      <c r="F39" s="36">
        <f>'Total Property Damage Expected'!F39+Summary!AH39</f>
        <v>1074932.9066971133</v>
      </c>
      <c r="G39" s="36">
        <f>'Total Property Damage Expected'!G39+Summary!AI39</f>
        <v>644396.95192052086</v>
      </c>
      <c r="H39" s="37">
        <f>'Total Property Damage Expected'!H39+Summary!AJ39</f>
        <v>4531572.6484748684</v>
      </c>
      <c r="I39" s="37">
        <f>'Total Property Damage Expected'!I39+Summary!AK39</f>
        <v>4823617.6281080637</v>
      </c>
      <c r="J39" s="37">
        <f>'Total Property Damage Expected'!J39+Summary!AL39</f>
        <v>3048236.7654263247</v>
      </c>
      <c r="K39" s="37">
        <f>'Total Property Damage Expected'!K39+Summary!AM39</f>
        <v>2259709.7824678696</v>
      </c>
      <c r="L39" s="37">
        <f>'Total Property Damage Expected'!L39+Summary!AN39</f>
        <v>2022294.7666549997</v>
      </c>
      <c r="M39" s="37">
        <f>'Total Property Damage Expected'!M39+Summary!AO39</f>
        <v>865044.57186730264</v>
      </c>
      <c r="N39" s="38">
        <f>'Total Property Damage Expected'!N39+Summary!AP39</f>
        <v>97101441.251599133</v>
      </c>
      <c r="O39" s="38">
        <f>'Total Property Damage Expected'!O39+Summary!AQ39</f>
        <v>174127336.73488456</v>
      </c>
      <c r="P39" s="38">
        <f>'Total Property Damage Expected'!P39+Summary!AR39</f>
        <v>128500520.31799299</v>
      </c>
      <c r="Q39" s="38">
        <f>'Total Property Damage Expected'!Q39+Summary!AS39</f>
        <v>44561538.511129558</v>
      </c>
      <c r="R39" s="38">
        <f>'Total Property Damage Expected'!R39+Summary!AT39</f>
        <v>30736184.617460452</v>
      </c>
      <c r="S39" s="38">
        <f>'Total Property Damage Expected'!S39+Summary!AU39</f>
        <v>17385282.803382639</v>
      </c>
    </row>
    <row r="40" spans="1:19" x14ac:dyDescent="0.35">
      <c r="A40">
        <v>2059</v>
      </c>
      <c r="B40" s="36">
        <f>'Total Property Damage Expected'!B40+Summary!AD40</f>
        <v>1475164.3453070121</v>
      </c>
      <c r="C40" s="36">
        <f>'Total Property Damage Expected'!C40+Summary!AE40</f>
        <v>1892555.8073512441</v>
      </c>
      <c r="D40" s="36">
        <f>'Total Property Damage Expected'!D40+Summary!AF40</f>
        <v>1995474.2500470818</v>
      </c>
      <c r="E40" s="36">
        <f>'Total Property Damage Expected'!E40+Summary!AG40</f>
        <v>1312210.1443719349</v>
      </c>
      <c r="F40" s="36">
        <f>'Total Property Damage Expected'!F40+Summary!AH40</f>
        <v>1092079.0308280592</v>
      </c>
      <c r="G40" s="36">
        <f>'Total Property Damage Expected'!G40+Summary!AI40</f>
        <v>654675.6493707475</v>
      </c>
      <c r="H40" s="37">
        <f>'Total Property Damage Expected'!H40+Summary!AJ40</f>
        <v>4570015.1918192562</v>
      </c>
      <c r="I40" s="37">
        <f>'Total Property Damage Expected'!I40+Summary!AK40</f>
        <v>4864568.4578784052</v>
      </c>
      <c r="J40" s="37">
        <f>'Total Property Damage Expected'!J40+Summary!AL40</f>
        <v>3074143.2114566281</v>
      </c>
      <c r="K40" s="37">
        <f>'Total Property Damage Expected'!K40+Summary!AM40</f>
        <v>2279012.4167669723</v>
      </c>
      <c r="L40" s="37">
        <f>'Total Property Damage Expected'!L40+Summary!AN40</f>
        <v>2039536.4928505812</v>
      </c>
      <c r="M40" s="37">
        <f>'Total Property Damage Expected'!M40+Summary!AO40</f>
        <v>872410.13807694777</v>
      </c>
      <c r="N40" s="38">
        <f>'Total Property Damage Expected'!N40+Summary!AP40</f>
        <v>97927830.783683702</v>
      </c>
      <c r="O40" s="38">
        <f>'Total Property Damage Expected'!O40+Summary!AQ40</f>
        <v>175614822.61874279</v>
      </c>
      <c r="P40" s="38">
        <f>'Total Property Damage Expected'!P40+Summary!AR40</f>
        <v>129604070.54744609</v>
      </c>
      <c r="Q40" s="38">
        <f>'Total Property Damage Expected'!Q40+Summary!AS40</f>
        <v>44953394.149034321</v>
      </c>
      <c r="R40" s="38">
        <f>'Total Property Damage Expected'!R40+Summary!AT40</f>
        <v>31004136.483153686</v>
      </c>
      <c r="S40" s="38">
        <f>'Total Property Damage Expected'!S40+Summary!AU40</f>
        <v>17535921.915006038</v>
      </c>
    </row>
    <row r="41" spans="1:19" x14ac:dyDescent="0.35">
      <c r="A41">
        <v>2060</v>
      </c>
      <c r="B41" s="36">
        <f>'Total Property Damage Expected'!B41+Summary!AD41</f>
        <v>1513107.9324738858</v>
      </c>
      <c r="C41" s="36">
        <f>'Total Property Damage Expected'!C41+Summary!AE41</f>
        <v>1941235.3707320006</v>
      </c>
      <c r="D41" s="36">
        <f>'Total Property Damage Expected'!D41+Summary!AF41</f>
        <v>2046801.0404394809</v>
      </c>
      <c r="E41" s="36">
        <f>'Total Property Damage Expected'!E41+Summary!AG41</f>
        <v>1345962.2887703751</v>
      </c>
      <c r="F41" s="36">
        <f>'Total Property Damage Expected'!F41+Summary!AH41</f>
        <v>1120169.0507849308</v>
      </c>
      <c r="G41" s="36">
        <f>'Total Property Damage Expected'!G41+Summary!AI41</f>
        <v>671514.95452813909</v>
      </c>
      <c r="H41" s="37">
        <f>'Total Property Damage Expected'!H41+Summary!AJ41</f>
        <v>4653110.9584148889</v>
      </c>
      <c r="I41" s="37">
        <f>'Total Property Damage Expected'!I41+Summary!AK41</f>
        <v>4953051.5635781428</v>
      </c>
      <c r="J41" s="37">
        <f>'Total Property Damage Expected'!J41+Summary!AL41</f>
        <v>3130088.3828343493</v>
      </c>
      <c r="K41" s="37">
        <f>'Total Property Damage Expected'!K41+Summary!AM41</f>
        <v>2320587.393098677</v>
      </c>
      <c r="L41" s="37">
        <f>'Total Property Damage Expected'!L41+Summary!AN41</f>
        <v>2076709.1436340779</v>
      </c>
      <c r="M41" s="37">
        <f>'Total Property Damage Expected'!M41+Summary!AO41</f>
        <v>888300.82884243852</v>
      </c>
      <c r="N41" s="38">
        <f>'Total Property Damage Expected'!N41+Summary!AP41</f>
        <v>99711391.481693447</v>
      </c>
      <c r="O41" s="38">
        <f>'Total Property Damage Expected'!O41+Summary!AQ41</f>
        <v>178818986.79496926</v>
      </c>
      <c r="P41" s="38">
        <f>'Total Property Damage Expected'!P41+Summary!AR41</f>
        <v>131974716.10908142</v>
      </c>
      <c r="Q41" s="38">
        <f>'Total Property Damage Expected'!Q41+Summary!AS41</f>
        <v>45785032.353537247</v>
      </c>
      <c r="R41" s="38">
        <f>'Total Property Damage Expected'!R41+Summary!AT41</f>
        <v>31575330.962587189</v>
      </c>
      <c r="S41" s="38">
        <f>'Total Property Damage Expected'!S41+Summary!AU41</f>
        <v>17858045.861342959</v>
      </c>
    </row>
    <row r="42" spans="1:19" x14ac:dyDescent="0.35">
      <c r="A42">
        <v>2061</v>
      </c>
      <c r="B42" s="36">
        <f>'Total Property Damage Expected'!B42+Summary!AD42</f>
        <v>1537243.3331785051</v>
      </c>
      <c r="C42" s="36">
        <f>'Total Property Damage Expected'!C42+Summary!AE42</f>
        <v>1972199.7801631209</v>
      </c>
      <c r="D42" s="36">
        <f>'Total Property Damage Expected'!D42+Summary!AF42</f>
        <v>2079449.3150360398</v>
      </c>
      <c r="E42" s="36">
        <f>'Total Property Damage Expected'!E42+Summary!AG42</f>
        <v>1367431.5696297167</v>
      </c>
      <c r="F42" s="36">
        <f>'Total Property Damage Expected'!F42+Summary!AH42</f>
        <v>1138036.7311515289</v>
      </c>
      <c r="G42" s="36">
        <f>'Total Property Damage Expected'!G42+Summary!AI42</f>
        <v>682226.20794162329</v>
      </c>
      <c r="H42" s="37">
        <f>'Total Property Damage Expected'!H42+Summary!AJ42</f>
        <v>4692590.5516777644</v>
      </c>
      <c r="I42" s="37">
        <f>'Total Property Damage Expected'!I42+Summary!AK42</f>
        <v>4995107.9997686651</v>
      </c>
      <c r="J42" s="37">
        <f>'Total Property Damage Expected'!J42+Summary!AL42</f>
        <v>3156695.0705936439</v>
      </c>
      <c r="K42" s="37">
        <f>'Total Property Damage Expected'!K42+Summary!AM42</f>
        <v>2340414.5951146497</v>
      </c>
      <c r="L42" s="37">
        <f>'Total Property Damage Expected'!L42+Summary!AN42</f>
        <v>2094418.4847876921</v>
      </c>
      <c r="M42" s="37">
        <f>'Total Property Damage Expected'!M42+Summary!AO42</f>
        <v>895865.87948505871</v>
      </c>
      <c r="N42" s="38">
        <f>'Total Property Damage Expected'!N42+Summary!AP42</f>
        <v>100560639.86317357</v>
      </c>
      <c r="O42" s="38">
        <f>'Total Property Damage Expected'!O42+Summary!AQ42</f>
        <v>180347764.65188393</v>
      </c>
      <c r="P42" s="38">
        <f>'Total Property Damage Expected'!P42+Summary!AR42</f>
        <v>133109053.44847435</v>
      </c>
      <c r="Q42" s="38">
        <f>'Total Property Damage Expected'!Q42+Summary!AS42</f>
        <v>46188059.28556376</v>
      </c>
      <c r="R42" s="38">
        <f>'Total Property Damage Expected'!R42+Summary!AT42</f>
        <v>31850862.414228756</v>
      </c>
      <c r="S42" s="38">
        <f>'Total Property Damage Expected'!S42+Summary!AU42</f>
        <v>18012922.406892166</v>
      </c>
    </row>
    <row r="43" spans="1:19" x14ac:dyDescent="0.35">
      <c r="A43">
        <v>2062</v>
      </c>
      <c r="B43" s="36">
        <f>'Total Property Damage Expected'!B43+Summary!AD43</f>
        <v>1561763.7147259784</v>
      </c>
      <c r="C43" s="36">
        <f>'Total Property Damage Expected'!C43+Summary!AE43</f>
        <v>2003658.0991251892</v>
      </c>
      <c r="D43" s="36">
        <f>'Total Property Damage Expected'!D43+Summary!AF43</f>
        <v>2112618.3582921177</v>
      </c>
      <c r="E43" s="36">
        <f>'Total Property Damage Expected'!E43+Summary!AG43</f>
        <v>1389243.3043783412</v>
      </c>
      <c r="F43" s="36">
        <f>'Total Property Damage Expected'!F43+Summary!AH43</f>
        <v>1156189.4167157437</v>
      </c>
      <c r="G43" s="36">
        <f>'Total Property Damage Expected'!G43+Summary!AI43</f>
        <v>693108.31525629654</v>
      </c>
      <c r="H43" s="37">
        <f>'Total Property Damage Expected'!H43+Summary!AJ43</f>
        <v>4732408.1673250338</v>
      </c>
      <c r="I43" s="37">
        <f>'Total Property Damage Expected'!I43+Summary!AK43</f>
        <v>5037524.9744260861</v>
      </c>
      <c r="J43" s="37">
        <f>'Total Property Damage Expected'!J43+Summary!AL43</f>
        <v>3183530.2618813831</v>
      </c>
      <c r="K43" s="37">
        <f>'Total Property Damage Expected'!K43+Summary!AM43</f>
        <v>2360413.5133037744</v>
      </c>
      <c r="L43" s="37">
        <f>'Total Property Damage Expected'!L43+Summary!AN43</f>
        <v>2112280.7193580503</v>
      </c>
      <c r="M43" s="37">
        <f>'Total Property Damage Expected'!M43+Summary!AO43</f>
        <v>903496.10158093844</v>
      </c>
      <c r="N43" s="38">
        <f>'Total Property Damage Expected'!N43+Summary!AP43</f>
        <v>101417449.744672</v>
      </c>
      <c r="O43" s="38">
        <f>'Total Property Damage Expected'!O43+Summary!AQ43</f>
        <v>181890228.69734955</v>
      </c>
      <c r="P43" s="38">
        <f>'Total Property Damage Expected'!P43+Summary!AR43</f>
        <v>134253623.44368836</v>
      </c>
      <c r="Q43" s="38">
        <f>'Total Property Damage Expected'!Q43+Summary!AS43</f>
        <v>46594843.211213797</v>
      </c>
      <c r="R43" s="38">
        <f>'Total Property Damage Expected'!R43+Summary!AT43</f>
        <v>32128932.250209134</v>
      </c>
      <c r="S43" s="38">
        <f>'Total Property Damage Expected'!S43+Summary!AU43</f>
        <v>18169213.755742185</v>
      </c>
    </row>
    <row r="44" spans="1:19" x14ac:dyDescent="0.35">
      <c r="A44">
        <v>2063</v>
      </c>
      <c r="B44" s="36">
        <f>'Total Property Damage Expected'!B44+Summary!AD44</f>
        <v>1586675.2178989332</v>
      </c>
      <c r="C44" s="36">
        <f>'Total Property Damage Expected'!C44+Summary!AE44</f>
        <v>2035618.2059090964</v>
      </c>
      <c r="D44" s="36">
        <f>'Total Property Damage Expected'!D44+Summary!AF44</f>
        <v>2146316.4769253009</v>
      </c>
      <c r="E44" s="36">
        <f>'Total Property Damage Expected'!E44+Summary!AG44</f>
        <v>1411402.9554566091</v>
      </c>
      <c r="F44" s="36">
        <f>'Total Property Damage Expected'!F44+Summary!AH44</f>
        <v>1174631.6535608382</v>
      </c>
      <c r="G44" s="36">
        <f>'Total Property Damage Expected'!G44+Summary!AI44</f>
        <v>704164.00174196833</v>
      </c>
      <c r="H44" s="37">
        <f>'Total Property Damage Expected'!H44+Summary!AJ44</f>
        <v>4772566.7427964788</v>
      </c>
      <c r="I44" s="37">
        <f>'Total Property Damage Expected'!I44+Summary!AK44</f>
        <v>5080305.6270233458</v>
      </c>
      <c r="J44" s="37">
        <f>'Total Property Damage Expected'!J44+Summary!AL44</f>
        <v>3210595.9522192245</v>
      </c>
      <c r="K44" s="37">
        <f>'Total Property Damage Expected'!K44+Summary!AM44</f>
        <v>2380585.6673750659</v>
      </c>
      <c r="L44" s="37">
        <f>'Total Property Damage Expected'!L44+Summary!AN44</f>
        <v>2130297.1937950328</v>
      </c>
      <c r="M44" s="37">
        <f>'Total Property Damage Expected'!M44+Summary!AO44</f>
        <v>911192.0670911934</v>
      </c>
      <c r="N44" s="38">
        <f>'Total Property Damage Expected'!N44+Summary!AP44</f>
        <v>102281892.68575558</v>
      </c>
      <c r="O44" s="38">
        <f>'Total Property Damage Expected'!O44+Summary!AQ44</f>
        <v>183446509.36958671</v>
      </c>
      <c r="P44" s="38">
        <f>'Total Property Damage Expected'!P44+Summary!AR44</f>
        <v>135408524.57090873</v>
      </c>
      <c r="Q44" s="38">
        <f>'Total Property Damage Expected'!Q44+Summary!AS44</f>
        <v>47005421.76396843</v>
      </c>
      <c r="R44" s="38">
        <f>'Total Property Damage Expected'!R44+Summary!AT44</f>
        <v>32409565.542705067</v>
      </c>
      <c r="S44" s="38">
        <f>'Total Property Damage Expected'!S44+Summary!AU44</f>
        <v>18326933.738883749</v>
      </c>
    </row>
    <row r="45" spans="1:19" x14ac:dyDescent="0.35">
      <c r="A45">
        <v>2064</v>
      </c>
      <c r="B45" s="36">
        <f>'Total Property Damage Expected'!B45+Summary!AD45</f>
        <v>1611984.081430875</v>
      </c>
      <c r="C45" s="36">
        <f>'Total Property Damage Expected'!C45+Summary!AE45</f>
        <v>2068088.1044713939</v>
      </c>
      <c r="D45" s="36">
        <f>'Total Property Damage Expected'!D45+Summary!AF45</f>
        <v>2180552.1101526176</v>
      </c>
      <c r="E45" s="36">
        <f>'Total Property Damage Expected'!E45+Summary!AG45</f>
        <v>1433916.0724356039</v>
      </c>
      <c r="F45" s="36">
        <f>'Total Property Damage Expected'!F45+Summary!AH45</f>
        <v>1193368.0602840974</v>
      </c>
      <c r="G45" s="36">
        <f>'Total Property Damage Expected'!G45+Summary!AI45</f>
        <v>715396.03613889602</v>
      </c>
      <c r="H45" s="37">
        <f>'Total Property Damage Expected'!H45+Summary!AJ45</f>
        <v>4813069.2416667594</v>
      </c>
      <c r="I45" s="37">
        <f>'Total Property Damage Expected'!I45+Summary!AK45</f>
        <v>5123453.1250538891</v>
      </c>
      <c r="J45" s="37">
        <f>'Total Property Damage Expected'!J45+Summary!AL45</f>
        <v>3237894.1550190491</v>
      </c>
      <c r="K45" s="37">
        <f>'Total Property Damage Expected'!K45+Summary!AM45</f>
        <v>2400932.5909389677</v>
      </c>
      <c r="L45" s="37">
        <f>'Total Property Damage Expected'!L45+Summary!AN45</f>
        <v>2148469.266774361</v>
      </c>
      <c r="M45" s="37">
        <f>'Total Property Damage Expected'!M45+Summary!AO45</f>
        <v>918954.35314349469</v>
      </c>
      <c r="N45" s="38">
        <f>'Total Property Damage Expected'!N45+Summary!AP45</f>
        <v>103154040.97542112</v>
      </c>
      <c r="O45" s="38">
        <f>'Total Property Damage Expected'!O45+Summary!AQ45</f>
        <v>185016738.44705018</v>
      </c>
      <c r="P45" s="38">
        <f>'Total Property Damage Expected'!P45+Summary!AR45</f>
        <v>136573856.32912189</v>
      </c>
      <c r="Q45" s="38">
        <f>'Total Property Damage Expected'!Q45+Summary!AS45</f>
        <v>47419832.985035755</v>
      </c>
      <c r="R45" s="38">
        <f>'Total Property Damage Expected'!R45+Summary!AT45</f>
        <v>32692787.631642025</v>
      </c>
      <c r="S45" s="38">
        <f>'Total Property Damage Expected'!S45+Summary!AU45</f>
        <v>18486096.333416961</v>
      </c>
    </row>
    <row r="46" spans="1:19" x14ac:dyDescent="0.35">
      <c r="A46">
        <v>2065</v>
      </c>
      <c r="B46" s="36">
        <f>'Total Property Damage Expected'!B46+Summary!AD46</f>
        <v>1637696.6435685887</v>
      </c>
      <c r="C46" s="36">
        <f>'Total Property Damage Expected'!C46+Summary!AE46</f>
        <v>2101075.9264387707</v>
      </c>
      <c r="D46" s="36">
        <f>'Total Property Damage Expected'!D46+Summary!AF46</f>
        <v>2215333.8318040208</v>
      </c>
      <c r="E46" s="36">
        <f>'Total Property Damage Expected'!E46+Summary!AG46</f>
        <v>1456788.2934069422</v>
      </c>
      <c r="F46" s="36">
        <f>'Total Property Damage Expected'!F46+Summary!AH46</f>
        <v>1212403.32915349</v>
      </c>
      <c r="G46" s="36">
        <f>'Total Property Damage Expected'!G46+Summary!AI46</f>
        <v>726807.23135117593</v>
      </c>
      <c r="H46" s="37">
        <f>'Total Property Damage Expected'!H46+Summary!AJ46</f>
        <v>4853918.6538863573</v>
      </c>
      <c r="I46" s="37">
        <f>'Total Property Damage Expected'!I46+Summary!AK46</f>
        <v>5166970.6642911891</v>
      </c>
      <c r="J46" s="37">
        <f>'Total Property Damage Expected'!J46+Summary!AL46</f>
        <v>3265426.9017497329</v>
      </c>
      <c r="K46" s="37">
        <f>'Total Property Damage Expected'!K46+Summary!AM46</f>
        <v>2421455.8316406519</v>
      </c>
      <c r="L46" s="37">
        <f>'Total Property Damage Expected'!L46+Summary!AN46</f>
        <v>2166798.3093136414</v>
      </c>
      <c r="M46" s="37">
        <f>'Total Property Damage Expected'!M46+Summary!AO46</f>
        <v>926783.54208074976</v>
      </c>
      <c r="N46" s="38">
        <f>'Total Property Damage Expected'!N46+Summary!AP46</f>
        <v>104033967.64013641</v>
      </c>
      <c r="O46" s="38">
        <f>'Total Property Damage Expected'!O46+Summary!AQ46</f>
        <v>186601049.06331807</v>
      </c>
      <c r="P46" s="38">
        <f>'Total Property Damage Expected'!P46+Summary!AR46</f>
        <v>137749719.25159562</v>
      </c>
      <c r="Q46" s="38">
        <f>'Total Property Damage Expected'!Q46+Summary!AS46</f>
        <v>47838115.32810536</v>
      </c>
      <c r="R46" s="38">
        <f>'Total Property Damage Expected'!R46+Summary!AT46</f>
        <v>32978624.127777051</v>
      </c>
      <c r="S46" s="38">
        <f>'Total Property Damage Expected'!S46+Summary!AU46</f>
        <v>18646715.664217204</v>
      </c>
    </row>
    <row r="47" spans="1:19" x14ac:dyDescent="0.35">
      <c r="A47">
        <v>2066</v>
      </c>
      <c r="B47" s="36">
        <f>'Total Property Damage Expected'!B47+Summary!AD47</f>
        <v>1663819.3436594631</v>
      </c>
      <c r="C47" s="36">
        <f>'Total Property Damage Expected'!C47+Summary!AE47</f>
        <v>2134589.9331445047</v>
      </c>
      <c r="D47" s="36">
        <f>'Total Property Damage Expected'!D47+Summary!AF47</f>
        <v>2250670.3524695835</v>
      </c>
      <c r="E47" s="36">
        <f>'Total Property Damage Expected'!E47+Summary!AG47</f>
        <v>1480025.3463947547</v>
      </c>
      <c r="F47" s="36">
        <f>'Total Property Damage Expected'!F47+Summary!AH47</f>
        <v>1231742.2272827807</v>
      </c>
      <c r="G47" s="36">
        <f>'Total Property Damage Expected'!G47+Summary!AI47</f>
        <v>738400.44515119574</v>
      </c>
      <c r="H47" s="37">
        <f>'Total Property Damage Expected'!H47+Summary!AJ47</f>
        <v>4895117.996024861</v>
      </c>
      <c r="I47" s="37">
        <f>'Total Property Damage Expected'!I47+Summary!AK47</f>
        <v>5210861.4690508004</v>
      </c>
      <c r="J47" s="37">
        <f>'Total Property Damage Expected'!J47+Summary!AL47</f>
        <v>3293196.2421055557</v>
      </c>
      <c r="K47" s="37">
        <f>'Total Property Damage Expected'!K47+Summary!AM47</f>
        <v>2442156.9512946815</v>
      </c>
      <c r="L47" s="37">
        <f>'Total Property Damage Expected'!L47+Summary!AN47</f>
        <v>2185285.7048895718</v>
      </c>
      <c r="M47" s="37">
        <f>'Total Property Damage Expected'!M47+Summary!AO47</f>
        <v>934680.22151027131</v>
      </c>
      <c r="N47" s="38">
        <f>'Total Property Damage Expected'!N47+Summary!AP47</f>
        <v>104921746.45197654</v>
      </c>
      <c r="O47" s="38">
        <f>'Total Property Damage Expected'!O47+Summary!AQ47</f>
        <v>188199575.72215849</v>
      </c>
      <c r="P47" s="38">
        <f>'Total Property Damage Expected'!P47+Summary!AR47</f>
        <v>138936214.91749674</v>
      </c>
      <c r="Q47" s="38">
        <f>'Total Property Damage Expected'!Q47+Summary!AS47</f>
        <v>48260307.664161727</v>
      </c>
      <c r="R47" s="38">
        <f>'Total Property Damage Expected'!R47+Summary!AT47</f>
        <v>33267100.915819384</v>
      </c>
      <c r="S47" s="38">
        <f>'Total Property Damage Expected'!S47+Summary!AU47</f>
        <v>18808806.005621314</v>
      </c>
    </row>
    <row r="48" spans="1:19" x14ac:dyDescent="0.35">
      <c r="A48">
        <v>2067</v>
      </c>
      <c r="B48" s="36">
        <f>'Total Property Damage Expected'!B48+Summary!AD48</f>
        <v>1690358.7237641343</v>
      </c>
      <c r="C48" s="36">
        <f>'Total Property Damage Expected'!C48+Summary!AE48</f>
        <v>2168638.5176973972</v>
      </c>
      <c r="D48" s="36">
        <f>'Total Property Damage Expected'!D48+Summary!AF48</f>
        <v>2286570.5216809413</v>
      </c>
      <c r="E48" s="36">
        <f>'Total Property Damage Expected'!E48+Summary!AG48</f>
        <v>1503633.0507901893</v>
      </c>
      <c r="F48" s="36">
        <f>'Total Property Damage Expected'!F48+Summary!AH48</f>
        <v>1251389.5978253863</v>
      </c>
      <c r="G48" s="36">
        <f>'Total Property Damage Expected'!G48+Summary!AI48</f>
        <v>750178.58089532319</v>
      </c>
      <c r="H48" s="37">
        <f>'Total Property Damage Expected'!H48+Summary!AJ48</f>
        <v>4936670.3115166007</v>
      </c>
      <c r="I48" s="37">
        <f>'Total Property Damage Expected'!I48+Summary!AK48</f>
        <v>5255128.7924549663</v>
      </c>
      <c r="J48" s="37">
        <f>'Total Property Damage Expected'!J48+Summary!AL48</f>
        <v>3321204.2441762709</v>
      </c>
      <c r="K48" s="37">
        <f>'Total Property Damage Expected'!K48+Summary!AM48</f>
        <v>2463037.5260210424</v>
      </c>
      <c r="L48" s="37">
        <f>'Total Property Damage Expected'!L48+Summary!AN48</f>
        <v>2203932.8495563376</v>
      </c>
      <c r="M48" s="37">
        <f>'Total Property Damage Expected'!M48+Summary!AO48</f>
        <v>942644.98435343592</v>
      </c>
      <c r="N48" s="38">
        <f>'Total Property Damage Expected'!N48+Summary!AP48</f>
        <v>105817451.93685658</v>
      </c>
      <c r="O48" s="38">
        <f>'Total Property Damage Expected'!O48+Summary!AQ48</f>
        <v>189812454.31277525</v>
      </c>
      <c r="P48" s="38">
        <f>'Total Property Damage Expected'!P48+Summary!AR48</f>
        <v>140133445.96364853</v>
      </c>
      <c r="Q48" s="38">
        <f>'Total Property Damage Expected'!Q48+Summary!AS48</f>
        <v>48686449.286357224</v>
      </c>
      <c r="R48" s="38">
        <f>'Total Property Damage Expected'!R48+Summary!AT48</f>
        <v>33558244.157589354</v>
      </c>
      <c r="S48" s="38">
        <f>'Total Property Damage Expected'!S48+Summary!AU48</f>
        <v>18972381.78313427</v>
      </c>
    </row>
    <row r="49" spans="1:19" x14ac:dyDescent="0.35">
      <c r="A49">
        <v>2068</v>
      </c>
      <c r="B49" s="36">
        <f>'Total Property Damage Expected'!B49+Summary!AD49</f>
        <v>1717321.4302948536</v>
      </c>
      <c r="C49" s="36">
        <f>'Total Property Damage Expected'!C49+Summary!AE49</f>
        <v>2203230.2070837072</v>
      </c>
      <c r="D49" s="36">
        <f>'Total Property Damage Expected'!D49+Summary!AF49</f>
        <v>2323043.3301275345</v>
      </c>
      <c r="E49" s="36">
        <f>'Total Property Damage Expected'!E49+Summary!AG49</f>
        <v>1527617.318808794</v>
      </c>
      <c r="F49" s="36">
        <f>'Total Property Damage Expected'!F49+Summary!AH49</f>
        <v>1271350.3611872753</v>
      </c>
      <c r="G49" s="36">
        <f>'Total Property Damage Expected'!G49+Summary!AI49</f>
        <v>762144.58825101051</v>
      </c>
      <c r="H49" s="37">
        <f>'Total Property Damage Expected'!H49+Summary!AJ49</f>
        <v>4978578.670908669</v>
      </c>
      <c r="I49" s="37">
        <f>'Total Property Damage Expected'!I49+Summary!AK49</f>
        <v>5299775.9166998016</v>
      </c>
      <c r="J49" s="37">
        <f>'Total Property Damage Expected'!J49+Summary!AL49</f>
        <v>3349452.9946188442</v>
      </c>
      <c r="K49" s="37">
        <f>'Total Property Damage Expected'!K49+Summary!AM49</f>
        <v>2484099.1463825703</v>
      </c>
      <c r="L49" s="37">
        <f>'Total Property Damage Expected'!L49+Summary!AN49</f>
        <v>2222741.15206519</v>
      </c>
      <c r="M49" s="37">
        <f>'Total Property Damage Expected'!M49+Summary!AO49</f>
        <v>950678.42889583798</v>
      </c>
      <c r="N49" s="38">
        <f>'Total Property Damage Expected'!N49+Summary!AP49</f>
        <v>106721159.38286185</v>
      </c>
      <c r="O49" s="38">
        <f>'Total Property Damage Expected'!O49+Summary!AQ49</f>
        <v>191439822.12523627</v>
      </c>
      <c r="P49" s="38">
        <f>'Total Property Damage Expected'!P49+Summary!AR49</f>
        <v>141341516.09642977</v>
      </c>
      <c r="Q49" s="38">
        <f>'Total Property Damage Expected'!Q49+Summary!AS49</f>
        <v>49116579.914945528</v>
      </c>
      <c r="R49" s="38">
        <f>'Total Property Damage Expected'!R49+Summary!AT49</f>
        <v>33852080.295216069</v>
      </c>
      <c r="S49" s="38">
        <f>'Total Property Damage Expected'!S49+Summary!AU49</f>
        <v>19137457.575156674</v>
      </c>
    </row>
    <row r="50" spans="1:19" x14ac:dyDescent="0.35">
      <c r="A50">
        <v>2069</v>
      </c>
      <c r="B50" s="36">
        <f>'Total Property Damage Expected'!B50+Summary!AD50</f>
        <v>1744714.2156799845</v>
      </c>
      <c r="C50" s="36">
        <f>'Total Property Damage Expected'!C50+Summary!AE50</f>
        <v>2238373.6643026154</v>
      </c>
      <c r="D50" s="36">
        <f>'Total Property Damage Expected'!D50+Summary!AF50</f>
        <v>2360097.9119081958</v>
      </c>
      <c r="E50" s="36">
        <f>'Total Property Damage Expected'!E50+Summary!AG50</f>
        <v>1551984.1569711489</v>
      </c>
      <c r="F50" s="36">
        <f>'Total Property Damage Expected'!F50+Summary!AH50</f>
        <v>1291629.5162592132</v>
      </c>
      <c r="G50" s="36">
        <f>'Total Property Damage Expected'!G50+Summary!AI50</f>
        <v>774301.46393549687</v>
      </c>
      <c r="H50" s="37">
        <f>'Total Property Damage Expected'!H50+Summary!AJ50</f>
        <v>5020846.1721113557</v>
      </c>
      <c r="I50" s="37">
        <f>'Total Property Damage Expected'!I50+Summary!AK50</f>
        <v>5344806.1533251042</v>
      </c>
      <c r="J50" s="37">
        <f>'Total Property Damage Expected'!J50+Summary!AL50</f>
        <v>3377944.5988308899</v>
      </c>
      <c r="K50" s="37">
        <f>'Total Property Damage Expected'!K50+Summary!AM50</f>
        <v>2505343.4175237743</v>
      </c>
      <c r="L50" s="37">
        <f>'Total Property Damage Expected'!L50+Summary!AN50</f>
        <v>2241712.0339852395</v>
      </c>
      <c r="M50" s="37">
        <f>'Total Property Damage Expected'!M50+Summary!AO50</f>
        <v>958781.1588379459</v>
      </c>
      <c r="N50" s="38">
        <f>'Total Property Damage Expected'!N50+Summary!AP50</f>
        <v>107632944.84867691</v>
      </c>
      <c r="O50" s="38">
        <f>'Total Property Damage Expected'!O50+Summary!AQ50</f>
        <v>193081817.86608526</v>
      </c>
      <c r="P50" s="38">
        <f>'Total Property Damage Expected'!P50+Summary!AR50</f>
        <v>142560530.10381681</v>
      </c>
      <c r="Q50" s="38">
        <f>'Total Property Damage Expected'!Q50+Summary!AS50</f>
        <v>49550739.702276126</v>
      </c>
      <c r="R50" s="38">
        <f>'Total Property Damage Expected'!R50+Summary!AT50</f>
        <v>34148636.054374382</v>
      </c>
      <c r="S50" s="38">
        <f>'Total Property Damage Expected'!S50+Summary!AU50</f>
        <v>19304048.114733316</v>
      </c>
    </row>
    <row r="51" spans="1:19" x14ac:dyDescent="0.35">
      <c r="A51">
        <v>2070</v>
      </c>
      <c r="B51" s="36">
        <f>'Total Property Damage Expected'!B51+Summary!AD51</f>
        <v>1755278.1364105931</v>
      </c>
      <c r="C51" s="36">
        <f>'Total Property Damage Expected'!C51+Summary!AE51</f>
        <v>2251926.6013639779</v>
      </c>
      <c r="D51" s="36">
        <f>'Total Property Damage Expected'!D51+Summary!AF51</f>
        <v>2374387.8666949491</v>
      </c>
      <c r="E51" s="36">
        <f>'Total Property Damage Expected'!E51+Summary!AG51</f>
        <v>1561381.1329698879</v>
      </c>
      <c r="F51" s="36">
        <f>'Total Property Damage Expected'!F51+Summary!AH51</f>
        <v>1299450.0932341986</v>
      </c>
      <c r="G51" s="36">
        <f>'Total Property Damage Expected'!G51+Summary!AI51</f>
        <v>778989.71557756932</v>
      </c>
      <c r="H51" s="37">
        <f>'Total Property Damage Expected'!H51+Summary!AJ51</f>
        <v>5014154.1837263117</v>
      </c>
      <c r="I51" s="37">
        <f>'Total Property Damage Expected'!I51+Summary!AK51</f>
        <v>5337718.3457914283</v>
      </c>
      <c r="J51" s="37">
        <f>'Total Property Damage Expected'!J51+Summary!AL51</f>
        <v>3373497.7507896535</v>
      </c>
      <c r="K51" s="37">
        <f>'Total Property Damage Expected'!K51+Summary!AM51</f>
        <v>2502159.4532298883</v>
      </c>
      <c r="L51" s="37">
        <f>'Total Property Damage Expected'!L51+Summary!AN51</f>
        <v>2238824.7174117411</v>
      </c>
      <c r="M51" s="37">
        <f>'Total Property Damage Expected'!M51+Summary!AO51</f>
        <v>957534.98487292009</v>
      </c>
      <c r="N51" s="38">
        <f>'Total Property Damage Expected'!N51+Summary!AP51</f>
        <v>107495505.00902346</v>
      </c>
      <c r="O51" s="38">
        <f>'Total Property Damage Expected'!O51+Summary!AQ51</f>
        <v>192841693.23193792</v>
      </c>
      <c r="P51" s="38">
        <f>'Total Property Damage Expected'!P51+Summary!AR51</f>
        <v>142389974.05582088</v>
      </c>
      <c r="Q51" s="38">
        <f>'Total Property Damage Expected'!Q51+Summary!AS51</f>
        <v>49502042.111393914</v>
      </c>
      <c r="R51" s="38">
        <f>'Total Property Damage Expected'!R51+Summary!AT51</f>
        <v>34112391.707223088</v>
      </c>
      <c r="S51" s="38">
        <f>'Total Property Damage Expected'!S51+Summary!AU51</f>
        <v>19282495.907664359</v>
      </c>
    </row>
    <row r="52" spans="1:19" x14ac:dyDescent="0.35">
      <c r="A52">
        <v>2071</v>
      </c>
      <c r="B52" s="36">
        <f>'Total Property Damage Expected'!B52+Summary!AD52</f>
        <v>1783276.3646011376</v>
      </c>
      <c r="C52" s="36">
        <f>'Total Property Damage Expected'!C52+Summary!AE52</f>
        <v>2287846.8088487466</v>
      </c>
      <c r="D52" s="36">
        <f>'Total Property Damage Expected'!D52+Summary!AF52</f>
        <v>2412261.4389371974</v>
      </c>
      <c r="E52" s="36">
        <f>'Total Property Damage Expected'!E52+Summary!AG52</f>
        <v>1586286.5336277562</v>
      </c>
      <c r="F52" s="36">
        <f>'Total Property Damage Expected'!F52+Summary!AH52</f>
        <v>1320177.4637163461</v>
      </c>
      <c r="G52" s="36">
        <f>'Total Property Damage Expected'!G52+Summary!AI52</f>
        <v>791415.28584042739</v>
      </c>
      <c r="H52" s="37">
        <f>'Total Property Damage Expected'!H52+Summary!AJ52</f>
        <v>5056730.5701270681</v>
      </c>
      <c r="I52" s="37">
        <f>'Total Property Damage Expected'!I52+Summary!AK52</f>
        <v>5383078.6734089898</v>
      </c>
      <c r="J52" s="37">
        <f>'Total Property Damage Expected'!J52+Summary!AL52</f>
        <v>3402199.1332571986</v>
      </c>
      <c r="K52" s="37">
        <f>'Total Property Damage Expected'!K52+Summary!AM52</f>
        <v>2523563.3607321465</v>
      </c>
      <c r="L52" s="37">
        <f>'Total Property Damage Expected'!L52+Summary!AN52</f>
        <v>2257937.0759181175</v>
      </c>
      <c r="M52" s="37">
        <f>'Total Property Damage Expected'!M52+Summary!AO52</f>
        <v>965697.8248089418</v>
      </c>
      <c r="N52" s="38">
        <f>'Total Property Damage Expected'!N52+Summary!AP52</f>
        <v>108414636.77071127</v>
      </c>
      <c r="O52" s="38">
        <f>'Total Property Damage Expected'!O52+Summary!AQ52</f>
        <v>194497083.43883744</v>
      </c>
      <c r="P52" s="38">
        <f>'Total Property Damage Expected'!P52+Summary!AR52</f>
        <v>143619104.21780148</v>
      </c>
      <c r="Q52" s="38">
        <f>'Total Property Damage Expected'!Q52+Summary!AS52</f>
        <v>49940073.726445712</v>
      </c>
      <c r="R52" s="38">
        <f>'Total Property Damage Expected'!R52+Summary!AT52</f>
        <v>34411525.604745053</v>
      </c>
      <c r="S52" s="38">
        <f>'Total Property Damage Expected'!S52+Summary!AU52</f>
        <v>19450508.11586377</v>
      </c>
    </row>
    <row r="53" spans="1:19" x14ac:dyDescent="0.35">
      <c r="A53">
        <v>2072</v>
      </c>
      <c r="B53" s="36">
        <f>'Total Property Damage Expected'!B53+Summary!AD53</f>
        <v>1811721.189126217</v>
      </c>
      <c r="C53" s="36">
        <f>'Total Property Damage Expected'!C53+Summary!AE53</f>
        <v>2324339.9751968137</v>
      </c>
      <c r="D53" s="36">
        <f>'Total Property Damage Expected'!D53+Summary!AF53</f>
        <v>2450739.1279265494</v>
      </c>
      <c r="E53" s="36">
        <f>'Total Property Damage Expected'!E53+Summary!AG53</f>
        <v>1611589.197304135</v>
      </c>
      <c r="F53" s="36">
        <f>'Total Property Damage Expected'!F53+Summary!AH53</f>
        <v>1341235.4539655328</v>
      </c>
      <c r="G53" s="36">
        <f>'Total Property Damage Expected'!G53+Summary!AI53</f>
        <v>804039.05486415455</v>
      </c>
      <c r="H53" s="37">
        <f>'Total Property Damage Expected'!H53+Summary!AJ53</f>
        <v>5099671.9683485357</v>
      </c>
      <c r="I53" s="37">
        <f>'Total Property Damage Expected'!I53+Summary!AK53</f>
        <v>5428828.3965350324</v>
      </c>
      <c r="J53" s="37">
        <f>'Total Property Damage Expected'!J53+Summary!AL53</f>
        <v>3431147.371690908</v>
      </c>
      <c r="K53" s="37">
        <f>'Total Property Damage Expected'!K53+Summary!AM53</f>
        <v>2545152.9964308394</v>
      </c>
      <c r="L53" s="37">
        <f>'Total Property Damage Expected'!L53+Summary!AN53</f>
        <v>2277214.7307382929</v>
      </c>
      <c r="M53" s="37">
        <f>'Total Property Damage Expected'!M53+Summary!AO53</f>
        <v>973931.10139895102</v>
      </c>
      <c r="N53" s="38">
        <f>'Total Property Damage Expected'!N53+Summary!AP53</f>
        <v>109341998.48369238</v>
      </c>
      <c r="O53" s="38">
        <f>'Total Property Damage Expected'!O53+Summary!AQ53</f>
        <v>196167379.72778079</v>
      </c>
      <c r="P53" s="38">
        <f>'Total Property Damage Expected'!P53+Summary!AR53</f>
        <v>144859389.50307447</v>
      </c>
      <c r="Q53" s="38">
        <f>'Total Property Damage Expected'!Q53+Summary!AS53</f>
        <v>50382217.154867165</v>
      </c>
      <c r="R53" s="38">
        <f>'Total Property Damage Expected'!R53+Summary!AT53</f>
        <v>34713433.746199891</v>
      </c>
      <c r="S53" s="38">
        <f>'Total Property Damage Expected'!S53+Summary!AU53</f>
        <v>19620065.021993421</v>
      </c>
    </row>
    <row r="54" spans="1:19" x14ac:dyDescent="0.35">
      <c r="A54">
        <v>2073</v>
      </c>
      <c r="B54" s="36">
        <f>'Total Property Damage Expected'!B54+Summary!AD54</f>
        <v>1840619.7335896771</v>
      </c>
      <c r="C54" s="36">
        <f>'Total Property Damage Expected'!C54+Summary!AE54</f>
        <v>2361415.2396053611</v>
      </c>
      <c r="D54" s="36">
        <f>'Total Property Damage Expected'!D54+Summary!AF54</f>
        <v>2489830.5698558032</v>
      </c>
      <c r="E54" s="36">
        <f>'Total Property Damage Expected'!E54+Summary!AG54</f>
        <v>1637295.4606931428</v>
      </c>
      <c r="F54" s="36">
        <f>'Total Property Damage Expected'!F54+Summary!AH54</f>
        <v>1362629.3376574742</v>
      </c>
      <c r="G54" s="36">
        <f>'Total Property Damage Expected'!G54+Summary!AI54</f>
        <v>816864.18409309315</v>
      </c>
      <c r="H54" s="37">
        <f>'Total Property Damage Expected'!H54+Summary!AJ54</f>
        <v>5142981.557040331</v>
      </c>
      <c r="I54" s="37">
        <f>'Total Property Damage Expected'!I54+Summary!AK54</f>
        <v>5474970.9134084582</v>
      </c>
      <c r="J54" s="37">
        <f>'Total Property Damage Expected'!J54+Summary!AL54</f>
        <v>3460344.6269643679</v>
      </c>
      <c r="K54" s="37">
        <f>'Total Property Damage Expected'!K54+Summary!AM54</f>
        <v>2566930.0089969174</v>
      </c>
      <c r="L54" s="37">
        <f>'Total Property Damage Expected'!L54+Summary!AN54</f>
        <v>2296659.1415868117</v>
      </c>
      <c r="M54" s="37">
        <f>'Total Property Damage Expected'!M54+Summary!AO54</f>
        <v>982235.43442321254</v>
      </c>
      <c r="N54" s="38">
        <f>'Total Property Damage Expected'!N54+Summary!AP54</f>
        <v>110277668.6036287</v>
      </c>
      <c r="O54" s="38">
        <f>'Total Property Damage Expected'!O54+Summary!AQ54</f>
        <v>197852725.22325611</v>
      </c>
      <c r="P54" s="38">
        <f>'Total Property Damage Expected'!P54+Summary!AR54</f>
        <v>146110938.08530495</v>
      </c>
      <c r="Q54" s="38">
        <f>'Total Property Damage Expected'!Q54+Summary!AS54</f>
        <v>50828513.920142226</v>
      </c>
      <c r="R54" s="38">
        <f>'Total Property Damage Expected'!R54+Summary!AT54</f>
        <v>35018143.752920516</v>
      </c>
      <c r="S54" s="38">
        <f>'Total Property Damage Expected'!S54+Summary!AU54</f>
        <v>19791181.845880788</v>
      </c>
    </row>
    <row r="55" spans="1:19" x14ac:dyDescent="0.35">
      <c r="A55">
        <v>2074</v>
      </c>
      <c r="B55" s="36">
        <f>'Total Property Damage Expected'!B55+Summary!AD55</f>
        <v>1869979.2352231028</v>
      </c>
      <c r="C55" s="36">
        <f>'Total Property Damage Expected'!C55+Summary!AE55</f>
        <v>2399081.8870497951</v>
      </c>
      <c r="D55" s="36">
        <f>'Total Property Damage Expected'!D55+Summary!AF55</f>
        <v>2529545.5546234995</v>
      </c>
      <c r="E55" s="36">
        <f>'Total Property Damage Expected'!E55+Summary!AG55</f>
        <v>1663411.7615647367</v>
      </c>
      <c r="F55" s="36">
        <f>'Total Property Damage Expected'!F55+Summary!AH55</f>
        <v>1384364.472587646</v>
      </c>
      <c r="G55" s="36">
        <f>'Total Property Damage Expected'!G55+Summary!AI55</f>
        <v>829893.88539940037</v>
      </c>
      <c r="H55" s="37">
        <f>'Total Property Damage Expected'!H55+Summary!AJ55</f>
        <v>5186662.543225335</v>
      </c>
      <c r="I55" s="37">
        <f>'Total Property Damage Expected'!I55+Summary!AK55</f>
        <v>5521509.6527016144</v>
      </c>
      <c r="J55" s="37">
        <f>'Total Property Damage Expected'!J55+Summary!AL55</f>
        <v>3489793.0793937603</v>
      </c>
      <c r="K55" s="37">
        <f>'Total Property Damage Expected'!K55+Summary!AM55</f>
        <v>2588896.0622497476</v>
      </c>
      <c r="L55" s="37">
        <f>'Total Property Damage Expected'!L55+Summary!AN55</f>
        <v>2316271.7814876684</v>
      </c>
      <c r="M55" s="37">
        <f>'Total Property Damage Expected'!M55+Summary!AO55</f>
        <v>990611.4492825662</v>
      </c>
      <c r="N55" s="38">
        <f>'Total Property Damage Expected'!N55+Summary!AP55</f>
        <v>111221726.39252073</v>
      </c>
      <c r="O55" s="38">
        <f>'Total Property Damage Expected'!O55+Summary!AQ55</f>
        <v>199553264.53254682</v>
      </c>
      <c r="P55" s="38">
        <f>'Total Property Damage Expected'!P55+Summary!AR55</f>
        <v>147373859.27103534</v>
      </c>
      <c r="Q55" s="38">
        <f>'Total Property Damage Expected'!Q55+Summary!AS55</f>
        <v>51279005.999307834</v>
      </c>
      <c r="R55" s="38">
        <f>'Total Property Damage Expected'!R55+Summary!AT55</f>
        <v>35325683.543651752</v>
      </c>
      <c r="S55" s="38">
        <f>'Total Property Damage Expected'!S55+Summary!AU55</f>
        <v>19963873.969470907</v>
      </c>
    </row>
    <row r="56" spans="1:19" x14ac:dyDescent="0.35">
      <c r="A56">
        <v>2075</v>
      </c>
      <c r="B56" s="36">
        <f>'Total Property Damage Expected'!B56+Summary!AD56</f>
        <v>1899807.0466982808</v>
      </c>
      <c r="C56" s="36">
        <f>'Total Property Damage Expected'!C56+Summary!AE56</f>
        <v>2437349.3506090352</v>
      </c>
      <c r="D56" s="36">
        <f>'Total Property Damage Expected'!D56+Summary!AF56</f>
        <v>2569894.0282856589</v>
      </c>
      <c r="E56" s="36">
        <f>'Total Property Damage Expected'!E56+Summary!AG56</f>
        <v>1689944.640376959</v>
      </c>
      <c r="F56" s="36">
        <f>'Total Property Damage Expected'!F56+Summary!AH56</f>
        <v>1406446.3020130685</v>
      </c>
      <c r="G56" s="36">
        <f>'Total Property Damage Expected'!G56+Summary!AI56</f>
        <v>843131.42188741534</v>
      </c>
      <c r="H56" s="37">
        <f>'Total Property Damage Expected'!H56+Summary!AJ56</f>
        <v>5230718.1625625184</v>
      </c>
      <c r="I56" s="37">
        <f>'Total Property Damage Expected'!I56+Summary!AK56</f>
        <v>5568448.0738035617</v>
      </c>
      <c r="J56" s="37">
        <f>'Total Property Damage Expected'!J56+Summary!AL56</f>
        <v>3519494.9289200357</v>
      </c>
      <c r="K56" s="37">
        <f>'Total Property Damage Expected'!K56+Summary!AM56</f>
        <v>2611052.8353032498</v>
      </c>
      <c r="L56" s="37">
        <f>'Total Property Damage Expected'!L56+Summary!AN56</f>
        <v>2336054.1369013595</v>
      </c>
      <c r="M56" s="37">
        <f>'Total Property Damage Expected'!M56+Summary!AO56</f>
        <v>999059.77705168119</v>
      </c>
      <c r="N56" s="38">
        <f>'Total Property Damage Expected'!N56+Summary!AP56</f>
        <v>112174251.9276678</v>
      </c>
      <c r="O56" s="38">
        <f>'Total Property Damage Expected'!O56+Summary!AQ56</f>
        <v>201269143.76233482</v>
      </c>
      <c r="P56" s="38">
        <f>'Total Property Damage Expected'!P56+Summary!AR56</f>
        <v>148648263.51249939</v>
      </c>
      <c r="Q56" s="38">
        <f>'Total Property Damage Expected'!Q56+Summary!AS56</f>
        <v>51733735.828280069</v>
      </c>
      <c r="R56" s="38">
        <f>'Total Property Damage Expected'!R56+Summary!AT56</f>
        <v>35636081.337999769</v>
      </c>
      <c r="S56" s="38">
        <f>'Total Property Damage Expected'!S56+Summary!AU56</f>
        <v>20138156.938688666</v>
      </c>
    </row>
    <row r="57" spans="1:19" x14ac:dyDescent="0.35">
      <c r="A57">
        <v>2076</v>
      </c>
      <c r="B57" s="36">
        <f>'Total Property Damage Expected'!B57+Summary!AD57</f>
        <v>1930110.6379685714</v>
      </c>
      <c r="C57" s="36">
        <f>'Total Property Damage Expected'!C57+Summary!AE57</f>
        <v>2476227.2138278959</v>
      </c>
      <c r="D57" s="36">
        <f>'Total Property Damage Expected'!D57+Summary!AF57</f>
        <v>2610886.095546633</v>
      </c>
      <c r="E57" s="36">
        <f>'Total Property Damage Expected'!E57+Summary!AG57</f>
        <v>1716900.7419139035</v>
      </c>
      <c r="F57" s="36">
        <f>'Total Property Damage Expected'!F57+Summary!AH57</f>
        <v>1428880.3560154927</v>
      </c>
      <c r="G57" s="36">
        <f>'Total Property Damage Expected'!G57+Summary!AI57</f>
        <v>856580.10871085827</v>
      </c>
      <c r="H57" s="37">
        <f>'Total Property Damage Expected'!H57+Summary!AJ57</f>
        <v>5275151.6796123348</v>
      </c>
      <c r="I57" s="37">
        <f>'Total Property Damage Expected'!I57+Summary!AK57</f>
        <v>5615789.6671061106</v>
      </c>
      <c r="J57" s="37">
        <f>'Total Property Damage Expected'!J57+Summary!AL57</f>
        <v>3549452.3952929</v>
      </c>
      <c r="K57" s="37">
        <f>'Total Property Damage Expected'!K57+Summary!AM57</f>
        <v>2633402.022713548</v>
      </c>
      <c r="L57" s="37">
        <f>'Total Property Damage Expected'!L57+Summary!AN57</f>
        <v>2356007.7078532367</v>
      </c>
      <c r="M57" s="37">
        <f>'Total Property Damage Expected'!M57+Summary!AO57</f>
        <v>1007581.0545328447</v>
      </c>
      <c r="N57" s="38">
        <f>'Total Property Damage Expected'!N57+Summary!AP57</f>
        <v>113135326.11073521</v>
      </c>
      <c r="O57" s="38">
        <f>'Total Property Damage Expected'!O57+Summary!AQ57</f>
        <v>203000510.53550315</v>
      </c>
      <c r="P57" s="38">
        <f>'Total Property Damage Expected'!P57+Summary!AR57</f>
        <v>149934262.42059168</v>
      </c>
      <c r="Q57" s="38">
        <f>'Total Property Damage Expected'!Q57+Summary!AS57</f>
        <v>52192746.30724673</v>
      </c>
      <c r="R57" s="38">
        <f>'Total Property Damage Expected'!R57+Summary!AT57</f>
        <v>35949365.659924045</v>
      </c>
      <c r="S57" s="38">
        <f>'Total Property Damage Expected'!S57+Summary!AU57</f>
        <v>20314046.465323914</v>
      </c>
    </row>
    <row r="58" spans="1:19" x14ac:dyDescent="0.35">
      <c r="A58">
        <v>2077</v>
      </c>
      <c r="B58" s="36">
        <f>'Total Property Damage Expected'!B58+Summary!AD58</f>
        <v>1960897.5981396521</v>
      </c>
      <c r="C58" s="36">
        <f>'Total Property Damage Expected'!C58+Summary!AE58</f>
        <v>2515725.2131171511</v>
      </c>
      <c r="D58" s="36">
        <f>'Total Property Damage Expected'!D58+Summary!AF58</f>
        <v>2652532.0222896845</v>
      </c>
      <c r="E58" s="36">
        <f>'Total Property Damage Expected'!E58+Summary!AG58</f>
        <v>1744286.8169498069</v>
      </c>
      <c r="F58" s="36">
        <f>'Total Property Damage Expected'!F58+Summary!AH58</f>
        <v>1451672.2528863316</v>
      </c>
      <c r="G58" s="36">
        <f>'Total Property Damage Expected'!G58+Summary!AI58</f>
        <v>870243.31390306272</v>
      </c>
      <c r="H58" s="37">
        <f>'Total Property Damage Expected'!H58+Summary!AJ58</f>
        <v>5319966.3881047014</v>
      </c>
      <c r="I58" s="37">
        <f>'Total Property Damage Expected'!I58+Summary!AK58</f>
        <v>5663537.9542926745</v>
      </c>
      <c r="J58" s="37">
        <f>'Total Property Damage Expected'!J58+Summary!AL58</f>
        <v>3579667.7182566216</v>
      </c>
      <c r="K58" s="37">
        <f>'Total Property Damage Expected'!K58+Summary!AM58</f>
        <v>2655945.3346281322</v>
      </c>
      <c r="L58" s="37">
        <f>'Total Property Damage Expected'!L58+Summary!AN58</f>
        <v>2376134.0080631501</v>
      </c>
      <c r="M58" s="37">
        <f>'Total Property Damage Expected'!M58+Summary!AO58</f>
        <v>1016175.9243102927</v>
      </c>
      <c r="N58" s="38">
        <f>'Total Property Damage Expected'!N58+Summary!AP58</f>
        <v>114105030.67692918</v>
      </c>
      <c r="O58" s="38">
        <f>'Total Property Damage Expected'!O58+Summary!AQ58</f>
        <v>204747514.00813994</v>
      </c>
      <c r="P58" s="38">
        <f>'Total Property Damage Expected'!P58+Summary!AR58</f>
        <v>151231968.7779935</v>
      </c>
      <c r="Q58" s="38">
        <f>'Total Property Damage Expected'!Q58+Summary!AS58</f>
        <v>52656080.8061269</v>
      </c>
      <c r="R58" s="38">
        <f>'Total Property Damage Expected'!R58+Summary!AT58</f>
        <v>36265565.341272503</v>
      </c>
      <c r="S58" s="38">
        <f>'Total Property Damage Expected'!S58+Summary!AU58</f>
        <v>20491558.428939685</v>
      </c>
    </row>
    <row r="59" spans="1:19" x14ac:dyDescent="0.35">
      <c r="A59">
        <v>2078</v>
      </c>
      <c r="B59" s="36">
        <f>'Total Property Damage Expected'!B59+Summary!AD59</f>
        <v>1992175.6373701042</v>
      </c>
      <c r="C59" s="36">
        <f>'Total Property Damage Expected'!C59+Summary!AE59</f>
        <v>2555853.2401918783</v>
      </c>
      <c r="D59" s="36">
        <f>'Total Property Damage Expected'!D59+Summary!AF59</f>
        <v>2694842.2381479312</v>
      </c>
      <c r="E59" s="36">
        <f>'Total Property Damage Expected'!E59+Summary!AG59</f>
        <v>1772109.7239396856</v>
      </c>
      <c r="F59" s="36">
        <f>'Total Property Damage Expected'!F59+Summary!AH59</f>
        <v>1474827.7005336818</v>
      </c>
      <c r="G59" s="36">
        <f>'Total Property Damage Expected'!G59+Summary!AI59</f>
        <v>884124.45922045328</v>
      </c>
      <c r="H59" s="37">
        <f>'Total Property Damage Expected'!H59+Summary!AJ59</f>
        <v>5365165.6112096012</v>
      </c>
      <c r="I59" s="37">
        <f>'Total Property Damage Expected'!I59+Summary!AK59</f>
        <v>5711696.4886299567</v>
      </c>
      <c r="J59" s="37">
        <f>'Total Property Damage Expected'!J59+Summary!AL59</f>
        <v>3610143.1577376761</v>
      </c>
      <c r="K59" s="37">
        <f>'Total Property Damage Expected'!K59+Summary!AM59</f>
        <v>2678684.4969365536</v>
      </c>
      <c r="L59" s="37">
        <f>'Total Property Damage Expected'!L59+Summary!AN59</f>
        <v>2396434.5650764145</v>
      </c>
      <c r="M59" s="37">
        <f>'Total Property Damage Expected'!M59+Summary!AO59</f>
        <v>1024845.0348050853</v>
      </c>
      <c r="N59" s="38">
        <f>'Total Property Damage Expected'!N59+Summary!AP59</f>
        <v>115083448.20428137</v>
      </c>
      <c r="O59" s="38">
        <f>'Total Property Damage Expected'!O59+Summary!AQ59</f>
        <v>206510304.88674653</v>
      </c>
      <c r="P59" s="38">
        <f>'Total Property Damage Expected'!P59+Summary!AR59</f>
        <v>152541496.55245799</v>
      </c>
      <c r="Q59" s="38">
        <f>'Total Property Damage Expected'!Q59+Summary!AS59</f>
        <v>53123783.170098662</v>
      </c>
      <c r="R59" s="38">
        <f>'Total Property Damage Expected'!R59+Summary!AT59</f>
        <v>36584709.525360137</v>
      </c>
      <c r="S59" s="38">
        <f>'Total Property Damage Expected'!S59+Summary!AU59</f>
        <v>20670708.878803726</v>
      </c>
    </row>
    <row r="60" spans="1:19" x14ac:dyDescent="0.35">
      <c r="A60">
        <v>2079</v>
      </c>
      <c r="B60" s="36">
        <f>'Total Property Damage Expected'!B60+Summary!AD60</f>
        <v>2023952.5888023102</v>
      </c>
      <c r="C60" s="36">
        <f>'Total Property Damage Expected'!C60+Summary!AE60</f>
        <v>2596621.3445487004</v>
      </c>
      <c r="D60" s="36">
        <f>'Total Property Damage Expected'!D60+Summary!AF60</f>
        <v>2737827.3391163028</v>
      </c>
      <c r="E60" s="36">
        <f>'Total Property Damage Expected'!E60+Summary!AG60</f>
        <v>1800376.4307369385</v>
      </c>
      <c r="F60" s="36">
        <f>'Total Property Damage Expected'!F60+Summary!AH60</f>
        <v>1498352.4979117878</v>
      </c>
      <c r="G60" s="36">
        <f>'Total Property Damage Expected'!G60+Summary!AI60</f>
        <v>898227.02099947492</v>
      </c>
      <c r="H60" s="37">
        <f>'Total Property Damage Expected'!H60+Summary!AJ60</f>
        <v>5410752.7018103236</v>
      </c>
      <c r="I60" s="37">
        <f>'Total Property Damage Expected'!I60+Summary!AK60</f>
        <v>5760268.8552625142</v>
      </c>
      <c r="J60" s="37">
        <f>'Total Property Damage Expected'!J60+Summary!AL60</f>
        <v>3640880.9940342568</v>
      </c>
      <c r="K60" s="37">
        <f>'Total Property Damage Expected'!K60+Summary!AM60</f>
        <v>2701621.2514226735</v>
      </c>
      <c r="L60" s="37">
        <f>'Total Property Damage Expected'!L60+Summary!AN60</f>
        <v>2416910.9203961035</v>
      </c>
      <c r="M60" s="37">
        <f>'Total Property Damage Expected'!M60+Summary!AO60</f>
        <v>1033589.0403305356</v>
      </c>
      <c r="N60" s="38">
        <f>'Total Property Damage Expected'!N60+Summary!AP60</f>
        <v>116070662.12304442</v>
      </c>
      <c r="O60" s="38">
        <f>'Total Property Damage Expected'!O60+Summary!AQ60</f>
        <v>208289035.44565248</v>
      </c>
      <c r="P60" s="38">
        <f>'Total Property Damage Expected'!P60+Summary!AR60</f>
        <v>153862960.91025582</v>
      </c>
      <c r="Q60" s="38">
        <f>'Total Property Damage Expected'!Q60+Summary!AS60</f>
        <v>53595897.725195646</v>
      </c>
      <c r="R60" s="38">
        <f>'Total Property Damage Expected'!R60+Summary!AT60</f>
        <v>36906827.67059195</v>
      </c>
      <c r="S60" s="38">
        <f>'Total Property Damage Expected'!S60+Summary!AU60</f>
        <v>20851514.035843771</v>
      </c>
    </row>
    <row r="61" spans="1:19" x14ac:dyDescent="0.35">
      <c r="A61">
        <v>2080</v>
      </c>
      <c r="B61" s="36">
        <f>'Total Property Damage Expected'!B61+Summary!AD61</f>
        <v>1996151.8133734751</v>
      </c>
      <c r="C61" s="36">
        <f>'Total Property Damage Expected'!C61+Summary!AE61</f>
        <v>2560954.4582427144</v>
      </c>
      <c r="D61" s="36">
        <f>'Total Property Damage Expected'!D61+Summary!AF61</f>
        <v>2700220.86382691</v>
      </c>
      <c r="E61" s="36">
        <f>'Total Property Damage Expected'!E61+Summary!AG61</f>
        <v>1775646.6711984982</v>
      </c>
      <c r="F61" s="36">
        <f>'Total Property Damage Expected'!F61+Summary!AH61</f>
        <v>1477771.3036989679</v>
      </c>
      <c r="G61" s="36">
        <f>'Total Property Damage Expected'!G61+Summary!AI61</f>
        <v>885889.07996613521</v>
      </c>
      <c r="H61" s="37">
        <f>'Total Property Damage Expected'!H61+Summary!AJ61</f>
        <v>5297281.7281057667</v>
      </c>
      <c r="I61" s="37">
        <f>'Total Property Damage Expected'!I61+Summary!AK61</f>
        <v>5639508.2647790993</v>
      </c>
      <c r="J61" s="37">
        <f>'Total Property Damage Expected'!J61+Summary!AL61</f>
        <v>3564588.6462346539</v>
      </c>
      <c r="K61" s="37">
        <f>'Total Property Damage Expected'!K61+Summary!AM61</f>
        <v>2645138.1315793991</v>
      </c>
      <c r="L61" s="37">
        <f>'Total Property Damage Expected'!L61+Summary!AN61</f>
        <v>2366337.3679800127</v>
      </c>
      <c r="M61" s="37">
        <f>'Total Property Damage Expected'!M61+Summary!AO61</f>
        <v>1011948.7276891776</v>
      </c>
      <c r="N61" s="38">
        <f>'Total Property Damage Expected'!N61+Summary!AP61</f>
        <v>113645988.13965666</v>
      </c>
      <c r="O61" s="38">
        <f>'Total Property Damage Expected'!O61+Summary!AQ61</f>
        <v>203945069.27519706</v>
      </c>
      <c r="P61" s="38">
        <f>'Total Property Damage Expected'!P61+Summary!AR61</f>
        <v>150661533.79153073</v>
      </c>
      <c r="Q61" s="38">
        <f>'Total Property Damage Expected'!Q61+Summary!AS61</f>
        <v>52492435.724971354</v>
      </c>
      <c r="R61" s="38">
        <f>'Total Property Damage Expected'!R61+Summary!AT61</f>
        <v>36144007.195632979</v>
      </c>
      <c r="S61" s="38">
        <f>'Total Property Damage Expected'!S61+Summary!AU61</f>
        <v>20419363.091813169</v>
      </c>
    </row>
    <row r="62" spans="1:19" x14ac:dyDescent="0.35">
      <c r="A62">
        <v>2081</v>
      </c>
      <c r="B62" s="36">
        <f>'Total Property Damage Expected'!B62+Summary!AD62</f>
        <v>2027992.1883057856</v>
      </c>
      <c r="C62" s="36">
        <f>'Total Property Damage Expected'!C62+Summary!AE62</f>
        <v>2601803.9315085853</v>
      </c>
      <c r="D62" s="36">
        <f>'Total Property Damage Expected'!D62+Summary!AF62</f>
        <v>2743291.7585996864</v>
      </c>
      <c r="E62" s="36">
        <f>'Total Property Damage Expected'!E62+Summary!AG62</f>
        <v>1803969.7954115416</v>
      </c>
      <c r="F62" s="36">
        <f>'Total Property Damage Expected'!F62+Summary!AH62</f>
        <v>1501343.0541333528</v>
      </c>
      <c r="G62" s="36">
        <f>'Total Property Damage Expected'!G62+Summary!AI62</f>
        <v>900019.78899617214</v>
      </c>
      <c r="H62" s="37">
        <f>'Total Property Damage Expected'!H62+Summary!AJ62</f>
        <v>5342299.6825131709</v>
      </c>
      <c r="I62" s="37">
        <f>'Total Property Damage Expected'!I62+Summary!AK62</f>
        <v>5687475.3605795167</v>
      </c>
      <c r="J62" s="37">
        <f>'Total Property Damage Expected'!J62+Summary!AL62</f>
        <v>3594944.4823339097</v>
      </c>
      <c r="K62" s="37">
        <f>'Total Property Damage Expected'!K62+Summary!AM62</f>
        <v>2667793.4307623291</v>
      </c>
      <c r="L62" s="37">
        <f>'Total Property Damage Expected'!L62+Summary!AN62</f>
        <v>2386561.2575154691</v>
      </c>
      <c r="M62" s="37">
        <f>'Total Property Damage Expected'!M62+Summary!AO62</f>
        <v>1020584.569380713</v>
      </c>
      <c r="N62" s="38">
        <f>'Total Property Damage Expected'!N62+Summary!AP62</f>
        <v>114621680.05295473</v>
      </c>
      <c r="O62" s="38">
        <f>'Total Property Damage Expected'!O62+Summary!AQ62</f>
        <v>205703221.61530948</v>
      </c>
      <c r="P62" s="38">
        <f>'Total Property Damage Expected'!P62+Summary!AR62</f>
        <v>151967899.78098583</v>
      </c>
      <c r="Q62" s="38">
        <f>'Total Property Damage Expected'!Q62+Summary!AS62</f>
        <v>52959452.293498531</v>
      </c>
      <c r="R62" s="38">
        <f>'Total Property Damage Expected'!R62+Summary!AT62</f>
        <v>36462573.988413297</v>
      </c>
      <c r="S62" s="38">
        <f>'Total Property Damage Expected'!S62+Summary!AU62</f>
        <v>20598145.629859097</v>
      </c>
    </row>
    <row r="63" spans="1:19" x14ac:dyDescent="0.35">
      <c r="A63">
        <v>2082</v>
      </c>
      <c r="B63" s="36">
        <f>'Total Property Damage Expected'!B63+Summary!AD63</f>
        <v>2060340.4451882753</v>
      </c>
      <c r="C63" s="36">
        <f>'Total Property Damage Expected'!C63+Summary!AE63</f>
        <v>2643304.9897570508</v>
      </c>
      <c r="D63" s="36">
        <f>'Total Property Damage Expected'!D63+Summary!AF63</f>
        <v>2787049.6719794883</v>
      </c>
      <c r="E63" s="36">
        <f>'Total Property Damage Expected'!E63+Summary!AG63</f>
        <v>1832744.698336082</v>
      </c>
      <c r="F63" s="36">
        <f>'Total Property Damage Expected'!F63+Summary!AH63</f>
        <v>1525290.7946936456</v>
      </c>
      <c r="G63" s="36">
        <f>'Total Property Damage Expected'!G63+Summary!AI63</f>
        <v>914375.8952482848</v>
      </c>
      <c r="H63" s="37">
        <f>'Total Property Damage Expected'!H63+Summary!AJ63</f>
        <v>5387704.1111613652</v>
      </c>
      <c r="I63" s="37">
        <f>'Total Property Damage Expected'!I63+Summary!AK63</f>
        <v>5735854.8259527488</v>
      </c>
      <c r="J63" s="37">
        <f>'Total Property Damage Expected'!J63+Summary!AL63</f>
        <v>3625561.8093639985</v>
      </c>
      <c r="K63" s="37">
        <f>'Total Property Damage Expected'!K63+Summary!AM63</f>
        <v>2690645.7150914269</v>
      </c>
      <c r="L63" s="37">
        <f>'Total Property Damage Expected'!L63+Summary!AN63</f>
        <v>2406960.3803951456</v>
      </c>
      <c r="M63" s="37">
        <f>'Total Property Damage Expected'!M63+Summary!AO63</f>
        <v>1029295.058068483</v>
      </c>
      <c r="N63" s="38">
        <f>'Total Property Damage Expected'!N63+Summary!AP63</f>
        <v>115606159.35510601</v>
      </c>
      <c r="O63" s="38">
        <f>'Total Property Damage Expected'!O63+Summary!AQ63</f>
        <v>207477300.64618093</v>
      </c>
      <c r="P63" s="38">
        <f>'Total Property Damage Expected'!P63+Summary!AR63</f>
        <v>153286196.07585895</v>
      </c>
      <c r="Q63" s="38">
        <f>'Total Property Damage Expected'!Q63+Summary!AS63</f>
        <v>53430884.074560188</v>
      </c>
      <c r="R63" s="38">
        <f>'Total Property Damage Expected'!R63+Summary!AT63</f>
        <v>36784115.505167849</v>
      </c>
      <c r="S63" s="38">
        <f>'Total Property Damage Expected'!S63+Summary!AU63</f>
        <v>20778582.783455718</v>
      </c>
    </row>
    <row r="64" spans="1:19" x14ac:dyDescent="0.35">
      <c r="A64">
        <v>2083</v>
      </c>
      <c r="B64" s="36">
        <f>'Total Property Damage Expected'!B64+Summary!AD64</f>
        <v>2093204.6851841959</v>
      </c>
      <c r="C64" s="36">
        <f>'Total Property Damage Expected'!C64+Summary!AE64</f>
        <v>2685468.0263409647</v>
      </c>
      <c r="D64" s="36">
        <f>'Total Property Damage Expected'!D64+Summary!AF64</f>
        <v>2831505.5625166059</v>
      </c>
      <c r="E64" s="36">
        <f>'Total Property Damage Expected'!E64+Summary!AG64</f>
        <v>1861978.5862394299</v>
      </c>
      <c r="F64" s="36">
        <f>'Total Property Damage Expected'!F64+Summary!AH64</f>
        <v>1549620.5227526412</v>
      </c>
      <c r="G64" s="36">
        <f>'Total Property Damage Expected'!G64+Summary!AI64</f>
        <v>928960.99400616437</v>
      </c>
      <c r="H64" s="37">
        <f>'Total Property Damage Expected'!H64+Summary!AJ64</f>
        <v>5433498.3870452931</v>
      </c>
      <c r="I64" s="37">
        <f>'Total Property Damage Expected'!I64+Summary!AK64</f>
        <v>5784650.2679847069</v>
      </c>
      <c r="J64" s="37">
        <f>'Total Property Damage Expected'!J64+Summary!AL64</f>
        <v>3656442.9219736033</v>
      </c>
      <c r="K64" s="37">
        <f>'Total Property Damage Expected'!K64+Summary!AM64</f>
        <v>2713696.738682643</v>
      </c>
      <c r="L64" s="37">
        <f>'Total Property Damage Expected'!L64+Summary!AN64</f>
        <v>2427536.2885886109</v>
      </c>
      <c r="M64" s="37">
        <f>'Total Property Damage Expected'!M64+Summary!AO64</f>
        <v>1038080.8523756558</v>
      </c>
      <c r="N64" s="38">
        <f>'Total Property Damage Expected'!N64+Summary!AP64</f>
        <v>116599510.44115755</v>
      </c>
      <c r="O64" s="38">
        <f>'Total Property Damage Expected'!O64+Summary!AQ64</f>
        <v>209267460.4538078</v>
      </c>
      <c r="P64" s="38">
        <f>'Total Property Damage Expected'!P64+Summary!AR64</f>
        <v>154616539.26489389</v>
      </c>
      <c r="Q64" s="38">
        <f>'Total Property Damage Expected'!Q64+Summary!AS64</f>
        <v>53906776.021870986</v>
      </c>
      <c r="R64" s="38">
        <f>'Total Property Damage Expected'!R64+Summary!AT64</f>
        <v>37108661.603086732</v>
      </c>
      <c r="S64" s="38">
        <f>'Total Property Damage Expected'!S64+Summary!AU64</f>
        <v>20960690.985571608</v>
      </c>
    </row>
    <row r="65" spans="1:19" x14ac:dyDescent="0.35">
      <c r="A65">
        <v>2084</v>
      </c>
      <c r="B65" s="36">
        <f>'Total Property Damage Expected'!B65+Summary!AD65</f>
        <v>2126593.138677469</v>
      </c>
      <c r="C65" s="36">
        <f>'Total Property Damage Expected'!C65+Summary!AE65</f>
        <v>2728303.6003962881</v>
      </c>
      <c r="D65" s="36">
        <f>'Total Property Damage Expected'!D65+Summary!AF65</f>
        <v>2876670.5635598321</v>
      </c>
      <c r="E65" s="36">
        <f>'Total Property Damage Expected'!E65+Summary!AG65</f>
        <v>1891678.7803351905</v>
      </c>
      <c r="F65" s="36">
        <f>'Total Property Damage Expected'!F65+Summary!AH65</f>
        <v>1574338.3313464986</v>
      </c>
      <c r="G65" s="36">
        <f>'Total Property Damage Expected'!G65+Summary!AI65</f>
        <v>943778.73790143488</v>
      </c>
      <c r="H65" s="37">
        <f>'Total Property Damage Expected'!H65+Summary!AJ65</f>
        <v>5479685.9133707155</v>
      </c>
      <c r="I65" s="37">
        <f>'Total Property Damage Expected'!I65+Summary!AK65</f>
        <v>5833865.326180229</v>
      </c>
      <c r="J65" s="37">
        <f>'Total Property Damage Expected'!J65+Summary!AL65</f>
        <v>3687590.1355355009</v>
      </c>
      <c r="K65" s="37">
        <f>'Total Property Damage Expected'!K65+Summary!AM65</f>
        <v>2736948.2718439722</v>
      </c>
      <c r="L65" s="37">
        <f>'Total Property Damage Expected'!L65+Summary!AN65</f>
        <v>2448290.5482773604</v>
      </c>
      <c r="M65" s="37">
        <f>'Total Property Damage Expected'!M65+Summary!AO65</f>
        <v>1046942.6169227689</v>
      </c>
      <c r="N65" s="38">
        <f>'Total Property Damage Expected'!N65+Summary!AP65</f>
        <v>117601818.58074126</v>
      </c>
      <c r="O65" s="38">
        <f>'Total Property Damage Expected'!O65+Summary!AQ65</f>
        <v>211073856.73383227</v>
      </c>
      <c r="P65" s="38">
        <f>'Total Property Damage Expected'!P65+Summary!AR65</f>
        <v>155959047.16800877</v>
      </c>
      <c r="Q65" s="38">
        <f>'Total Property Damage Expected'!Q65+Summary!AS65</f>
        <v>54387173.584149569</v>
      </c>
      <c r="R65" s="38">
        <f>'Total Property Damage Expected'!R65+Summary!AT65</f>
        <v>37436242.463491216</v>
      </c>
      <c r="S65" s="38">
        <f>'Total Property Damage Expected'!S65+Summary!AU65</f>
        <v>21144486.845665146</v>
      </c>
    </row>
    <row r="66" spans="1:19" x14ac:dyDescent="0.35">
      <c r="A66">
        <v>2085</v>
      </c>
      <c r="B66" s="36">
        <f>'Total Property Damage Expected'!B66+Summary!AD66</f>
        <v>2160514.1673338707</v>
      </c>
      <c r="C66" s="36">
        <f>'Total Property Damage Expected'!C66+Summary!AE66</f>
        <v>2771822.4394864775</v>
      </c>
      <c r="D66" s="36">
        <f>'Total Property Damage Expected'!D66+Summary!AF66</f>
        <v>2922555.9860446542</v>
      </c>
      <c r="E66" s="36">
        <f>'Total Property Damage Expected'!E66+Summary!AG66</f>
        <v>1921852.7186167568</v>
      </c>
      <c r="F66" s="36">
        <f>'Total Property Damage Expected'!F66+Summary!AH66</f>
        <v>1599450.410700656</v>
      </c>
      <c r="G66" s="36">
        <f>'Total Property Damage Expected'!G66+Summary!AI66</f>
        <v>958832.83782840369</v>
      </c>
      <c r="H66" s="37">
        <f>'Total Property Damage Expected'!H66+Summary!AJ66</f>
        <v>5526270.1238354472</v>
      </c>
      <c r="I66" s="37">
        <f>'Total Property Damage Expected'!I66+Summary!AK66</f>
        <v>5883503.6727663577</v>
      </c>
      <c r="J66" s="37">
        <f>'Total Property Damage Expected'!J66+Summary!AL66</f>
        <v>3719005.786341792</v>
      </c>
      <c r="K66" s="37">
        <f>'Total Property Damage Expected'!K66+Summary!AM66</f>
        <v>2760402.1012326432</v>
      </c>
      <c r="L66" s="37">
        <f>'Total Property Damage Expected'!L66+Summary!AN66</f>
        <v>2469224.7399912965</v>
      </c>
      <c r="M66" s="37">
        <f>'Total Property Damage Expected'!M66+Summary!AO66</f>
        <v>1055881.0223848792</v>
      </c>
      <c r="N66" s="38">
        <f>'Total Property Damage Expected'!N66+Summary!AP66</f>
        <v>118613169.92786929</v>
      </c>
      <c r="O66" s="38">
        <f>'Total Property Damage Expected'!O66+Summary!AQ66</f>
        <v>212896646.80970666</v>
      </c>
      <c r="P66" s="38">
        <f>'Total Property Damage Expected'!P66+Summary!AR66</f>
        <v>157313838.85032895</v>
      </c>
      <c r="Q66" s="38">
        <f>'Total Property Damage Expected'!Q66+Summary!AS66</f>
        <v>54872122.710971519</v>
      </c>
      <c r="R66" s="38">
        <f>'Total Property Damage Expected'!R66+Summary!AT66</f>
        <v>37766888.595620103</v>
      </c>
      <c r="S66" s="38">
        <f>'Total Property Damage Expected'!S66+Summary!AU66</f>
        <v>21329987.151726875</v>
      </c>
    </row>
    <row r="67" spans="1:19" x14ac:dyDescent="0.35">
      <c r="A67">
        <v>2086</v>
      </c>
      <c r="B67" s="36">
        <f>'Total Property Damage Expected'!B67+Summary!AD67</f>
        <v>2194976.2661950896</v>
      </c>
      <c r="C67" s="36">
        <f>'Total Property Damage Expected'!C67+Summary!AE67</f>
        <v>2816035.4422890493</v>
      </c>
      <c r="D67" s="36">
        <f>'Total Property Damage Expected'!D67+Summary!AF67</f>
        <v>2969173.3213259159</v>
      </c>
      <c r="E67" s="36">
        <f>'Total Property Damage Expected'!E67+Summary!AG67</f>
        <v>1952507.9577200506</v>
      </c>
      <c r="F67" s="36">
        <f>'Total Property Damage Expected'!F67+Summary!AH67</f>
        <v>1624963.0497800857</v>
      </c>
      <c r="G67" s="36">
        <f>'Total Property Damage Expected'!G67+Summary!AI67</f>
        <v>974127.06387340208</v>
      </c>
      <c r="H67" s="37">
        <f>'Total Property Damage Expected'!H67+Summary!AJ67</f>
        <v>5573254.4829133432</v>
      </c>
      <c r="I67" s="37">
        <f>'Total Property Damage Expected'!I67+Summary!AK67</f>
        <v>5933569.0129986322</v>
      </c>
      <c r="J67" s="37">
        <f>'Total Property Damage Expected'!J67+Summary!AL67</f>
        <v>3750692.2318010731</v>
      </c>
      <c r="K67" s="37">
        <f>'Total Property Damage Expected'!K67+Summary!AM67</f>
        <v>2784060.0300139398</v>
      </c>
      <c r="L67" s="37">
        <f>'Total Property Damage Expected'!L67+Summary!AN67</f>
        <v>2490340.4587466065</v>
      </c>
      <c r="M67" s="37">
        <f>'Total Property Damage Expected'!M67+Summary!AO67</f>
        <v>1064896.7455492907</v>
      </c>
      <c r="N67" s="38">
        <f>'Total Property Damage Expected'!N67+Summary!AP67</f>
        <v>119633651.53084713</v>
      </c>
      <c r="O67" s="38">
        <f>'Total Property Damage Expected'!O67+Summary!AQ67</f>
        <v>214735989.65107712</v>
      </c>
      <c r="P67" s="38">
        <f>'Total Property Damage Expected'!P67+Summary!AR67</f>
        <v>158681034.63639021</v>
      </c>
      <c r="Q67" s="38">
        <f>'Total Property Damage Expected'!Q67+Summary!AS67</f>
        <v>55361669.858695626</v>
      </c>
      <c r="R67" s="38">
        <f>'Total Property Damage Expected'!R67+Summary!AT67</f>
        <v>38100630.840462945</v>
      </c>
      <c r="S67" s="38">
        <f>'Total Property Damage Expected'!S67+Summary!AU67</f>
        <v>21517208.872347031</v>
      </c>
    </row>
    <row r="68" spans="1:19" x14ac:dyDescent="0.35">
      <c r="A68">
        <v>2087</v>
      </c>
      <c r="B68" s="36">
        <f>'Total Property Damage Expected'!B68+Summary!AD68</f>
        <v>2229988.0658061937</v>
      </c>
      <c r="C68" s="36">
        <f>'Total Property Damage Expected'!C68+Summary!AE68</f>
        <v>2860953.6813250012</v>
      </c>
      <c r="D68" s="36">
        <f>'Total Property Damage Expected'!D68+Summary!AF68</f>
        <v>3016534.2440556651</v>
      </c>
      <c r="E68" s="36">
        <f>'Total Property Damage Expected'!E68+Summary!AG68</f>
        <v>1983652.1748159747</v>
      </c>
      <c r="F68" s="36">
        <f>'Total Property Damage Expected'!F68+Summary!AH68</f>
        <v>1650882.6378642754</v>
      </c>
      <c r="G68" s="36">
        <f>'Total Property Damage Expected'!G68+Summary!AI68</f>
        <v>989665.24625895033</v>
      </c>
      <c r="H68" s="37">
        <f>'Total Property Damage Expected'!H68+Summary!AJ68</f>
        <v>5620642.4861410987</v>
      </c>
      <c r="I68" s="37">
        <f>'Total Property Damage Expected'!I68+Summary!AK68</f>
        <v>5984065.0854703924</v>
      </c>
      <c r="J68" s="37">
        <f>'Total Property Damage Expected'!J68+Summary!AL68</f>
        <v>3782651.850637577</v>
      </c>
      <c r="K68" s="37">
        <f>'Total Property Damage Expected'!K68+Summary!AM68</f>
        <v>2807923.8780216607</v>
      </c>
      <c r="L68" s="37">
        <f>'Total Property Damage Expected'!L68+Summary!AN68</f>
        <v>2511639.3141850461</v>
      </c>
      <c r="M68" s="37">
        <f>'Total Property Damage Expected'!M68+Summary!AO68</f>
        <v>1073990.4693738667</v>
      </c>
      <c r="N68" s="38">
        <f>'Total Property Damage Expected'!N68+Summary!AP68</f>
        <v>120663351.34230565</v>
      </c>
      <c r="O68" s="38">
        <f>'Total Property Damage Expected'!O68+Summary!AQ68</f>
        <v>216592045.89238968</v>
      </c>
      <c r="P68" s="38">
        <f>'Total Property Damage Expected'!P68+Summary!AR68</f>
        <v>160060756.12451535</v>
      </c>
      <c r="Q68" s="38">
        <f>'Total Property Damage Expected'!Q68+Summary!AS68</f>
        <v>55855861.996464297</v>
      </c>
      <c r="R68" s="38">
        <f>'Total Property Damage Expected'!R68+Summary!AT68</f>
        <v>38437500.374640904</v>
      </c>
      <c r="S68" s="38">
        <f>'Total Property Damage Expected'!S68+Summary!AU68</f>
        <v>21706169.158808485</v>
      </c>
    </row>
    <row r="69" spans="1:19" x14ac:dyDescent="0.35">
      <c r="A69">
        <v>2088</v>
      </c>
      <c r="B69" s="36">
        <f>'Total Property Damage Expected'!B69+Summary!AD69</f>
        <v>2265558.3343770253</v>
      </c>
      <c r="C69" s="36">
        <f>'Total Property Damage Expected'!C69+Summary!AE69</f>
        <v>2906588.4057317656</v>
      </c>
      <c r="D69" s="36">
        <f>'Total Property Damage Expected'!D69+Summary!AF69</f>
        <v>3064650.6151069063</v>
      </c>
      <c r="E69" s="36">
        <f>'Total Property Damage Expected'!E69+Summary!AG69</f>
        <v>2015293.1695330516</v>
      </c>
      <c r="F69" s="36">
        <f>'Total Property Damage Expected'!F69+Summary!AH69</f>
        <v>1677215.6661473329</v>
      </c>
      <c r="G69" s="36">
        <f>'Total Property Damage Expected'!G69+Summary!AI69</f>
        <v>1005451.2763029821</v>
      </c>
      <c r="H69" s="37">
        <f>'Total Property Damage Expected'!H69+Summary!AJ69</f>
        <v>5668437.6604078412</v>
      </c>
      <c r="I69" s="37">
        <f>'Total Property Damage Expected'!I69+Summary!AK69</f>
        <v>6034995.6624251548</v>
      </c>
      <c r="J69" s="37">
        <f>'Total Property Damage Expected'!J69+Summary!AL69</f>
        <v>3814887.0430923039</v>
      </c>
      <c r="K69" s="37">
        <f>'Total Property Damage Expected'!K69+Summary!AM69</f>
        <v>2831995.481920247</v>
      </c>
      <c r="L69" s="37">
        <f>'Total Property Damage Expected'!L69+Summary!AN69</f>
        <v>2533122.9307146478</v>
      </c>
      <c r="M69" s="37">
        <f>'Total Property Damage Expected'!M69+Summary!AO69</f>
        <v>1083162.883045933</v>
      </c>
      <c r="N69" s="38">
        <f>'Total Property Damage Expected'!N69+Summary!AP69</f>
        <v>121702358.2293534</v>
      </c>
      <c r="O69" s="38">
        <f>'Total Property Damage Expected'!O69+Summary!AQ69</f>
        <v>218464977.85172045</v>
      </c>
      <c r="P69" s="38">
        <f>'Total Property Damage Expected'!P69+Summary!AR69</f>
        <v>161453126.20136547</v>
      </c>
      <c r="Q69" s="38">
        <f>'Total Property Damage Expected'!Q69+Summary!AS69</f>
        <v>56354746.61227911</v>
      </c>
      <c r="R69" s="38">
        <f>'Total Property Damage Expected'!R69+Summary!AT69</f>
        <v>38777528.71433571</v>
      </c>
      <c r="S69" s="38">
        <f>'Total Property Damage Expected'!S69+Summary!AU69</f>
        <v>21896885.347205512</v>
      </c>
    </row>
    <row r="70" spans="1:19" x14ac:dyDescent="0.35">
      <c r="A70">
        <v>2089</v>
      </c>
      <c r="B70" s="36">
        <f>'Total Property Damage Expected'!B70+Summary!AD70</f>
        <v>2301695.9799780762</v>
      </c>
      <c r="C70" s="36">
        <f>'Total Property Damage Expected'!C70+Summary!AE70</f>
        <v>2952951.0440803999</v>
      </c>
      <c r="D70" s="36">
        <f>'Total Property Damage Expected'!D70+Summary!AF70</f>
        <v>3113534.4845439862</v>
      </c>
      <c r="E70" s="36">
        <f>'Total Property Damage Expected'!E70+Summary!AG70</f>
        <v>2047438.8659107303</v>
      </c>
      <c r="F70" s="36">
        <f>'Total Property Damage Expected'!F70+Summary!AH70</f>
        <v>1703968.7293636145</v>
      </c>
      <c r="G70" s="36">
        <f>'Total Property Damage Expected'!G70+Summary!AI70</f>
        <v>1021489.1073933708</v>
      </c>
      <c r="H70" s="37">
        <f>'Total Property Damage Expected'!H70+Summary!AJ70</f>
        <v>5716643.5642475914</v>
      </c>
      <c r="I70" s="37">
        <f>'Total Property Damage Expected'!I70+Summary!AK70</f>
        <v>6086364.5500720795</v>
      </c>
      <c r="J70" s="37">
        <f>'Total Property Damage Expected'!J70+Summary!AL70</f>
        <v>3847400.2311261566</v>
      </c>
      <c r="K70" s="37">
        <f>'Total Property Damage Expected'!K70+Summary!AM70</f>
        <v>2856276.6953685889</v>
      </c>
      <c r="L70" s="37">
        <f>'Total Property Damage Expected'!L70+Summary!AN70</f>
        <v>2554792.9476518719</v>
      </c>
      <c r="M70" s="37">
        <f>'Total Property Damage Expected'!M70+Summary!AO70</f>
        <v>1092414.6820417778</v>
      </c>
      <c r="N70" s="38">
        <f>'Total Property Damage Expected'!N70+Summary!AP70</f>
        <v>122750761.98385112</v>
      </c>
      <c r="O70" s="38">
        <f>'Total Property Damage Expected'!O70+Summary!AQ70</f>
        <v>220354949.54983395</v>
      </c>
      <c r="P70" s="38">
        <f>'Total Property Damage Expected'!P70+Summary!AR70</f>
        <v>162858269.05666867</v>
      </c>
      <c r="Q70" s="38">
        <f>'Total Property Damage Expected'!Q70+Summary!AS70</f>
        <v>56858371.719152495</v>
      </c>
      <c r="R70" s="38">
        <f>'Total Property Damage Expected'!R70+Summary!AT70</f>
        <v>39120747.719267398</v>
      </c>
      <c r="S70" s="38">
        <f>'Total Property Damage Expected'!S70+Summary!AU70</f>
        <v>22089374.960588671</v>
      </c>
    </row>
    <row r="71" spans="1:19" x14ac:dyDescent="0.35">
      <c r="A71">
        <v>2090</v>
      </c>
      <c r="B71" s="36">
        <f>'Total Property Damage Expected'!B71+Summary!AD71</f>
        <v>2228746.8844028013</v>
      </c>
      <c r="C71" s="36">
        <f>'Total Property Damage Expected'!C71+Summary!AE71</f>
        <v>2859361.3129353765</v>
      </c>
      <c r="D71" s="36">
        <f>'Total Property Damage Expected'!D71+Summary!AF71</f>
        <v>3014855.2816146417</v>
      </c>
      <c r="E71" s="36">
        <f>'Total Property Damage Expected'!E71+Summary!AG71</f>
        <v>1982548.1006606312</v>
      </c>
      <c r="F71" s="36">
        <f>'Total Property Damage Expected'!F71+Summary!AH71</f>
        <v>1649963.778763314</v>
      </c>
      <c r="G71" s="36">
        <f>'Total Property Damage Expected'!G71+Summary!AI71</f>
        <v>989114.41187643691</v>
      </c>
      <c r="H71" s="37">
        <f>'Total Property Damage Expected'!H71+Summary!AJ71</f>
        <v>5494893.2888553049</v>
      </c>
      <c r="I71" s="37">
        <f>'Total Property Damage Expected'!I71+Summary!AK71</f>
        <v>5850316.8439063411</v>
      </c>
      <c r="J71" s="37">
        <f>'Total Property Damage Expected'!J71+Summary!AL71</f>
        <v>3698226.4778755954</v>
      </c>
      <c r="K71" s="37">
        <f>'Total Property Damage Expected'!K71+Summary!AM71</f>
        <v>2745671.4844434145</v>
      </c>
      <c r="L71" s="37">
        <f>'Total Property Damage Expected'!L71+Summary!AN71</f>
        <v>2455815.19152191</v>
      </c>
      <c r="M71" s="37">
        <f>'Total Property Damage Expected'!M71+Summary!AO71</f>
        <v>1050078.5473178828</v>
      </c>
      <c r="N71" s="38">
        <f>'Total Property Damage Expected'!N71+Summary!AP71</f>
        <v>118002464.98708633</v>
      </c>
      <c r="O71" s="38">
        <f>'Total Property Damage Expected'!O71+Summary!AQ71</f>
        <v>211838818.3808752</v>
      </c>
      <c r="P71" s="38">
        <f>'Total Property Damage Expected'!P71+Summary!AR71</f>
        <v>156572331.74367496</v>
      </c>
      <c r="Q71" s="38">
        <f>'Total Property Damage Expected'!Q71+Summary!AS71</f>
        <v>54676486.31818302</v>
      </c>
      <c r="R71" s="38">
        <f>'Total Property Damage Expected'!R71+Summary!AT71</f>
        <v>37616317.867594838</v>
      </c>
      <c r="S71" s="38">
        <f>'Total Property Damage Expected'!S71+Summary!AU71</f>
        <v>21238631.000768606</v>
      </c>
    </row>
    <row r="72" spans="1:19" x14ac:dyDescent="0.35">
      <c r="A72">
        <v>2091</v>
      </c>
      <c r="B72" s="36">
        <f>'Total Property Damage Expected'!B72+Summary!AD72</f>
        <v>2264297.3550399393</v>
      </c>
      <c r="C72" s="36">
        <f>'Total Property Damage Expected'!C72+Summary!AE72</f>
        <v>2904970.637667519</v>
      </c>
      <c r="D72" s="36">
        <f>'Total Property Damage Expected'!D72+Summary!AF72</f>
        <v>3062944.8717400725</v>
      </c>
      <c r="E72" s="36">
        <f>'Total Property Damage Expected'!E72+Summary!AG72</f>
        <v>2014171.4844250623</v>
      </c>
      <c r="F72" s="36">
        <f>'Total Property Damage Expected'!F72+Summary!AH72</f>
        <v>1676282.1504365441</v>
      </c>
      <c r="G72" s="36">
        <f>'Total Property Damage Expected'!G72+Summary!AI72</f>
        <v>1004891.6556281901</v>
      </c>
      <c r="H72" s="37">
        <f>'Total Property Damage Expected'!H72+Summary!AJ72</f>
        <v>5541631.7387699084</v>
      </c>
      <c r="I72" s="37">
        <f>'Total Property Damage Expected'!I72+Summary!AK72</f>
        <v>5900123.2373275543</v>
      </c>
      <c r="J72" s="37">
        <f>'Total Property Damage Expected'!J72+Summary!AL72</f>
        <v>3729751.838341726</v>
      </c>
      <c r="K72" s="37">
        <f>'Total Property Damage Expected'!K72+Summary!AM72</f>
        <v>2769218.9197540465</v>
      </c>
      <c r="L72" s="37">
        <f>'Total Property Damage Expected'!L72+Summary!AN72</f>
        <v>2476829.0238510342</v>
      </c>
      <c r="M72" s="37">
        <f>'Total Property Damage Expected'!M72+Summary!AO72</f>
        <v>1059049.8073444657</v>
      </c>
      <c r="N72" s="38">
        <f>'Total Property Damage Expected'!N72+Summary!AP72</f>
        <v>119019875.00335479</v>
      </c>
      <c r="O72" s="38">
        <f>'Total Property Damage Expected'!O72+Summary!AQ72</f>
        <v>213673113.92513162</v>
      </c>
      <c r="P72" s="38">
        <f>'Total Property Damage Expected'!P72+Summary!AR72</f>
        <v>157936286.06094921</v>
      </c>
      <c r="Q72" s="38">
        <f>'Total Property Damage Expected'!Q72+Summary!AS72</f>
        <v>55165668.860165589</v>
      </c>
      <c r="R72" s="38">
        <f>'Total Property Damage Expected'!R72+Summary!AT72</f>
        <v>37949615.608417414</v>
      </c>
      <c r="S72" s="38">
        <f>'Total Property Damage Expected'!S72+Summary!AU72</f>
        <v>21425524.873687562</v>
      </c>
    </row>
    <row r="73" spans="1:19" x14ac:dyDescent="0.35">
      <c r="A73">
        <v>2092</v>
      </c>
      <c r="B73" s="36">
        <f>'Total Property Damage Expected'!B73+Summary!AD73</f>
        <v>2300414.8869128628</v>
      </c>
      <c r="C73" s="36">
        <f>'Total Property Damage Expected'!C73+Summary!AE73</f>
        <v>2951307.4711944088</v>
      </c>
      <c r="D73" s="36">
        <f>'Total Property Damage Expected'!D73+Summary!AF73</f>
        <v>3111801.5330720502</v>
      </c>
      <c r="E73" s="36">
        <f>'Total Property Damage Expected'!E73+Summary!AG73</f>
        <v>2046299.28893993</v>
      </c>
      <c r="F73" s="36">
        <f>'Total Property Damage Expected'!F73+Summary!AH73</f>
        <v>1703020.3232571967</v>
      </c>
      <c r="G73" s="36">
        <f>'Total Property Damage Expected'!G73+Summary!AI73</f>
        <v>1020920.5602772201</v>
      </c>
      <c r="H73" s="37">
        <f>'Total Property Damage Expected'!H73+Summary!AJ73</f>
        <v>5588772.0152398385</v>
      </c>
      <c r="I73" s="37">
        <f>'Total Property Damage Expected'!I73+Summary!AK73</f>
        <v>5950358.4666407201</v>
      </c>
      <c r="J73" s="37">
        <f>'Total Property Damage Expected'!J73+Summary!AL73</f>
        <v>3761549.2086883392</v>
      </c>
      <c r="K73" s="37">
        <f>'Total Property Damage Expected'!K73+Summary!AM73</f>
        <v>2792971.5336242397</v>
      </c>
      <c r="L73" s="37">
        <f>'Total Property Damage Expected'!L73+Summary!AN73</f>
        <v>2498025.2890136647</v>
      </c>
      <c r="M73" s="37">
        <f>'Total Property Damage Expected'!M73+Summary!AO73</f>
        <v>1068098.7549263474</v>
      </c>
      <c r="N73" s="38">
        <f>'Total Property Damage Expected'!N73+Summary!AP73</f>
        <v>120046503.33802275</v>
      </c>
      <c r="O73" s="38">
        <f>'Total Property Damage Expected'!O73+Summary!AQ73</f>
        <v>215524129.01293084</v>
      </c>
      <c r="P73" s="38">
        <f>'Total Property Damage Expected'!P73+Summary!AR73</f>
        <v>159312776.85021344</v>
      </c>
      <c r="Q73" s="38">
        <f>'Total Property Damage Expected'!Q73+Summary!AS73</f>
        <v>55659509.927120745</v>
      </c>
      <c r="R73" s="38">
        <f>'Total Property Damage Expected'!R73+Summary!AT73</f>
        <v>38286047.483574927</v>
      </c>
      <c r="S73" s="38">
        <f>'Total Property Damage Expected'!S73+Summary!AU73</f>
        <v>21614160.198026847</v>
      </c>
    </row>
    <row r="74" spans="1:19" x14ac:dyDescent="0.35">
      <c r="A74">
        <v>2093</v>
      </c>
      <c r="B74" s="36">
        <f>'Total Property Damage Expected'!B74+Summary!AD74</f>
        <v>2337108.5251464141</v>
      </c>
      <c r="C74" s="36">
        <f>'Total Property Damage Expected'!C74+Summary!AE74</f>
        <v>2998383.4179203995</v>
      </c>
      <c r="D74" s="36">
        <f>'Total Property Damage Expected'!D74+Summary!AF74</f>
        <v>3161437.5010701488</v>
      </c>
      <c r="E74" s="36">
        <f>'Total Property Damage Expected'!E74+Summary!AG74</f>
        <v>2078939.5601593102</v>
      </c>
      <c r="F74" s="36">
        <f>'Total Property Damage Expected'!F74+Summary!AH74</f>
        <v>1730184.9934223453</v>
      </c>
      <c r="G74" s="36">
        <f>'Total Property Damage Expected'!G74+Summary!AI74</f>
        <v>1037205.1400359086</v>
      </c>
      <c r="H74" s="37">
        <f>'Total Property Damage Expected'!H74+Summary!AJ74</f>
        <v>5636317.6334025767</v>
      </c>
      <c r="I74" s="37">
        <f>'Total Property Damage Expected'!I74+Summary!AK74</f>
        <v>6001026.2921151007</v>
      </c>
      <c r="J74" s="37">
        <f>'Total Property Damage Expected'!J74+Summary!AL74</f>
        <v>3793620.9820753513</v>
      </c>
      <c r="K74" s="37">
        <f>'Total Property Damage Expected'!K74+Summary!AM74</f>
        <v>2816931.1591666471</v>
      </c>
      <c r="L74" s="37">
        <f>'Total Property Damage Expected'!L74+Summary!AN74</f>
        <v>2519405.6076680352</v>
      </c>
      <c r="M74" s="37">
        <f>'Total Property Damage Expected'!M74+Summary!AO74</f>
        <v>1077226.0774792656</v>
      </c>
      <c r="N74" s="38">
        <f>'Total Property Damage Expected'!N74+Summary!AP74</f>
        <v>121082439.19787137</v>
      </c>
      <c r="O74" s="38">
        <f>'Total Property Damage Expected'!O74+Summary!AQ74</f>
        <v>217392026.65047637</v>
      </c>
      <c r="P74" s="38">
        <f>'Total Property Damage Expected'!P74+Summary!AR74</f>
        <v>160701927.58880249</v>
      </c>
      <c r="Q74" s="38">
        <f>'Total Property Damage Expected'!Q74+Summary!AS74</f>
        <v>56158057.342095122</v>
      </c>
      <c r="R74" s="38">
        <f>'Total Property Damage Expected'!R74+Summary!AT74</f>
        <v>38625645.207252726</v>
      </c>
      <c r="S74" s="38">
        <f>'Total Property Damage Expected'!S74+Summary!AU74</f>
        <v>21804554.408774722</v>
      </c>
    </row>
    <row r="75" spans="1:19" x14ac:dyDescent="0.35">
      <c r="A75">
        <v>2094</v>
      </c>
      <c r="B75" s="36">
        <f>'Total Property Damage Expected'!B75+Summary!AD75</f>
        <v>2374387.4591431231</v>
      </c>
      <c r="C75" s="36">
        <f>'Total Property Damage Expected'!C75+Summary!AE75</f>
        <v>3046210.2673502858</v>
      </c>
      <c r="D75" s="36">
        <f>'Total Property Damage Expected'!D75+Summary!AF75</f>
        <v>3211865.2063602707</v>
      </c>
      <c r="E75" s="36">
        <f>'Total Property Damage Expected'!E75+Summary!AG75</f>
        <v>2112100.4723773128</v>
      </c>
      <c r="F75" s="36">
        <f>'Total Property Damage Expected'!F75+Summary!AH75</f>
        <v>1757782.9639392886</v>
      </c>
      <c r="G75" s="36">
        <f>'Total Property Damage Expected'!G75+Summary!AI75</f>
        <v>1053749.4731468512</v>
      </c>
      <c r="H75" s="37">
        <f>'Total Property Damage Expected'!H75+Summary!AJ75</f>
        <v>5684272.1399918981</v>
      </c>
      <c r="I75" s="37">
        <f>'Total Property Damage Expected'!I75+Summary!AK75</f>
        <v>6052130.5079414053</v>
      </c>
      <c r="J75" s="37">
        <f>'Total Property Damage Expected'!J75+Summary!AL75</f>
        <v>3825969.5733615123</v>
      </c>
      <c r="K75" s="37">
        <f>'Total Property Damage Expected'!K75+Summary!AM75</f>
        <v>2841099.6464966922</v>
      </c>
      <c r="L75" s="37">
        <f>'Total Property Damage Expected'!L75+Summary!AN75</f>
        <v>2540971.6153801968</v>
      </c>
      <c r="M75" s="37">
        <f>'Total Property Damage Expected'!M75+Summary!AO75</f>
        <v>1086432.4687052967</v>
      </c>
      <c r="N75" s="38">
        <f>'Total Property Damage Expected'!N75+Summary!AP75</f>
        <v>122127772.72182548</v>
      </c>
      <c r="O75" s="38">
        <f>'Total Property Damage Expected'!O75+Summary!AQ75</f>
        <v>219276971.56098384</v>
      </c>
      <c r="P75" s="38">
        <f>'Total Property Damage Expected'!P75+Summary!AR75</f>
        <v>162103863.0688099</v>
      </c>
      <c r="Q75" s="38">
        <f>'Total Property Damage Expected'!Q75+Summary!AS75</f>
        <v>56661359.458962664</v>
      </c>
      <c r="R75" s="38">
        <f>'Total Property Damage Expected'!R75+Summary!AT75</f>
        <v>38968440.840738535</v>
      </c>
      <c r="S75" s="38">
        <f>'Total Property Damage Expected'!S75+Summary!AU75</f>
        <v>21996725.129714355</v>
      </c>
    </row>
    <row r="76" spans="1:19" x14ac:dyDescent="0.35">
      <c r="A76">
        <v>2095</v>
      </c>
      <c r="B76" s="36">
        <f>'Total Property Damage Expected'!B76+Summary!AD76</f>
        <v>2412261.024884562</v>
      </c>
      <c r="C76" s="36">
        <f>'Total Property Damage Expected'!C76+Summary!AE76</f>
        <v>3094799.9970418215</v>
      </c>
      <c r="D76" s="36">
        <f>'Total Property Damage Expected'!D76+Summary!AF76</f>
        <v>3263097.2778477208</v>
      </c>
      <c r="E76" s="36">
        <f>'Total Property Damage Expected'!E76+Summary!AG76</f>
        <v>2145790.3302752208</v>
      </c>
      <c r="F76" s="36">
        <f>'Total Property Damage Expected'!F76+Summary!AH76</f>
        <v>1785821.1463292686</v>
      </c>
      <c r="G76" s="36">
        <f>'Total Property Damage Expected'!G76+Summary!AI76</f>
        <v>1070557.7029041951</v>
      </c>
      <c r="H76" s="37">
        <f>'Total Property Damage Expected'!H76+Summary!AJ76</f>
        <v>5732639.1136335088</v>
      </c>
      <c r="I76" s="37">
        <f>'Total Property Damage Expected'!I76+Summary!AK76</f>
        <v>6103674.9425508184</v>
      </c>
      <c r="J76" s="37">
        <f>'Total Property Damage Expected'!J76+Summary!AL76</f>
        <v>3858597.4193099448</v>
      </c>
      <c r="K76" s="37">
        <f>'Total Property Damage Expected'!K76+Summary!AM76</f>
        <v>2865478.8628986906</v>
      </c>
      <c r="L76" s="37">
        <f>'Total Property Damage Expected'!L76+Summary!AN76</f>
        <v>2562724.9627680606</v>
      </c>
      <c r="M76" s="37">
        <f>'Total Property Damage Expected'!M76+Summary!AO76</f>
        <v>1095718.6286531114</v>
      </c>
      <c r="N76" s="38">
        <f>'Total Property Damage Expected'!N76+Summary!AP76</f>
        <v>123182594.99147537</v>
      </c>
      <c r="O76" s="38">
        <f>'Total Property Damage Expected'!O76+Summary!AQ76</f>
        <v>221179130.20420662</v>
      </c>
      <c r="P76" s="38">
        <f>'Total Property Damage Expected'!P76+Summary!AR76</f>
        <v>163518709.41218615</v>
      </c>
      <c r="Q76" s="38">
        <f>'Total Property Damage Expected'!Q76+Summary!AS76</f>
        <v>57169465.168743446</v>
      </c>
      <c r="R76" s="38">
        <f>'Total Property Damage Expected'!R76+Summary!AT76</f>
        <v>39314466.796505645</v>
      </c>
      <c r="S76" s="38">
        <f>'Total Property Damage Expected'!S76+Summary!AU76</f>
        <v>22190690.175624415</v>
      </c>
    </row>
    <row r="77" spans="1:19" x14ac:dyDescent="0.35">
      <c r="A77">
        <v>2096</v>
      </c>
      <c r="B77" s="36">
        <f>'Total Property Damage Expected'!B77+Summary!AD77</f>
        <v>2450738.7072694101</v>
      </c>
      <c r="C77" s="36">
        <f>'Total Property Damage Expected'!C77+Summary!AE77</f>
        <v>3144164.7756053288</v>
      </c>
      <c r="D77" s="36">
        <f>'Total Property Damage Expected'!D77+Summary!AF77</f>
        <v>3315146.5458799386</v>
      </c>
      <c r="E77" s="36">
        <f>'Total Property Damage Expected'!E77+Summary!AG77</f>
        <v>2180017.5710012778</v>
      </c>
      <c r="F77" s="36">
        <f>'Total Property Damage Expected'!F77+Summary!AH77</f>
        <v>1814306.5623583619</v>
      </c>
      <c r="G77" s="36">
        <f>'Total Property Damage Expected'!G77+Summary!AI77</f>
        <v>1087634.0386912692</v>
      </c>
      <c r="H77" s="37">
        <f>'Total Property Damage Expected'!H77+Summary!AJ77</f>
        <v>5781422.1651436128</v>
      </c>
      <c r="I77" s="37">
        <f>'Total Property Damage Expected'!I77+Summary!AK77</f>
        <v>6155663.4589372072</v>
      </c>
      <c r="J77" s="37">
        <f>'Total Property Damage Expected'!J77+Summary!AL77</f>
        <v>3891506.9787957524</v>
      </c>
      <c r="K77" s="37">
        <f>'Total Property Damage Expected'!K77+Summary!AM77</f>
        <v>2890070.6929937061</v>
      </c>
      <c r="L77" s="37">
        <f>'Total Property Damage Expected'!L77+Summary!AN77</f>
        <v>2584667.3156469231</v>
      </c>
      <c r="M77" s="37">
        <f>'Total Property Damage Expected'!M77+Summary!AO77</f>
        <v>1105085.2637788479</v>
      </c>
      <c r="N77" s="38">
        <f>'Total Property Damage Expected'!N77+Summary!AP77</f>
        <v>124246998.0417255</v>
      </c>
      <c r="O77" s="38">
        <f>'Total Property Damage Expected'!O77+Summary!AQ77</f>
        <v>223098670.79619801</v>
      </c>
      <c r="P77" s="38">
        <f>'Total Property Damage Expected'!P77+Summary!AR77</f>
        <v>164946594.08602184</v>
      </c>
      <c r="Q77" s="38">
        <f>'Total Property Damage Expected'!Q77+Summary!AS77</f>
        <v>57682423.906001776</v>
      </c>
      <c r="R77" s="38">
        <f>'Total Property Damage Expected'!R77+Summary!AT77</f>
        <v>39663755.842346847</v>
      </c>
      <c r="S77" s="38">
        <f>'Total Property Damage Expected'!S77+Summary!AU77</f>
        <v>22386467.554506816</v>
      </c>
    </row>
    <row r="78" spans="1:19" x14ac:dyDescent="0.35">
      <c r="A78">
        <v>2097</v>
      </c>
      <c r="B78" s="36">
        <f>'Total Property Damage Expected'!B78+Summary!AD78</f>
        <v>2489830.1424888135</v>
      </c>
      <c r="C78" s="36">
        <f>'Total Property Damage Expected'!C78+Summary!AE78</f>
        <v>3194316.965751152</v>
      </c>
      <c r="D78" s="36">
        <f>'Total Property Damage Expected'!D78+Summary!AF78</f>
        <v>3368026.0454596737</v>
      </c>
      <c r="E78" s="36">
        <f>'Total Property Damage Expected'!E78+Summary!AG78</f>
        <v>2214790.7662836537</v>
      </c>
      <c r="F78" s="36">
        <f>'Total Property Damage Expected'!F78+Summary!AH78</f>
        <v>1843246.3457959821</v>
      </c>
      <c r="G78" s="36">
        <f>'Total Property Damage Expected'!G78+Summary!AI78</f>
        <v>1104982.7570347642</v>
      </c>
      <c r="H78" s="37">
        <f>'Total Property Damage Expected'!H78+Summary!AJ78</f>
        <v>5830624.9378304221</v>
      </c>
      <c r="I78" s="37">
        <f>'Total Property Damage Expected'!I78+Summary!AK78</f>
        <v>6208099.9549825182</v>
      </c>
      <c r="J78" s="37">
        <f>'Total Property Damage Expected'!J78+Summary!AL78</f>
        <v>3924700.7330157091</v>
      </c>
      <c r="K78" s="37">
        <f>'Total Property Damage Expected'!K78+Summary!AM78</f>
        <v>2914877.0389091615</v>
      </c>
      <c r="L78" s="37">
        <f>'Total Property Damage Expected'!L78+Summary!AN78</f>
        <v>2606800.3551764921</v>
      </c>
      <c r="M78" s="37">
        <f>'Total Property Damage Expected'!M78+Summary!AO78</f>
        <v>1114533.0870076024</v>
      </c>
      <c r="N78" s="38">
        <f>'Total Property Damage Expected'!N78+Summary!AP78</f>
        <v>125321074.87157179</v>
      </c>
      <c r="O78" s="38">
        <f>'Total Property Damage Expected'!O78+Summary!AQ78</f>
        <v>225035763.32931343</v>
      </c>
      <c r="P78" s="38">
        <f>'Total Property Damage Expected'!P78+Summary!AR78</f>
        <v>166387645.91801724</v>
      </c>
      <c r="Q78" s="38">
        <f>'Total Property Damage Expected'!Q78+Summary!AS78</f>
        <v>58200285.655324996</v>
      </c>
      <c r="R78" s="38">
        <f>'Total Property Damage Expected'!R78+Summary!AT78</f>
        <v>40016341.105559975</v>
      </c>
      <c r="S78" s="38">
        <f>'Total Property Damage Expected'!S78+Summary!AU78</f>
        <v>22584075.469842114</v>
      </c>
    </row>
    <row r="79" spans="1:19" x14ac:dyDescent="0.35">
      <c r="A79">
        <v>2098</v>
      </c>
      <c r="B79" s="36">
        <f>'Total Property Damage Expected'!B79+Summary!AD79</f>
        <v>2529545.1204396309</v>
      </c>
      <c r="C79" s="36">
        <f>'Total Property Damage Expected'!C79+Summary!AE79</f>
        <v>3245269.1273857281</v>
      </c>
      <c r="D79" s="36">
        <f>'Total Property Damage Expected'!D79+Summary!AF79</f>
        <v>3421749.0195094231</v>
      </c>
      <c r="E79" s="36">
        <f>'Total Property Damage Expected'!E79+Summary!AG79</f>
        <v>2250118.6245771134</v>
      </c>
      <c r="F79" s="36">
        <f>'Total Property Damage Expected'!F79+Summary!AH79</f>
        <v>1872647.7442014322</v>
      </c>
      <c r="G79" s="36">
        <f>'Total Property Damage Expected'!G79+Summary!AI79</f>
        <v>1122608.2026757277</v>
      </c>
      <c r="H79" s="37">
        <f>'Total Property Damage Expected'!H79+Summary!AJ79</f>
        <v>5880251.107798663</v>
      </c>
      <c r="I79" s="37">
        <f>'Total Property Damage Expected'!I79+Summary!AK79</f>
        <v>6260988.3637854373</v>
      </c>
      <c r="J79" s="37">
        <f>'Total Property Damage Expected'!J79+Summary!AL79</f>
        <v>3958181.1857000622</v>
      </c>
      <c r="K79" s="37">
        <f>'Total Property Damage Expected'!K79+Summary!AM79</f>
        <v>2939899.8204502133</v>
      </c>
      <c r="L79" s="37">
        <f>'Total Property Damage Expected'!L79+Summary!AN79</f>
        <v>2629125.7780094212</v>
      </c>
      <c r="M79" s="37">
        <f>'Total Property Damage Expected'!M79+Summary!AO79</f>
        <v>1124062.8177955486</v>
      </c>
      <c r="N79" s="38">
        <f>'Total Property Damage Expected'!N79+Summary!AP79</f>
        <v>126404919.45500927</v>
      </c>
      <c r="O79" s="38">
        <f>'Total Property Damage Expected'!O79+Summary!AQ79</f>
        <v>226990579.5924564</v>
      </c>
      <c r="P79" s="38">
        <f>'Total Property Damage Expected'!P79+Summary!AR79</f>
        <v>167841995.11214218</v>
      </c>
      <c r="Q79" s="38">
        <f>'Total Property Damage Expected'!Q79+Summary!AS79</f>
        <v>58723100.957883596</v>
      </c>
      <c r="R79" s="38">
        <f>'Total Property Damage Expected'!R79+Summary!AT79</f>
        <v>40372256.077185683</v>
      </c>
      <c r="S79" s="38">
        <f>'Total Property Damage Expected'!S79+Summary!AU79</f>
        <v>22783532.322872773</v>
      </c>
    </row>
    <row r="80" spans="1:19" x14ac:dyDescent="0.35">
      <c r="A80">
        <v>2099</v>
      </c>
      <c r="B80" s="36">
        <f>'Total Property Damage Expected'!B80+Summary!AD80</f>
        <v>2569893.5871761763</v>
      </c>
      <c r="C80" s="36">
        <f>'Total Property Damage Expected'!C80+Summary!AE80</f>
        <v>3297034.0207570326</v>
      </c>
      <c r="D80" s="36">
        <f>'Total Property Damage Expected'!D80+Summary!AF80</f>
        <v>3476328.9221879281</v>
      </c>
      <c r="E80" s="36">
        <f>'Total Property Damage Expected'!E80+Summary!AG80</f>
        <v>2286009.9932439243</v>
      </c>
      <c r="F80" s="36">
        <f>'Total Property Damage Expected'!F80+Summary!AH80</f>
        <v>1902518.1207389522</v>
      </c>
      <c r="G80" s="36">
        <f>'Total Property Damage Expected'!G80+Summary!AI80</f>
        <v>1140514.7896576442</v>
      </c>
      <c r="H80" s="37">
        <f>'Total Property Damage Expected'!H80+Summary!AJ80</f>
        <v>5930304.3842570856</v>
      </c>
      <c r="I80" s="37">
        <f>'Total Property Damage Expected'!I80+Summary!AK80</f>
        <v>6314332.6539933095</v>
      </c>
      <c r="J80" s="37">
        <f>'Total Property Damage Expected'!J80+Summary!AL80</f>
        <v>3991950.8633264611</v>
      </c>
      <c r="K80" s="37">
        <f>'Total Property Damage Expected'!K80+Summary!AM80</f>
        <v>2965140.9752729242</v>
      </c>
      <c r="L80" s="37">
        <f>'Total Property Damage Expected'!L80+Summary!AN80</f>
        <v>2651645.2964413832</v>
      </c>
      <c r="M80" s="37">
        <f>'Total Property Damage Expected'!M80+Summary!AO80</f>
        <v>1133675.1821926928</v>
      </c>
      <c r="N80" s="38">
        <f>'Total Property Damage Expected'!N80+Summary!AP80</f>
        <v>127498626.75207143</v>
      </c>
      <c r="O80" s="38">
        <f>'Total Property Damage Expected'!O80+Summary!AQ80</f>
        <v>228963293.19156986</v>
      </c>
      <c r="P80" s="38">
        <f>'Total Property Damage Expected'!P80+Summary!AR80</f>
        <v>169309773.26448721</v>
      </c>
      <c r="Q80" s="38">
        <f>'Total Property Damage Expected'!Q80+Summary!AS80</f>
        <v>59250920.918074019</v>
      </c>
      <c r="R80" s="38">
        <f>'Total Property Damage Expected'!R80+Summary!AT80</f>
        <v>40731534.616298042</v>
      </c>
      <c r="S80" s="38">
        <f>'Total Property Damage Expected'!S80+Summary!AU80</f>
        <v>22984856.714914817</v>
      </c>
    </row>
    <row r="81" spans="1:19" x14ac:dyDescent="0.35">
      <c r="A81">
        <v>2100</v>
      </c>
      <c r="B81" s="36">
        <f>'Total Property Damage Expected'!B81+Summary!AD81</f>
        <v>2483780.3435220001</v>
      </c>
      <c r="C81" s="36">
        <f>'Total Property Damage Expected'!C81+Summary!AE81</f>
        <v>3186555.4019603957</v>
      </c>
      <c r="D81" s="36">
        <f>'Total Property Damage Expected'!D81+Summary!AF81</f>
        <v>3359842.4026712324</v>
      </c>
      <c r="E81" s="36">
        <f>'Total Property Damage Expected'!E81+Summary!AG81</f>
        <v>2209409.2590631745</v>
      </c>
      <c r="F81" s="36">
        <f>'Total Property Damage Expected'!F81+Summary!AH81</f>
        <v>1838767.6186538837</v>
      </c>
      <c r="G81" s="36">
        <f>'Total Property Damage Expected'!G81+Summary!AI81</f>
        <v>1102297.8656328258</v>
      </c>
      <c r="H81" s="37">
        <f>'Total Property Damage Expected'!H81+Summary!AJ81</f>
        <v>5689626.7955138292</v>
      </c>
      <c r="I81" s="37">
        <f>'Total Property Damage Expected'!I81+Summary!AK81</f>
        <v>6058117.903133126</v>
      </c>
      <c r="J81" s="37">
        <f>'Total Property Damage Expected'!J81+Summary!AL81</f>
        <v>3830014.6395010087</v>
      </c>
      <c r="K81" s="37">
        <f>'Total Property Damage Expected'!K81+Summary!AM81</f>
        <v>2845011.4659345229</v>
      </c>
      <c r="L81" s="37">
        <f>'Total Property Damage Expected'!L81+Summary!AN81</f>
        <v>2544165.1924369298</v>
      </c>
      <c r="M81" s="37">
        <f>'Total Property Damage Expected'!M81+Summary!AO81</f>
        <v>1087708.3803567863</v>
      </c>
      <c r="N81" s="38">
        <f>'Total Property Damage Expected'!N81+Summary!AP81</f>
        <v>122341569.07935214</v>
      </c>
      <c r="O81" s="38">
        <f>'Total Property Damage Expected'!O81+Summary!AQ81</f>
        <v>219710581.22140777</v>
      </c>
      <c r="P81" s="38">
        <f>'Total Property Damage Expected'!P81+Summary!AR81</f>
        <v>162476518.52620658</v>
      </c>
      <c r="Q81" s="38">
        <f>'Total Property Damage Expected'!Q81+Summary!AS81</f>
        <v>56873352.733668134</v>
      </c>
      <c r="R81" s="38">
        <f>'Total Property Damage Expected'!R81+Summary!AT81</f>
        <v>39093628.440816514</v>
      </c>
      <c r="S81" s="38">
        <f>'Total Property Damage Expected'!S81+Summary!AU81</f>
        <v>22059206.688409664</v>
      </c>
    </row>
    <row r="82" spans="1:19" x14ac:dyDescent="0.35">
      <c r="A82">
        <v>2101</v>
      </c>
      <c r="B82" s="36">
        <f>'Total Property Damage Expected'!B82+Summary!AD82</f>
        <v>2523398.8218648825</v>
      </c>
      <c r="C82" s="36">
        <f>'Total Property Damage Expected'!C82+Summary!AE82</f>
        <v>3237383.7598344041</v>
      </c>
      <c r="D82" s="36">
        <f>'Total Property Damage Expected'!D82+Summary!AF82</f>
        <v>3413434.8404296278</v>
      </c>
      <c r="E82" s="36">
        <f>'Total Property Damage Expected'!E82+Summary!AG82</f>
        <v>2244651.2775891107</v>
      </c>
      <c r="F82" s="36">
        <f>'Total Property Damage Expected'!F82+Summary!AH82</f>
        <v>1868097.577427103</v>
      </c>
      <c r="G82" s="36">
        <f>'Total Property Damage Expected'!G82+Summary!AI82</f>
        <v>1119880.4848973996</v>
      </c>
      <c r="H82" s="37">
        <f>'Total Property Damage Expected'!H82+Summary!AJ82</f>
        <v>5738066.6776160495</v>
      </c>
      <c r="I82" s="37">
        <f>'Total Property Damage Expected'!I82+Summary!AK82</f>
        <v>6109744.0811059112</v>
      </c>
      <c r="J82" s="37">
        <f>'Total Property Damage Expected'!J82+Summary!AL82</f>
        <v>3862697.9009705419</v>
      </c>
      <c r="K82" s="37">
        <f>'Total Property Damage Expected'!K82+Summary!AM82</f>
        <v>2869444.8931333339</v>
      </c>
      <c r="L82" s="37">
        <f>'Total Property Damage Expected'!L82+Summary!AN82</f>
        <v>2565962.6369753205</v>
      </c>
      <c r="M82" s="37">
        <f>'Total Property Damage Expected'!M82+Summary!AO82</f>
        <v>1097012.1066929761</v>
      </c>
      <c r="N82" s="38">
        <f>'Total Property Damage Expected'!N82+Summary!AP82</f>
        <v>123401071.5636265</v>
      </c>
      <c r="O82" s="38">
        <f>'Total Property Damage Expected'!O82+Summary!AQ82</f>
        <v>221621812.10056114</v>
      </c>
      <c r="P82" s="38">
        <f>'Total Property Damage Expected'!P82+Summary!AR82</f>
        <v>163898772.42310271</v>
      </c>
      <c r="Q82" s="38">
        <f>'Total Property Damage Expected'!Q82+Summary!AS82</f>
        <v>57385146.982345454</v>
      </c>
      <c r="R82" s="38">
        <f>'Total Property Damage Expected'!R82+Summary!AT82</f>
        <v>39441913.975982212</v>
      </c>
      <c r="S82" s="38">
        <f>'Total Property Damage Expected'!S82+Summary!AU82</f>
        <v>22254337.142762247</v>
      </c>
    </row>
    <row r="83" spans="1:19" x14ac:dyDescent="0.35">
      <c r="A83">
        <v>2102</v>
      </c>
      <c r="B83" s="36">
        <f>'Total Property Damage Expected'!B83+Summary!AD83</f>
        <v>2563649.2497399775</v>
      </c>
      <c r="C83" s="36">
        <f>'Total Property Damage Expected'!C83+Summary!AE83</f>
        <v>3289022.8746664054</v>
      </c>
      <c r="D83" s="36">
        <f>'Total Property Damage Expected'!D83+Summary!AF83</f>
        <v>3467882.1246482637</v>
      </c>
      <c r="E83" s="36">
        <f>'Total Property Damage Expected'!E83+Summary!AG83</f>
        <v>2280455.4372687009</v>
      </c>
      <c r="F83" s="36">
        <f>'Total Property Damage Expected'!F83+Summary!AH83</f>
        <v>1897895.3748075026</v>
      </c>
      <c r="G83" s="36">
        <f>'Total Property Damage Expected'!G83+Summary!AI83</f>
        <v>1137743.5623846024</v>
      </c>
      <c r="H83" s="37">
        <f>'Total Property Damage Expected'!H83+Summary!AJ83</f>
        <v>5786923.6512811109</v>
      </c>
      <c r="I83" s="37">
        <f>'Total Property Damage Expected'!I83+Summary!AK83</f>
        <v>6161815.4793269215</v>
      </c>
      <c r="J83" s="37">
        <f>'Total Property Damage Expected'!J83+Summary!AL83</f>
        <v>3895663.649443937</v>
      </c>
      <c r="K83" s="37">
        <f>'Total Property Damage Expected'!K83+Summary!AM83</f>
        <v>2894091.6961253555</v>
      </c>
      <c r="L83" s="37">
        <f>'Total Property Damage Expected'!L83+Summary!AN83</f>
        <v>2587949.7055370598</v>
      </c>
      <c r="M83" s="37">
        <f>'Total Property Damage Expected'!M83+Summary!AO83</f>
        <v>1106396.5541550012</v>
      </c>
      <c r="N83" s="38">
        <f>'Total Property Damage Expected'!N83+Summary!AP83</f>
        <v>124470233.36318676</v>
      </c>
      <c r="O83" s="38">
        <f>'Total Property Damage Expected'!O83+Summary!AQ83</f>
        <v>223550575.05565545</v>
      </c>
      <c r="P83" s="38">
        <f>'Total Property Damage Expected'!P83+Summary!AR83</f>
        <v>165334185.18705657</v>
      </c>
      <c r="Q83" s="38">
        <f>'Total Property Damage Expected'!Q83+Summary!AS83</f>
        <v>57901851.376457378</v>
      </c>
      <c r="R83" s="38">
        <f>'Total Property Damage Expected'!R83+Summary!AT83</f>
        <v>39793498.105088964</v>
      </c>
      <c r="S83" s="38">
        <f>'Total Property Damage Expected'!S83+Summary!AU83</f>
        <v>22451298.470696978</v>
      </c>
    </row>
    <row r="84" spans="1:19" x14ac:dyDescent="0.35">
      <c r="A84">
        <v>2103</v>
      </c>
      <c r="B84" s="36">
        <f>'Total Property Damage Expected'!B84+Summary!AD84</f>
        <v>2604541.7072974551</v>
      </c>
      <c r="C84" s="36">
        <f>'Total Property Damage Expected'!C84+Summary!AE84</f>
        <v>3341485.6787420842</v>
      </c>
      <c r="D84" s="36">
        <f>'Total Property Damage Expected'!D84+Summary!AF84</f>
        <v>3523197.8908791156</v>
      </c>
      <c r="E84" s="36">
        <f>'Total Property Damage Expected'!E84+Summary!AG84</f>
        <v>2316830.7047471548</v>
      </c>
      <c r="F84" s="36">
        <f>'Total Property Damage Expected'!F84+Summary!AH84</f>
        <v>1928168.4732318369</v>
      </c>
      <c r="G84" s="36">
        <f>'Total Property Damage Expected'!G84+Summary!AI84</f>
        <v>1155891.571649452</v>
      </c>
      <c r="H84" s="37">
        <f>'Total Property Damage Expected'!H84+Summary!AJ84</f>
        <v>5836201.3740965892</v>
      </c>
      <c r="I84" s="37">
        <f>'Total Property Damage Expected'!I84+Summary!AK84</f>
        <v>6214336.0117319133</v>
      </c>
      <c r="J84" s="37">
        <f>'Total Property Damage Expected'!J84+Summary!AL84</f>
        <v>3928914.3770392179</v>
      </c>
      <c r="K84" s="37">
        <f>'Total Property Damage Expected'!K84+Summary!AM84</f>
        <v>2918953.7878457145</v>
      </c>
      <c r="L84" s="37">
        <f>'Total Property Damage Expected'!L84+Summary!AN84</f>
        <v>2610128.0880416706</v>
      </c>
      <c r="M84" s="37">
        <f>'Total Property Damage Expected'!M84+Summary!AO84</f>
        <v>1115862.4391472908</v>
      </c>
      <c r="N84" s="38">
        <f>'Total Property Damage Expected'!N84+Summary!AP84</f>
        <v>125549148.67487022</v>
      </c>
      <c r="O84" s="38">
        <f>'Total Property Damage Expected'!O84+Summary!AQ84</f>
        <v>225497042.35506088</v>
      </c>
      <c r="P84" s="38">
        <f>'Total Property Damage Expected'!P84+Summary!AR84</f>
        <v>166782887.45961359</v>
      </c>
      <c r="Q84" s="38">
        <f>'Total Property Damage Expected'!Q84+Summary!AS84</f>
        <v>58423516.740521565</v>
      </c>
      <c r="R84" s="38">
        <f>'Total Property Damage Expected'!R84+Summary!AT84</f>
        <v>40148414.481168352</v>
      </c>
      <c r="S84" s="38">
        <f>'Total Property Damage Expected'!S84+Summary!AU84</f>
        <v>22650109.151840243</v>
      </c>
    </row>
    <row r="85" spans="1:19" x14ac:dyDescent="0.35">
      <c r="A85">
        <v>2104</v>
      </c>
      <c r="B85" s="36">
        <f>'Total Property Damage Expected'!B85+Summary!AD85</f>
        <v>2646086.4354747375</v>
      </c>
      <c r="C85" s="36">
        <f>'Total Property Damage Expected'!C85+Summary!AE85</f>
        <v>3394785.3106284426</v>
      </c>
      <c r="D85" s="36">
        <f>'Total Property Damage Expected'!D85+Summary!AF85</f>
        <v>3579395.9921731912</v>
      </c>
      <c r="E85" s="36">
        <f>'Total Property Damage Expected'!E85+Summary!AG85</f>
        <v>2353786.1896955515</v>
      </c>
      <c r="F85" s="36">
        <f>'Total Property Damage Expected'!F85+Summary!AH85</f>
        <v>1958924.4541692825</v>
      </c>
      <c r="G85" s="36">
        <f>'Total Property Damage Expected'!G85+Summary!AI85</f>
        <v>1174329.0576040987</v>
      </c>
      <c r="H85" s="37">
        <f>'Total Property Damage Expected'!H85+Summary!AJ85</f>
        <v>5885903.5366493212</v>
      </c>
      <c r="I85" s="37">
        <f>'Total Property Damage Expected'!I85+Summary!AK85</f>
        <v>6267309.6277014585</v>
      </c>
      <c r="J85" s="37">
        <f>'Total Property Damage Expected'!J85+Summary!AL85</f>
        <v>3962452.5985631677</v>
      </c>
      <c r="K85" s="37">
        <f>'Total Property Damage Expected'!K85+Summary!AM85</f>
        <v>2944033.0990613466</v>
      </c>
      <c r="L85" s="37">
        <f>'Total Property Damage Expected'!L85+Summary!AN85</f>
        <v>2632499.4900264032</v>
      </c>
      <c r="M85" s="37">
        <f>'Total Property Damage Expected'!M85+Summary!AO85</f>
        <v>1125410.4846548808</v>
      </c>
      <c r="N85" s="38">
        <f>'Total Property Damage Expected'!N85+Summary!AP85</f>
        <v>126637912.68799797</v>
      </c>
      <c r="O85" s="38">
        <f>'Total Property Damage Expected'!O85+Summary!AQ85</f>
        <v>227461388.09681886</v>
      </c>
      <c r="P85" s="38">
        <f>'Total Property Damage Expected'!P85+Summary!AR85</f>
        <v>168245011.28488773</v>
      </c>
      <c r="Q85" s="38">
        <f>'Total Property Damage Expected'!Q85+Summary!AS85</f>
        <v>58950194.467674211</v>
      </c>
      <c r="R85" s="38">
        <f>'Total Property Damage Expected'!R85+Summary!AT85</f>
        <v>40506697.128555231</v>
      </c>
      <c r="S85" s="38">
        <f>'Total Property Damage Expected'!S85+Summary!AU85</f>
        <v>22850787.867563441</v>
      </c>
    </row>
    <row r="86" spans="1:19" x14ac:dyDescent="0.35">
      <c r="A86">
        <v>2105</v>
      </c>
      <c r="B86" s="36">
        <f>'Total Property Damage Expected'!B86+Summary!AD86</f>
        <v>2688293.8385611945</v>
      </c>
      <c r="C86" s="36">
        <f>'Total Property Damage Expected'!C86+Summary!AE86</f>
        <v>3448935.1184641686</v>
      </c>
      <c r="D86" s="36">
        <f>'Total Property Damage Expected'!D86+Summary!AF86</f>
        <v>3636490.5025498327</v>
      </c>
      <c r="E86" s="36">
        <f>'Total Property Damage Expected'!E86+Summary!AG86</f>
        <v>2391331.1470922255</v>
      </c>
      <c r="F86" s="36">
        <f>'Total Property Damage Expected'!F86+Summary!AH86</f>
        <v>1990171.0200201091</v>
      </c>
      <c r="G86" s="36">
        <f>'Total Property Damage Expected'!G86+Summary!AI86</f>
        <v>1193060.6376560342</v>
      </c>
      <c r="H86" s="37">
        <f>'Total Property Damage Expected'!H86+Summary!AJ86</f>
        <v>5936033.8628358115</v>
      </c>
      <c r="I86" s="37">
        <f>'Total Property Damage Expected'!I86+Summary!AK86</f>
        <v>6320740.3123961342</v>
      </c>
      <c r="J86" s="37">
        <f>'Total Property Damage Expected'!J86+Summary!AL86</f>
        <v>3996280.8517274782</v>
      </c>
      <c r="K86" s="37">
        <f>'Total Property Damage Expected'!K86+Summary!AM86</f>
        <v>2969331.5785463722</v>
      </c>
      <c r="L86" s="37">
        <f>'Total Property Damage Expected'!L86+Summary!AN86</f>
        <v>2655065.6327980864</v>
      </c>
      <c r="M86" s="37">
        <f>'Total Property Damage Expected'!M86+Summary!AO86</f>
        <v>1135041.4203068749</v>
      </c>
      <c r="N86" s="38">
        <f>'Total Property Damage Expected'!N86+Summary!AP86</f>
        <v>127736621.59566399</v>
      </c>
      <c r="O86" s="38">
        <f>'Total Property Damage Expected'!O86+Summary!AQ86</f>
        <v>229443788.22960624</v>
      </c>
      <c r="P86" s="38">
        <f>'Total Property Damage Expected'!P86+Summary!AR86</f>
        <v>169720690.12578717</v>
      </c>
      <c r="Q86" s="38">
        <f>'Total Property Damage Expected'!Q86+Summary!AS86</f>
        <v>59481936.526483014</v>
      </c>
      <c r="R86" s="38">
        <f>'Total Property Damage Expected'!R86+Summary!AT86</f>
        <v>40868380.447285414</v>
      </c>
      <c r="S86" s="38">
        <f>'Total Property Damage Expected'!S86+Summary!AU86</f>
        <v>23053353.503351063</v>
      </c>
    </row>
    <row r="87" spans="1:19" x14ac:dyDescent="0.35">
      <c r="A87">
        <v>2106</v>
      </c>
      <c r="B87" s="36">
        <f>'Total Property Damage Expected'!B87+Summary!AD87</f>
        <v>2731174.486803751</v>
      </c>
      <c r="C87" s="36">
        <f>'Total Property Damage Expected'!C87+Summary!AE87</f>
        <v>3503948.6633024872</v>
      </c>
      <c r="D87" s="36">
        <f>'Total Property Damage Expected'!D87+Summary!AF87</f>
        <v>3694495.7205213527</v>
      </c>
      <c r="E87" s="36">
        <f>'Total Property Damage Expected'!E87+Summary!AG87</f>
        <v>2429474.979540546</v>
      </c>
      <c r="F87" s="36">
        <f>'Total Property Damage Expected'!F87+Summary!AH87</f>
        <v>2021915.9960446374</v>
      </c>
      <c r="G87" s="36">
        <f>'Total Property Damage Expected'!G87+Summary!AI87</f>
        <v>1212091.0028644553</v>
      </c>
      <c r="H87" s="37">
        <f>'Total Property Damage Expected'!H87+Summary!AJ87</f>
        <v>5986596.1101757251</v>
      </c>
      <c r="I87" s="37">
        <f>'Total Property Damage Expected'!I87+Summary!AK87</f>
        <v>6374632.0870950613</v>
      </c>
      <c r="J87" s="37">
        <f>'Total Property Damage Expected'!J87+Summary!AL87</f>
        <v>4030401.6973670819</v>
      </c>
      <c r="K87" s="37">
        <f>'Total Property Damage Expected'!K87+Summary!AM87</f>
        <v>2994851.1932593086</v>
      </c>
      <c r="L87" s="37">
        <f>'Total Property Damage Expected'!L87+Summary!AN87</f>
        <v>2677828.2535865586</v>
      </c>
      <c r="M87" s="37">
        <f>'Total Property Damage Expected'!M87+Summary!AO87</f>
        <v>1144755.9824405571</v>
      </c>
      <c r="N87" s="38">
        <f>'Total Property Damage Expected'!N87+Summary!AP87</f>
        <v>128845372.60616125</v>
      </c>
      <c r="O87" s="38">
        <f>'Total Property Damage Expected'!O87+Summary!AQ87</f>
        <v>231444420.57395488</v>
      </c>
      <c r="P87" s="38">
        <f>'Total Property Damage Expected'!P87+Summary!AR87</f>
        <v>171210058.88043916</v>
      </c>
      <c r="Q87" s="38">
        <f>'Total Property Damage Expected'!Q87+Summary!AS87</f>
        <v>60018795.467845999</v>
      </c>
      <c r="R87" s="38">
        <f>'Total Property Damage Expected'!R87+Summary!AT87</f>
        <v>41233499.217548423</v>
      </c>
      <c r="S87" s="38">
        <f>'Total Property Damage Expected'!S87+Summary!AU87</f>
        <v>23257825.151198231</v>
      </c>
    </row>
    <row r="88" spans="1:19" x14ac:dyDescent="0.35">
      <c r="A88">
        <v>2107</v>
      </c>
      <c r="B88" s="36">
        <f>'Total Property Damage Expected'!B88+Summary!AD88</f>
        <v>2774739.1190540544</v>
      </c>
      <c r="C88" s="36">
        <f>'Total Property Damage Expected'!C88+Summary!AE88</f>
        <v>3559839.7225073338</v>
      </c>
      <c r="D88" s="36">
        <f>'Total Property Damage Expected'!D88+Summary!AF88</f>
        <v>3753426.172673895</v>
      </c>
      <c r="E88" s="36">
        <f>'Total Property Damage Expected'!E88+Summary!AG88</f>
        <v>2468227.2396236649</v>
      </c>
      <c r="F88" s="36">
        <f>'Total Property Damage Expected'!F88+Summary!AH88</f>
        <v>2054167.3323229628</v>
      </c>
      <c r="G88" s="36">
        <f>'Total Property Damage Expected'!G88+Summary!AI88</f>
        <v>1231424.9191150747</v>
      </c>
      <c r="H88" s="37">
        <f>'Total Property Damage Expected'!H88+Summary!AJ88</f>
        <v>6037594.0701285163</v>
      </c>
      <c r="I88" s="37">
        <f>'Total Property Damage Expected'!I88+Summary!AK88</f>
        <v>6428989.0095378347</v>
      </c>
      <c r="J88" s="37">
        <f>'Total Property Damage Expected'!J88+Summary!AL88</f>
        <v>4064817.7196606975</v>
      </c>
      <c r="K88" s="37">
        <f>'Total Property Damage Expected'!K88+Summary!AM88</f>
        <v>3020593.9285221538</v>
      </c>
      <c r="L88" s="37">
        <f>'Total Property Damage Expected'!L88+Summary!AN88</f>
        <v>2700789.1056996882</v>
      </c>
      <c r="M88" s="37">
        <f>'Total Property Damage Expected'!M88+Summary!AO88</f>
        <v>1154554.9141661641</v>
      </c>
      <c r="N88" s="38">
        <f>'Total Property Damage Expected'!N88+Summary!AP88</f>
        <v>129964263.95454656</v>
      </c>
      <c r="O88" s="38">
        <f>'Total Property Damage Expected'!O88+Summary!AQ88</f>
        <v>233463464.84373078</v>
      </c>
      <c r="P88" s="38">
        <f>'Total Property Damage Expected'!P88+Summary!AR88</f>
        <v>172713253.89881769</v>
      </c>
      <c r="Q88" s="38">
        <f>'Total Property Damage Expected'!Q88+Summary!AS88</f>
        <v>60560824.431977808</v>
      </c>
      <c r="R88" s="38">
        <f>'Total Property Damage Expected'!R88+Summary!AT88</f>
        <v>41602088.604196116</v>
      </c>
      <c r="S88" s="38">
        <f>'Total Property Damage Expected'!S88+Summary!AU88</f>
        <v>23464222.112038169</v>
      </c>
    </row>
    <row r="89" spans="1:19" x14ac:dyDescent="0.35">
      <c r="A89">
        <v>2108</v>
      </c>
      <c r="B89" s="36">
        <f>'Total Property Damage Expected'!B89+Summary!AD89</f>
        <v>2818998.6454578713</v>
      </c>
      <c r="C89" s="36">
        <f>'Total Property Damage Expected'!C89+Summary!AE89</f>
        <v>3616622.2932037036</v>
      </c>
      <c r="D89" s="36">
        <f>'Total Property Damage Expected'!D89+Summary!AF89</f>
        <v>3813296.6173054148</v>
      </c>
      <c r="E89" s="36">
        <f>'Total Property Damage Expected'!E89+Summary!AG89</f>
        <v>2507597.6322968272</v>
      </c>
      <c r="F89" s="36">
        <f>'Total Property Damage Expected'!F89+Summary!AH89</f>
        <v>2086933.1057459433</v>
      </c>
      <c r="G89" s="36">
        <f>'Total Property Damage Expected'!G89+Summary!AI89</f>
        <v>1251067.2283136677</v>
      </c>
      <c r="H89" s="37">
        <f>'Total Property Damage Expected'!H89+Summary!AJ89</f>
        <v>6089031.5684131877</v>
      </c>
      <c r="I89" s="37">
        <f>'Total Property Damage Expected'!I89+Summary!AK89</f>
        <v>6483815.1742698904</v>
      </c>
      <c r="J89" s="37">
        <f>'Total Property Damage Expected'!J89+Summary!AL89</f>
        <v>4099531.5263536074</v>
      </c>
      <c r="K89" s="37">
        <f>'Total Property Damage Expected'!K89+Summary!AM89</f>
        <v>3046561.7882013489</v>
      </c>
      <c r="L89" s="37">
        <f>'Total Property Damage Expected'!L89+Summary!AN89</f>
        <v>2723949.9586800011</v>
      </c>
      <c r="M89" s="37">
        <f>'Total Property Damage Expected'!M89+Summary!AO89</f>
        <v>1164438.9654323226</v>
      </c>
      <c r="N89" s="38">
        <f>'Total Property Damage Expected'!N89+Summary!AP89</f>
        <v>131093394.91434613</v>
      </c>
      <c r="O89" s="38">
        <f>'Total Property Damage Expected'!O89+Summary!AQ89</f>
        <v>235501102.66787601</v>
      </c>
      <c r="P89" s="38">
        <f>'Total Property Damage Expected'!P89+Summary!AR89</f>
        <v>174230412.99957532</v>
      </c>
      <c r="Q89" s="38">
        <f>'Total Property Damage Expected'!Q89+Summary!AS89</f>
        <v>61108077.155484065</v>
      </c>
      <c r="R89" s="38">
        <f>'Total Property Damage Expected'!R89+Summary!AT89</f>
        <v>41974184.161307789</v>
      </c>
      <c r="S89" s="38">
        <f>'Total Property Damage Expected'!S89+Summary!AU89</f>
        <v>23672563.898199789</v>
      </c>
    </row>
    <row r="90" spans="1:19" x14ac:dyDescent="0.35">
      <c r="A90">
        <v>2109</v>
      </c>
      <c r="B90" s="36">
        <f>'Total Property Damage Expected'!B90+Summary!AD90</f>
        <v>2863964.1501873755</v>
      </c>
      <c r="C90" s="36">
        <f>'Total Property Damage Expected'!C90+Summary!AE90</f>
        <v>3674310.5957830292</v>
      </c>
      <c r="D90" s="36">
        <f>'Total Property Damage Expected'!D90+Summary!AF90</f>
        <v>3874122.0481216824</v>
      </c>
      <c r="E90" s="36">
        <f>'Total Property Damage Expected'!E90+Summary!AG90</f>
        <v>2547596.0173178399</v>
      </c>
      <c r="F90" s="36">
        <f>'Total Property Damage Expected'!F90+Summary!AH90</f>
        <v>2120221.522037941</v>
      </c>
      <c r="G90" s="36">
        <f>'Total Property Damage Expected'!G90+Summary!AI90</f>
        <v>1271022.8495986611</v>
      </c>
      <c r="H90" s="37">
        <f>'Total Property Damage Expected'!H90+Summary!AJ90</f>
        <v>6140912.4653312657</v>
      </c>
      <c r="I90" s="37">
        <f>'Total Property Damage Expected'!I90+Summary!AK90</f>
        <v>6539114.7129913392</v>
      </c>
      <c r="J90" s="37">
        <f>'Total Property Damage Expected'!J90+Summary!AL90</f>
        <v>4134545.7489826889</v>
      </c>
      <c r="K90" s="37">
        <f>'Total Property Damage Expected'!K90+Summary!AM90</f>
        <v>3072756.7948906501</v>
      </c>
      <c r="L90" s="37">
        <f>'Total Property Damage Expected'!L90+Summary!AN90</f>
        <v>2747312.5984629411</v>
      </c>
      <c r="M90" s="37">
        <f>'Total Property Damage Expected'!M90+Summary!AO90</f>
        <v>1174408.8930921596</v>
      </c>
      <c r="N90" s="38">
        <f>'Total Property Damage Expected'!N90+Summary!AP90</f>
        <v>132232865.80940346</v>
      </c>
      <c r="O90" s="38">
        <f>'Total Property Damage Expected'!O90+Summary!AQ90</f>
        <v>237557517.61241627</v>
      </c>
      <c r="P90" s="38">
        <f>'Total Property Damage Expected'!P90+Summary!AR90</f>
        <v>175761675.48708287</v>
      </c>
      <c r="Q90" s="38">
        <f>'Total Property Damage Expected'!Q90+Summary!AS90</f>
        <v>61660607.978525326</v>
      </c>
      <c r="R90" s="38">
        <f>'Total Property Damage Expected'!R90+Summary!AT90</f>
        <v>42349821.836812489</v>
      </c>
      <c r="S90" s="38">
        <f>'Total Property Damage Expected'!S90+Summary!AU90</f>
        <v>23882870.235895988</v>
      </c>
    </row>
    <row r="91" spans="1:19" x14ac:dyDescent="0.35">
      <c r="A91">
        <v>2110</v>
      </c>
      <c r="B91" s="36">
        <f>'Total Property Damage Expected'!B91+Summary!AD91</f>
        <v>2764463.6455591139</v>
      </c>
      <c r="C91" s="36">
        <f>'Total Property Damage Expected'!C91+Summary!AE91</f>
        <v>3546656.8475971585</v>
      </c>
      <c r="D91" s="36">
        <f>'Total Property Damage Expected'!D91+Summary!AF91</f>
        <v>3739526.4042640729</v>
      </c>
      <c r="E91" s="36">
        <f>'Total Property Damage Expected'!E91+Summary!AG91</f>
        <v>2459086.8475031657</v>
      </c>
      <c r="F91" s="36">
        <f>'Total Property Damage Expected'!F91+Summary!AH91</f>
        <v>2046560.2957433753</v>
      </c>
      <c r="G91" s="36">
        <f>'Total Property Damage Expected'!G91+Summary!AI91</f>
        <v>1226864.6799089867</v>
      </c>
      <c r="H91" s="37">
        <f>'Total Property Damage Expected'!H91+Summary!AJ91</f>
        <v>5884215.2551211566</v>
      </c>
      <c r="I91" s="37">
        <f>'Total Property Damage Expected'!I91+Summary!AK91</f>
        <v>6265825.1245736908</v>
      </c>
      <c r="J91" s="37">
        <f>'Total Property Damage Expected'!J91+Summary!AL91</f>
        <v>3961798.5304442807</v>
      </c>
      <c r="K91" s="37">
        <f>'Total Property Damage Expected'!K91+Summary!AM91</f>
        <v>2944540.5197298313</v>
      </c>
      <c r="L91" s="37">
        <f>'Total Property Damage Expected'!L91+Summary!AN91</f>
        <v>2632619.7176018981</v>
      </c>
      <c r="M91" s="37">
        <f>'Total Property Damage Expected'!M91+Summary!AO91</f>
        <v>1125363.9446010431</v>
      </c>
      <c r="N91" s="38">
        <f>'Total Property Damage Expected'!N91+Summary!AP91</f>
        <v>126727350.15683985</v>
      </c>
      <c r="O91" s="38">
        <f>'Total Property Damage Expected'!O91+Summary!AQ91</f>
        <v>227675883.4155066</v>
      </c>
      <c r="P91" s="38">
        <f>'Total Property Damage Expected'!P91+Summary!AR91</f>
        <v>168460049.28503212</v>
      </c>
      <c r="Q91" s="38">
        <f>'Total Property Damage Expected'!Q91+Summary!AS91</f>
        <v>59113943.983769909</v>
      </c>
      <c r="R91" s="38">
        <f>'Total Property Damage Expected'!R91+Summary!AT91</f>
        <v>40596978.393622622</v>
      </c>
      <c r="S91" s="38">
        <f>'Total Property Damage Expected'!S91+Summary!AU91</f>
        <v>22892879.867332216</v>
      </c>
    </row>
    <row r="92" spans="1:19" x14ac:dyDescent="0.35">
      <c r="A92">
        <v>2111</v>
      </c>
      <c r="B92" s="36">
        <f>'Total Property Damage Expected'!B92+Summary!AD92</f>
        <v>2808559.2691342509</v>
      </c>
      <c r="C92" s="36">
        <f>'Total Property Damage Expected'!C92+Summary!AE92</f>
        <v>3603229.1398582836</v>
      </c>
      <c r="D92" s="36">
        <f>'Total Property Damage Expected'!D92+Summary!AF92</f>
        <v>3799175.1353792776</v>
      </c>
      <c r="E92" s="36">
        <f>'Total Property Damage Expected'!E92+Summary!AG92</f>
        <v>2498311.4428926767</v>
      </c>
      <c r="F92" s="36">
        <f>'Total Property Damage Expected'!F92+Summary!AH92</f>
        <v>2079204.7302505502</v>
      </c>
      <c r="G92" s="36">
        <f>'Total Property Damage Expected'!G92+Summary!AI92</f>
        <v>1246434.2492863245</v>
      </c>
      <c r="H92" s="37">
        <f>'Total Property Damage Expected'!H92+Summary!AJ92</f>
        <v>5934361.1248622183</v>
      </c>
      <c r="I92" s="37">
        <f>'Total Property Damage Expected'!I92+Summary!AK92</f>
        <v>6319276.7982543344</v>
      </c>
      <c r="J92" s="37">
        <f>'Total Property Damage Expected'!J92+Summary!AL92</f>
        <v>3995644.0854482497</v>
      </c>
      <c r="K92" s="37">
        <f>'Total Property Damage Expected'!K92+Summary!AM92</f>
        <v>2969865.9318758398</v>
      </c>
      <c r="L92" s="37">
        <f>'Total Property Damage Expected'!L92+Summary!AN92</f>
        <v>2655205.2168874014</v>
      </c>
      <c r="M92" s="37">
        <f>'Total Property Damage Expected'!M92+Summary!AO92</f>
        <v>1135001.7673587911</v>
      </c>
      <c r="N92" s="38">
        <f>'Total Property Damage Expected'!N92+Summary!AP92</f>
        <v>127829902.64403073</v>
      </c>
      <c r="O92" s="38">
        <f>'Total Property Damage Expected'!O92+Summary!AQ92</f>
        <v>229665900.07792512</v>
      </c>
      <c r="P92" s="38">
        <f>'Total Property Damage Expected'!P92+Summary!AR92</f>
        <v>169942108.17694616</v>
      </c>
      <c r="Q92" s="38">
        <f>'Total Property Damage Expected'!Q92+Summary!AS92</f>
        <v>59649091.751615882</v>
      </c>
      <c r="R92" s="38">
        <f>'Total Property Damage Expected'!R92+Summary!AT92</f>
        <v>40960707.533818007</v>
      </c>
      <c r="S92" s="38">
        <f>'Total Property Damage Expected'!S92+Summary!AU92</f>
        <v>23096482.60894531</v>
      </c>
    </row>
    <row r="93" spans="1:19" x14ac:dyDescent="0.35">
      <c r="A93">
        <v>2112</v>
      </c>
      <c r="B93" s="36">
        <f>'Total Property Damage Expected'!B93+Summary!AD93</f>
        <v>2853358.2566409791</v>
      </c>
      <c r="C93" s="36">
        <f>'Total Property Damage Expected'!C93+Summary!AE93</f>
        <v>3660703.8098766049</v>
      </c>
      <c r="D93" s="36">
        <f>'Total Property Damage Expected'!D93+Summary!AF93</f>
        <v>3859775.3161538821</v>
      </c>
      <c r="E93" s="36">
        <f>'Total Property Damage Expected'!E93+Summary!AG93</f>
        <v>2538161.7050352893</v>
      </c>
      <c r="F93" s="36">
        <f>'Total Property Damage Expected'!F93+Summary!AH93</f>
        <v>2112369.8721644455</v>
      </c>
      <c r="G93" s="36">
        <f>'Total Property Damage Expected'!G93+Summary!AI93</f>
        <v>1266315.9704860158</v>
      </c>
      <c r="H93" s="37">
        <f>'Total Property Damage Expected'!H93+Summary!AJ93</f>
        <v>5984939.4721900979</v>
      </c>
      <c r="I93" s="37">
        <f>'Total Property Damage Expected'!I93+Summary!AK93</f>
        <v>6373190.2176736342</v>
      </c>
      <c r="J93" s="37">
        <f>'Total Property Damage Expected'!J93+Summary!AL93</f>
        <v>4029782.7049618606</v>
      </c>
      <c r="K93" s="37">
        <f>'Total Property Damage Expected'!K93+Summary!AM93</f>
        <v>2995413.0305691781</v>
      </c>
      <c r="L93" s="37">
        <f>'Total Property Damage Expected'!L93+Summary!AN93</f>
        <v>2677987.6198216695</v>
      </c>
      <c r="M93" s="37">
        <f>'Total Property Damage Expected'!M93+Summary!AO93</f>
        <v>1144723.378780758</v>
      </c>
      <c r="N93" s="38">
        <f>'Total Property Damage Expected'!N93+Summary!AP93</f>
        <v>128942571.18858767</v>
      </c>
      <c r="O93" s="38">
        <f>'Total Property Damage Expected'!O93+Summary!AQ93</f>
        <v>231674291.4102149</v>
      </c>
      <c r="P93" s="38">
        <f>'Total Property Damage Expected'!P93+Summary!AR93</f>
        <v>171437972.43085515</v>
      </c>
      <c r="Q93" s="38">
        <f>'Total Property Damage Expected'!Q93+Summary!AS93</f>
        <v>60189412.652794786</v>
      </c>
      <c r="R93" s="38">
        <f>'Total Property Damage Expected'!R93+Summary!AT93</f>
        <v>41327906.803216174</v>
      </c>
      <c r="S93" s="38">
        <f>'Total Property Damage Expected'!S93+Summary!AU93</f>
        <v>23302009.345607679</v>
      </c>
    </row>
    <row r="94" spans="1:19" x14ac:dyDescent="0.35">
      <c r="A94">
        <v>2113</v>
      </c>
      <c r="B94" s="36">
        <f>'Total Property Damage Expected'!B94+Summary!AD94</f>
        <v>2898871.8273518723</v>
      </c>
      <c r="C94" s="36">
        <f>'Total Property Damage Expected'!C94+Summary!AE94</f>
        <v>3719095.2513700384</v>
      </c>
      <c r="D94" s="36">
        <f>'Total Property Damage Expected'!D94+Summary!AF94</f>
        <v>3921342.12304575</v>
      </c>
      <c r="E94" s="36">
        <f>'Total Property Damage Expected'!E94+Summary!AG94</f>
        <v>2578647.6138653285</v>
      </c>
      <c r="F94" s="36">
        <f>'Total Property Damage Expected'!F94+Summary!AH94</f>
        <v>2146064.0272256108</v>
      </c>
      <c r="G94" s="36">
        <f>'Total Property Damage Expected'!G94+Summary!AI94</f>
        <v>1286514.8226038348</v>
      </c>
      <c r="H94" s="37">
        <f>'Total Property Damage Expected'!H94+Summary!AJ94</f>
        <v>6035954.0993460612</v>
      </c>
      <c r="I94" s="37">
        <f>'Total Property Damage Expected'!I94+Summary!AK94</f>
        <v>6427569.4529558392</v>
      </c>
      <c r="J94" s="37">
        <f>'Total Property Damage Expected'!J94+Summary!AL94</f>
        <v>4064216.981815293</v>
      </c>
      <c r="K94" s="37">
        <f>'Total Property Damage Expected'!K94+Summary!AM94</f>
        <v>3021183.8104277225</v>
      </c>
      <c r="L94" s="37">
        <f>'Total Property Damage Expected'!L94+Summary!AN94</f>
        <v>2700968.6870619263</v>
      </c>
      <c r="M94" s="37">
        <f>'Total Property Damage Expected'!M94+Summary!AO94</f>
        <v>1154529.5248363197</v>
      </c>
      <c r="N94" s="38">
        <f>'Total Property Damage Expected'!N94+Summary!AP94</f>
        <v>130065455.21544616</v>
      </c>
      <c r="O94" s="38">
        <f>'Total Property Damage Expected'!O94+Summary!AQ94</f>
        <v>233701239.39494926</v>
      </c>
      <c r="P94" s="38">
        <f>'Total Property Damage Expected'!P94+Summary!AR94</f>
        <v>172947780.21249673</v>
      </c>
      <c r="Q94" s="38">
        <f>'Total Property Damage Expected'!Q94+Summary!AS94</f>
        <v>60734960.679606676</v>
      </c>
      <c r="R94" s="38">
        <f>'Total Property Damage Expected'!R94+Summary!AT94</f>
        <v>41698611.897866577</v>
      </c>
      <c r="S94" s="38">
        <f>'Total Property Damage Expected'!S94+Summary!AU94</f>
        <v>23509479.656332739</v>
      </c>
    </row>
    <row r="95" spans="1:19" x14ac:dyDescent="0.35">
      <c r="A95">
        <v>2114</v>
      </c>
      <c r="B95" s="36">
        <f>'Total Property Damage Expected'!B95+Summary!AD95</f>
        <v>2945111.3794967602</v>
      </c>
      <c r="C95" s="36">
        <f>'Total Property Damage Expected'!C95+Summary!AE95</f>
        <v>3778418.0876489449</v>
      </c>
      <c r="D95" s="36">
        <f>'Total Property Damage Expected'!D95+Summary!AF95</f>
        <v>3983890.9745905786</v>
      </c>
      <c r="E95" s="36">
        <f>'Total Property Damage Expected'!E95+Summary!AG95</f>
        <v>2619779.3085058392</v>
      </c>
      <c r="F95" s="36">
        <f>'Total Property Damage Expected'!F95+Summary!AH95</f>
        <v>2180295.6336584543</v>
      </c>
      <c r="G95" s="36">
        <f>'Total Property Damage Expected'!G95+Summary!AI95</f>
        <v>1307035.8641565079</v>
      </c>
      <c r="H95" s="37">
        <f>'Total Property Damage Expected'!H95+Summary!AJ95</f>
        <v>6087408.8430091459</v>
      </c>
      <c r="I95" s="37">
        <f>'Total Property Damage Expected'!I95+Summary!AK95</f>
        <v>6482418.6112337597</v>
      </c>
      <c r="J95" s="37">
        <f>'Total Property Damage Expected'!J95+Summary!AL95</f>
        <v>4098949.532545221</v>
      </c>
      <c r="K95" s="37">
        <f>'Total Property Damage Expected'!K95+Summary!AM95</f>
        <v>3047180.2847588421</v>
      </c>
      <c r="L95" s="37">
        <f>'Total Property Damage Expected'!L95+Summary!AN95</f>
        <v>2724150.1956159654</v>
      </c>
      <c r="M95" s="37">
        <f>'Total Property Damage Expected'!M95+Summary!AO95</f>
        <v>1164420.958378745</v>
      </c>
      <c r="N95" s="38">
        <f>'Total Property Damage Expected'!N95+Summary!AP95</f>
        <v>131198655.20582525</v>
      </c>
      <c r="O95" s="38">
        <f>'Total Property Damage Expected'!O95+Summary!AQ95</f>
        <v>235746927.96358389</v>
      </c>
      <c r="P95" s="38">
        <f>'Total Property Damage Expected'!P95+Summary!AR95</f>
        <v>174471671.18318692</v>
      </c>
      <c r="Q95" s="38">
        <f>'Total Property Damage Expected'!Q95+Summary!AS95</f>
        <v>61285790.43313811</v>
      </c>
      <c r="R95" s="38">
        <f>'Total Property Damage Expected'!R95+Summary!AT95</f>
        <v>42072858.910816371</v>
      </c>
      <c r="S95" s="38">
        <f>'Total Property Damage Expected'!S95+Summary!AU95</f>
        <v>23718913.335616045</v>
      </c>
    </row>
    <row r="96" spans="1:19" x14ac:dyDescent="0.35">
      <c r="A96">
        <v>2115</v>
      </c>
      <c r="B96" s="36">
        <f>'Total Property Damage Expected'!B96+Summary!AD96</f>
        <v>2992088.4931172491</v>
      </c>
      <c r="C96" s="36">
        <f>'Total Property Damage Expected'!C96+Summary!AE96</f>
        <v>3838687.1752783316</v>
      </c>
      <c r="D96" s="36">
        <f>'Total Property Damage Expected'!D96+Summary!AF96</f>
        <v>4047437.5352632552</v>
      </c>
      <c r="E96" s="36">
        <f>'Total Property Damage Expected'!E96+Summary!AG96</f>
        <v>2661567.0898077856</v>
      </c>
      <c r="F96" s="36">
        <f>'Total Property Damage Expected'!F96+Summary!AH96</f>
        <v>2215073.2642844752</v>
      </c>
      <c r="G96" s="36">
        <f>'Total Property Damage Expected'!G96+Summary!AI96</f>
        <v>1327884.2343485465</v>
      </c>
      <c r="H96" s="37">
        <f>'Total Property Damage Expected'!H96+Summary!AJ96</f>
        <v>6139307.574621886</v>
      </c>
      <c r="I96" s="37">
        <f>'Total Property Damage Expected'!I96+Summary!AK96</f>
        <v>6537741.8370007183</v>
      </c>
      <c r="J96" s="37">
        <f>'Total Property Damage Expected'!J96+Summary!AL96</f>
        <v>4133982.9976219921</v>
      </c>
      <c r="K96" s="37">
        <f>'Total Property Damage Expected'!K96+Summary!AM96</f>
        <v>3073404.4857444493</v>
      </c>
      <c r="L96" s="37">
        <f>'Total Property Damage Expected'!L96+Summary!AN96</f>
        <v>2747533.9390021544</v>
      </c>
      <c r="M96" s="37">
        <f>'Total Property Damage Expected'!M96+Summary!AO96</f>
        <v>1174398.4392119942</v>
      </c>
      <c r="N96" s="38">
        <f>'Total Property Damage Expected'!N96+Summary!AP96</f>
        <v>132342272.70933311</v>
      </c>
      <c r="O96" s="38">
        <f>'Total Property Damage Expected'!O96+Summary!AQ96</f>
        <v>237811543.01895225</v>
      </c>
      <c r="P96" s="38">
        <f>'Total Property Damage Expected'!P96+Summary!AR96</f>
        <v>176009786.51724681</v>
      </c>
      <c r="Q96" s="38">
        <f>'Total Property Damage Expected'!Q96+Summary!AS96</f>
        <v>61841957.130602792</v>
      </c>
      <c r="R96" s="38">
        <f>'Total Property Damage Expected'!R96+Summary!AT96</f>
        <v>42450684.336843811</v>
      </c>
      <c r="S96" s="38">
        <f>'Total Property Damage Expected'!S96+Summary!AU96</f>
        <v>23930330.395982146</v>
      </c>
    </row>
    <row r="97" spans="1:19" x14ac:dyDescent="0.35">
      <c r="A97">
        <v>2116</v>
      </c>
      <c r="B97" s="36">
        <f>'Total Property Damage Expected'!B97+Summary!AD97</f>
        <v>3039814.9329667818</v>
      </c>
      <c r="C97" s="36">
        <f>'Total Property Damage Expected'!C97+Summary!AE97</f>
        <v>3899917.6077984683</v>
      </c>
      <c r="D97" s="36">
        <f>'Total Property Damage Expected'!D97+Summary!AF97</f>
        <v>4111997.7194008012</v>
      </c>
      <c r="E97" s="36">
        <f>'Total Property Damage Expected'!E97+Summary!AG97</f>
        <v>2704021.4229297535</v>
      </c>
      <c r="F97" s="36">
        <f>'Total Property Damage Expected'!F97+Summary!AH97</f>
        <v>2250405.6286692065</v>
      </c>
      <c r="G97" s="36">
        <f>'Total Property Damage Expected'!G97+Summary!AI97</f>
        <v>1349065.1543592887</v>
      </c>
      <c r="H97" s="37">
        <f>'Total Property Damage Expected'!H97+Summary!AJ97</f>
        <v>6191654.2007192858</v>
      </c>
      <c r="I97" s="37">
        <f>'Total Property Damage Expected'!I97+Summary!AK97</f>
        <v>6593543.3124660458</v>
      </c>
      <c r="J97" s="37">
        <f>'Total Property Damage Expected'!J97+Summary!AL97</f>
        <v>4169320.0416791113</v>
      </c>
      <c r="K97" s="37">
        <f>'Total Property Damage Expected'!K97+Summary!AM97</f>
        <v>3099858.464628011</v>
      </c>
      <c r="L97" s="37">
        <f>'Total Property Damage Expected'!L97+Summary!AN97</f>
        <v>2771121.7274111188</v>
      </c>
      <c r="M97" s="37">
        <f>'Total Property Damage Expected'!M97+Summary!AO97</f>
        <v>1184462.7341582135</v>
      </c>
      <c r="N97" s="38">
        <f>'Total Property Damage Expected'!N97+Summary!AP97</f>
        <v>133496410.35622026</v>
      </c>
      <c r="O97" s="38">
        <f>'Total Property Damage Expected'!O97+Summary!AQ97</f>
        <v>239895272.45803738</v>
      </c>
      <c r="P97" s="38">
        <f>'Total Property Damage Expected'!P97+Summary!AR97</f>
        <v>177562268.91964462</v>
      </c>
      <c r="Q97" s="38">
        <f>'Total Property Damage Expected'!Q97+Summary!AS97</f>
        <v>62403516.612775214</v>
      </c>
      <c r="R97" s="38">
        <f>'Total Property Damage Expected'!R97+Summary!AT97</f>
        <v>42832125.077251203</v>
      </c>
      <c r="S97" s="38">
        <f>'Total Property Damage Expected'!S97+Summary!AU97</f>
        <v>24143751.070563171</v>
      </c>
    </row>
    <row r="98" spans="1:19" x14ac:dyDescent="0.35">
      <c r="A98">
        <v>2117</v>
      </c>
      <c r="B98" s="36">
        <f>'Total Property Damage Expected'!B98+Summary!AD98</f>
        <v>3088302.651456953</v>
      </c>
      <c r="C98" s="36">
        <f>'Total Property Damage Expected'!C98+Summary!AE98</f>
        <v>3962124.7195048509</v>
      </c>
      <c r="D98" s="36">
        <f>'Total Property Damage Expected'!D98+Summary!AF98</f>
        <v>4177587.6951878937</v>
      </c>
      <c r="E98" s="36">
        <f>'Total Property Damage Expected'!E98+Summary!AG98</f>
        <v>2747152.9399588015</v>
      </c>
      <c r="F98" s="36">
        <f>'Total Property Damage Expected'!F98+Summary!AH98</f>
        <v>2286301.5753034032</v>
      </c>
      <c r="G98" s="36">
        <f>'Total Property Damage Expected'!G98+Summary!AI98</f>
        <v>1370583.9286504695</v>
      </c>
      <c r="H98" s="37">
        <f>'Total Property Damage Expected'!H98+Summary!AJ98</f>
        <v>6244452.6632611072</v>
      </c>
      <c r="I98" s="37">
        <f>'Total Property Damage Expected'!I98+Summary!AK98</f>
        <v>6649827.2579141837</v>
      </c>
      <c r="J98" s="37">
        <f>'Total Property Damage Expected'!J98+Summary!AL98</f>
        <v>4204963.3537450759</v>
      </c>
      <c r="K98" s="37">
        <f>'Total Property Damage Expected'!K98+Summary!AM98</f>
        <v>3126544.2919035386</v>
      </c>
      <c r="L98" s="37">
        <f>'Total Property Damage Expected'!L98+Summary!AN98</f>
        <v>2794915.3878691113</v>
      </c>
      <c r="M98" s="37">
        <f>'Total Property Damage Expected'!M98+Summary!AO98</f>
        <v>1194614.6171259251</v>
      </c>
      <c r="N98" s="38">
        <f>'Total Property Damage Expected'!N98+Summary!AP98</f>
        <v>134661171.86978298</v>
      </c>
      <c r="O98" s="38">
        <f>'Total Property Damage Expected'!O98+Summary!AQ98</f>
        <v>241998306.19502369</v>
      </c>
      <c r="P98" s="38">
        <f>'Total Property Damage Expected'!P98+Summary!AR98</f>
        <v>179129262.64385623</v>
      </c>
      <c r="Q98" s="38">
        <f>'Total Property Damage Expected'!Q98+Summary!AS98</f>
        <v>62970525.35151881</v>
      </c>
      <c r="R98" s="38">
        <f>'Total Property Damage Expected'!R98+Summary!AT98</f>
        <v>43217218.444718301</v>
      </c>
      <c r="S98" s="38">
        <f>'Total Property Damage Expected'!S98+Summary!AU98</f>
        <v>24359195.815709785</v>
      </c>
    </row>
    <row r="99" spans="1:19" x14ac:dyDescent="0.35">
      <c r="A99">
        <v>2118</v>
      </c>
      <c r="B99" s="36">
        <f>'Total Property Damage Expected'!B99+Summary!AD99</f>
        <v>3137563.7916508229</v>
      </c>
      <c r="C99" s="36">
        <f>'Total Property Damage Expected'!C99+Summary!AE99</f>
        <v>4025324.0892884592</v>
      </c>
      <c r="D99" s="36">
        <f>'Total Property Damage Expected'!D99+Summary!AF99</f>
        <v>4244223.8887059577</v>
      </c>
      <c r="E99" s="36">
        <f>'Total Property Damage Expected'!E99+Summary!AG99</f>
        <v>2790972.4425731157</v>
      </c>
      <c r="F99" s="36">
        <f>'Total Property Damage Expected'!F99+Summary!AH99</f>
        <v>2322770.0938190199</v>
      </c>
      <c r="G99" s="36">
        <f>'Total Property Damage Expected'!G99+Summary!AI99</f>
        <v>1392445.9462946481</v>
      </c>
      <c r="H99" s="37">
        <f>'Total Property Damage Expected'!H99+Summary!AJ99</f>
        <v>6297706.9399674833</v>
      </c>
      <c r="I99" s="37">
        <f>'Total Property Damage Expected'!I99+Summary!AK99</f>
        <v>6706597.9320674008</v>
      </c>
      <c r="J99" s="37">
        <f>'Total Property Damage Expected'!J99+Summary!AL99</f>
        <v>4240915.6474775691</v>
      </c>
      <c r="K99" s="37">
        <f>'Total Property Damage Expected'!K99+Summary!AM99</f>
        <v>3153464.0575065906</v>
      </c>
      <c r="L99" s="37">
        <f>'Total Property Damage Expected'!L99+Summary!AN99</f>
        <v>2818916.7644030955</v>
      </c>
      <c r="M99" s="37">
        <f>'Total Property Damage Expected'!M99+Summary!AO99</f>
        <v>1204854.8691789252</v>
      </c>
      <c r="N99" s="38">
        <f>'Total Property Damage Expected'!N99+Summary!AP99</f>
        <v>135836662.07891798</v>
      </c>
      <c r="O99" s="38">
        <f>'Total Property Damage Expected'!O99+Summary!AQ99</f>
        <v>244120836.18463194</v>
      </c>
      <c r="P99" s="38">
        <f>'Total Property Damage Expected'!P99+Summary!AR99</f>
        <v>180710913.50994694</v>
      </c>
      <c r="Q99" s="38">
        <f>'Total Property Damage Expected'!Q99+Summary!AS99</f>
        <v>63543040.457409546</v>
      </c>
      <c r="R99" s="38">
        <f>'Total Property Damage Expected'!R99+Summary!AT99</f>
        <v>43606002.168216743</v>
      </c>
      <c r="S99" s="38">
        <f>'Total Property Damage Expected'!S99+Summary!AU99</f>
        <v>24576685.31363479</v>
      </c>
    </row>
    <row r="100" spans="1:19" x14ac:dyDescent="0.35">
      <c r="A100">
        <v>2119</v>
      </c>
      <c r="B100" s="36">
        <f>'Total Property Damage Expected'!B100+Summary!AD100</f>
        <v>3187610.6903039729</v>
      </c>
      <c r="C100" s="36">
        <f>'Total Property Damage Expected'!C100+Summary!AE100</f>
        <v>4089531.5445372681</v>
      </c>
      <c r="D100" s="36">
        <f>'Total Property Damage Expected'!D100+Summary!AF100</f>
        <v>4311922.9880468473</v>
      </c>
      <c r="E100" s="36">
        <f>'Total Property Damage Expected'!E100+Summary!AG100</f>
        <v>2835490.9047471387</v>
      </c>
      <c r="F100" s="36">
        <f>'Total Property Damage Expected'!F100+Summary!AH100</f>
        <v>2359820.3172405381</v>
      </c>
      <c r="G100" s="36">
        <f>'Total Property Damage Expected'!G100+Summary!AI100</f>
        <v>1414656.6823248251</v>
      </c>
      <c r="H100" s="37">
        <f>'Total Property Damage Expected'!H100+Summary!AJ100</f>
        <v>6351421.0446579</v>
      </c>
      <c r="I100" s="37">
        <f>'Total Property Damage Expected'!I100+Summary!AK100</f>
        <v>6763859.6324521778</v>
      </c>
      <c r="J100" s="37">
        <f>'Total Property Damage Expected'!J100+Summary!AL100</f>
        <v>4277179.6614000415</v>
      </c>
      <c r="K100" s="37">
        <f>'Total Property Damage Expected'!K100+Summary!AM100</f>
        <v>3180619.8710072897</v>
      </c>
      <c r="L100" s="37">
        <f>'Total Property Damage Expected'!L100+Summary!AN100</f>
        <v>2843127.7182075498</v>
      </c>
      <c r="M100" s="37">
        <f>'Total Property Damage Expected'!M100+Summary!AO100</f>
        <v>1215184.2786058949</v>
      </c>
      <c r="N100" s="38">
        <f>'Total Property Damage Expected'!N100+Summary!AP100</f>
        <v>137022986.93083084</v>
      </c>
      <c r="O100" s="38">
        <f>'Total Property Damage Expected'!O100+Summary!AQ100</f>
        <v>246263056.44574153</v>
      </c>
      <c r="P100" s="38">
        <f>'Total Property Damage Expected'!P100+Summary!AR100</f>
        <v>182307368.92287725</v>
      </c>
      <c r="Q100" s="38">
        <f>'Total Property Damage Expected'!Q100+Summary!AS100</f>
        <v>64121119.687456563</v>
      </c>
      <c r="R100" s="38">
        <f>'Total Property Damage Expected'!R100+Summary!AT100</f>
        <v>43998514.397986494</v>
      </c>
      <c r="S100" s="38">
        <f>'Total Property Damage Expected'!S100+Summary!AU100</f>
        <v>24796240.475089796</v>
      </c>
    </row>
    <row r="101" spans="1:19" x14ac:dyDescent="0.35">
      <c r="A101">
        <v>2120</v>
      </c>
      <c r="B101" s="36">
        <f>'Total Property Damage Expected'!B101+Summary!AD101</f>
        <v>3072732.1007252974</v>
      </c>
      <c r="C101" s="36">
        <f>'Total Property Damage Expected'!C101+Summary!AE101</f>
        <v>3942148.5478297425</v>
      </c>
      <c r="D101" s="36">
        <f>'Total Property Damage Expected'!D101+Summary!AF101</f>
        <v>4156525.2060198784</v>
      </c>
      <c r="E101" s="36">
        <f>'Total Property Damage Expected'!E101+Summary!AG101</f>
        <v>2733302.3919242471</v>
      </c>
      <c r="F101" s="36">
        <f>'Total Property Damage Expected'!F101+Summary!AH101</f>
        <v>2274774.5396842319</v>
      </c>
      <c r="G101" s="36">
        <f>'Total Property Damage Expected'!G101+Summary!AI101</f>
        <v>1363673.7423761494</v>
      </c>
      <c r="H101" s="37">
        <f>'Total Property Damage Expected'!H101+Summary!AJ101</f>
        <v>6077800.8038395504</v>
      </c>
      <c r="I101" s="37">
        <f>'Total Property Damage Expected'!I101+Summary!AK101</f>
        <v>6472529.307318748</v>
      </c>
      <c r="J101" s="37">
        <f>'Total Property Damage Expected'!J101+Summary!AL101</f>
        <v>4093007.1792277494</v>
      </c>
      <c r="K101" s="37">
        <f>'Total Property Damage Expected'!K101+Summary!AM101</f>
        <v>3043847.9124307632</v>
      </c>
      <c r="L101" s="37">
        <f>'Total Property Damage Expected'!L101+Summary!AN101</f>
        <v>2720806.968527907</v>
      </c>
      <c r="M101" s="37">
        <f>'Total Property Damage Expected'!M101+Summary!AO101</f>
        <v>1162884.9639688642</v>
      </c>
      <c r="N101" s="38">
        <f>'Total Property Damage Expected'!N101+Summary!AP101</f>
        <v>131147011.26843771</v>
      </c>
      <c r="O101" s="38">
        <f>'Total Property Damage Expected'!O101+Summary!AQ101</f>
        <v>235712327.51061663</v>
      </c>
      <c r="P101" s="38">
        <f>'Total Property Damage Expected'!P101+Summary!AR101</f>
        <v>174506972.92978364</v>
      </c>
      <c r="Q101" s="38">
        <f>'Total Property Damage Expected'!Q101+Summary!AS101</f>
        <v>61393636.121272355</v>
      </c>
      <c r="R101" s="38">
        <f>'Total Property Damage Expected'!R101+Summary!AT101</f>
        <v>42122947.711541161</v>
      </c>
      <c r="S101" s="38">
        <f>'Total Property Damage Expected'!S101+Summary!AU101</f>
        <v>23737624.750129297</v>
      </c>
    </row>
    <row r="102" spans="1:19" x14ac:dyDescent="0.35">
      <c r="A102">
        <v>2121</v>
      </c>
      <c r="B102" s="36">
        <f>'Total Property Damage Expected'!B102+Summary!AD102</f>
        <v>3121744.8769571292</v>
      </c>
      <c r="C102" s="36">
        <f>'Total Property Damage Expected'!C102+Summary!AE102</f>
        <v>4005029.28012717</v>
      </c>
      <c r="D102" s="36">
        <f>'Total Property Damage Expected'!D102+Summary!AF102</f>
        <v>4222825.4343334809</v>
      </c>
      <c r="E102" s="36">
        <f>'Total Property Damage Expected'!E102+Summary!AG102</f>
        <v>2776900.9661304695</v>
      </c>
      <c r="F102" s="36">
        <f>'Total Property Damage Expected'!F102+Summary!AH102</f>
        <v>2311059.191855859</v>
      </c>
      <c r="G102" s="36">
        <f>'Total Property Damage Expected'!G102+Summary!AI102</f>
        <v>1385425.5364790361</v>
      </c>
      <c r="H102" s="37">
        <f>'Total Property Damage Expected'!H102+Summary!AJ102</f>
        <v>6129650.31653101</v>
      </c>
      <c r="I102" s="37">
        <f>'Total Property Damage Expected'!I102+Summary!AK102</f>
        <v>6527804.8934940444</v>
      </c>
      <c r="J102" s="37">
        <f>'Total Property Damage Expected'!J102+Summary!AL102</f>
        <v>4128014.8565487484</v>
      </c>
      <c r="K102" s="37">
        <f>'Total Property Damage Expected'!K102+Summary!AM102</f>
        <v>3070068.0795885525</v>
      </c>
      <c r="L102" s="37">
        <f>'Total Property Damage Expected'!L102+Summary!AN102</f>
        <v>2744182.0268260068</v>
      </c>
      <c r="M102" s="37">
        <f>'Total Property Damage Expected'!M102+Summary!AO102</f>
        <v>1172857.2405871523</v>
      </c>
      <c r="N102" s="38">
        <f>'Total Property Damage Expected'!N102+Summary!AP102</f>
        <v>132293493.75437823</v>
      </c>
      <c r="O102" s="38">
        <f>'Total Property Damage Expected'!O102+Summary!AQ102</f>
        <v>237782847.94105965</v>
      </c>
      <c r="P102" s="38">
        <f>'Total Property Damage Expected'!P102+Summary!AR102</f>
        <v>176050251.38228172</v>
      </c>
      <c r="Q102" s="38">
        <f>'Total Property Damage Expected'!Q102+Summary!AS102</f>
        <v>61952858.565689504</v>
      </c>
      <c r="R102" s="38">
        <f>'Total Property Damage Expected'!R102+Summary!AT102</f>
        <v>42502559.263201177</v>
      </c>
      <c r="S102" s="38">
        <f>'Total Property Damage Expected'!S102+Summary!AU102</f>
        <v>23949924.774938501</v>
      </c>
    </row>
    <row r="103" spans="1:19" x14ac:dyDescent="0.35">
      <c r="A103">
        <v>2122</v>
      </c>
      <c r="B103" s="36">
        <f>'Total Property Damage Expected'!B103+Summary!AD103</f>
        <v>3171539.4500248726</v>
      </c>
      <c r="C103" s="36">
        <f>'Total Property Damage Expected'!C103+Summary!AE103</f>
        <v>4068913.0153419883</v>
      </c>
      <c r="D103" s="36">
        <f>'Total Property Damage Expected'!D103+Summary!AF103</f>
        <v>4290183.2095297687</v>
      </c>
      <c r="E103" s="36">
        <f>'Total Property Damage Expected'!E103+Summary!AG103</f>
        <v>2821194.9758942183</v>
      </c>
      <c r="F103" s="36">
        <f>'Total Property Damage Expected'!F103+Summary!AH103</f>
        <v>2347922.616103685</v>
      </c>
      <c r="G103" s="36">
        <f>'Total Property Damage Expected'!G103+Summary!AI103</f>
        <v>1407524.2908056122</v>
      </c>
      <c r="H103" s="37">
        <f>'Total Property Damage Expected'!H103+Summary!AJ103</f>
        <v>6181947.7601353452</v>
      </c>
      <c r="I103" s="37">
        <f>'Total Property Damage Expected'!I103+Summary!AK103</f>
        <v>6583558.8355288124</v>
      </c>
      <c r="J103" s="37">
        <f>'Total Property Damage Expected'!J103+Summary!AL103</f>
        <v>4163326.2411715388</v>
      </c>
      <c r="K103" s="37">
        <f>'Total Property Damage Expected'!K103+Summary!AM103</f>
        <v>3096518.3336852947</v>
      </c>
      <c r="L103" s="37">
        <f>'Total Property Damage Expected'!L103+Summary!AN103</f>
        <v>2767761.3347420008</v>
      </c>
      <c r="M103" s="37">
        <f>'Total Property Damage Expected'!M103+Summary!AO103</f>
        <v>1182916.3977152891</v>
      </c>
      <c r="N103" s="38">
        <f>'Total Property Damage Expected'!N103+Summary!AP103</f>
        <v>133450564.50007918</v>
      </c>
      <c r="O103" s="38">
        <f>'Total Property Damage Expected'!O103+Summary!AQ103</f>
        <v>239872615.26900029</v>
      </c>
      <c r="P103" s="38">
        <f>'Total Property Damage Expected'!P103+Summary!AR103</f>
        <v>177608005.56292015</v>
      </c>
      <c r="Q103" s="38">
        <f>'Total Property Damage Expected'!Q103+Summary!AS103</f>
        <v>62517528.556307435</v>
      </c>
      <c r="R103" s="38">
        <f>'Total Property Damage Expected'!R103+Summary!AT103</f>
        <v>42885819.559890054</v>
      </c>
      <c r="S103" s="38">
        <f>'Total Property Damage Expected'!S103+Summary!AU103</f>
        <v>24164245.604577385</v>
      </c>
    </row>
    <row r="104" spans="1:19" x14ac:dyDescent="0.35">
      <c r="A104">
        <v>2123</v>
      </c>
      <c r="B104" s="36">
        <f>'Total Property Damage Expected'!B104+Summary!AD104</f>
        <v>3222128.2902748259</v>
      </c>
      <c r="C104" s="36">
        <f>'Total Property Damage Expected'!C104+Summary!AE104</f>
        <v>4133815.7522518123</v>
      </c>
      <c r="D104" s="36">
        <f>'Total Property Damage Expected'!D104+Summary!AF104</f>
        <v>4358615.4004105199</v>
      </c>
      <c r="E104" s="36">
        <f>'Total Property Damage Expected'!E104+Summary!AG104</f>
        <v>2866195.5140235373</v>
      </c>
      <c r="F104" s="36">
        <f>'Total Property Damage Expected'!F104+Summary!AH104</f>
        <v>2385374.0443507433</v>
      </c>
      <c r="G104" s="36">
        <f>'Total Property Damage Expected'!G104+Summary!AI104</f>
        <v>1429975.5396762311</v>
      </c>
      <c r="H104" s="37">
        <f>'Total Property Damage Expected'!H104+Summary!AJ104</f>
        <v>6234697.0833596624</v>
      </c>
      <c r="I104" s="37">
        <f>'Total Property Damage Expected'!I104+Summary!AK104</f>
        <v>6639795.3618503576</v>
      </c>
      <c r="J104" s="37">
        <f>'Total Property Damage Expected'!J104+Summary!AL104</f>
        <v>4198944.0281434003</v>
      </c>
      <c r="K104" s="37">
        <f>'Total Property Damage Expected'!K104+Summary!AM104</f>
        <v>3123200.7527264869</v>
      </c>
      <c r="L104" s="37">
        <f>'Total Property Damage Expected'!L104+Summary!AN104</f>
        <v>2791546.7249983032</v>
      </c>
      <c r="M104" s="37">
        <f>'Total Property Damage Expected'!M104+Summary!AO104</f>
        <v>1193063.2113972637</v>
      </c>
      <c r="N104" s="38">
        <f>'Total Property Damage Expected'!N104+Summary!AP104</f>
        <v>134618328.3989214</v>
      </c>
      <c r="O104" s="38">
        <f>'Total Property Damage Expected'!O104+Summary!AQ104</f>
        <v>241981821.64847168</v>
      </c>
      <c r="P104" s="38">
        <f>'Total Property Damage Expected'!P104+Summary!AR104</f>
        <v>179180381.52660236</v>
      </c>
      <c r="Q104" s="38">
        <f>'Total Property Damage Expected'!Q104+Summary!AS104</f>
        <v>63087703.42304197</v>
      </c>
      <c r="R104" s="38">
        <f>'Total Property Damage Expected'!R104+Summary!AT104</f>
        <v>43272766.446820907</v>
      </c>
      <c r="S104" s="38">
        <f>'Total Property Damage Expected'!S104+Summary!AU104</f>
        <v>24380607.973131649</v>
      </c>
    </row>
    <row r="105" spans="1:19" x14ac:dyDescent="0.35">
      <c r="A105">
        <v>2124</v>
      </c>
      <c r="B105" s="36">
        <f>'Total Property Damage Expected'!B105+Summary!AD105</f>
        <v>3273524.0669662654</v>
      </c>
      <c r="C105" s="36">
        <f>'Total Property Damage Expected'!C105+Summary!AE105</f>
        <v>4199753.7448288137</v>
      </c>
      <c r="D105" s="36">
        <f>'Total Property Damage Expected'!D105+Summary!AF105</f>
        <v>4428139.1448497148</v>
      </c>
      <c r="E105" s="36">
        <f>'Total Property Damage Expected'!E105+Summary!AG105</f>
        <v>2911913.8502665036</v>
      </c>
      <c r="F105" s="36">
        <f>'Total Property Damage Expected'!F105+Summary!AH105</f>
        <v>2423422.8557773517</v>
      </c>
      <c r="G105" s="36">
        <f>'Total Property Damage Expected'!G105+Summary!AI105</f>
        <v>1452784.905688517</v>
      </c>
      <c r="H105" s="37">
        <f>'Total Property Damage Expected'!H105+Summary!AJ105</f>
        <v>6287902.2708204705</v>
      </c>
      <c r="I105" s="37">
        <f>'Total Property Damage Expected'!I105+Summary!AK105</f>
        <v>6696518.7394961854</v>
      </c>
      <c r="J105" s="37">
        <f>'Total Property Damage Expected'!J105+Summary!AL105</f>
        <v>4234870.9372622091</v>
      </c>
      <c r="K105" s="37">
        <f>'Total Property Damage Expected'!K105+Summary!AM105</f>
        <v>3150117.434292784</v>
      </c>
      <c r="L105" s="37">
        <f>'Total Property Damage Expected'!L105+Summary!AN105</f>
        <v>2815540.0474229422</v>
      </c>
      <c r="M105" s="37">
        <f>'Total Property Damage Expected'!M105+Summary!AO105</f>
        <v>1203298.4648729055</v>
      </c>
      <c r="N105" s="38">
        <f>'Total Property Damage Expected'!N105+Summary!AP105</f>
        <v>135796891.46790999</v>
      </c>
      <c r="O105" s="38">
        <f>'Total Property Damage Expected'!O105+Summary!AQ105</f>
        <v>244110661.30831265</v>
      </c>
      <c r="P105" s="38">
        <f>'Total Property Damage Expected'!P105+Summary!AR105</f>
        <v>180767526.92215389</v>
      </c>
      <c r="Q105" s="38">
        <f>'Total Property Damage Expected'!Q105+Summary!AS105</f>
        <v>63663441.147210695</v>
      </c>
      <c r="R105" s="38">
        <f>'Total Property Damage Expected'!R105+Summary!AT105</f>
        <v>43663438.193435013</v>
      </c>
      <c r="S105" s="38">
        <f>'Total Property Damage Expected'!S105+Summary!AU105</f>
        <v>24599032.844715044</v>
      </c>
    </row>
    <row r="106" spans="1:19" x14ac:dyDescent="0.35">
      <c r="A106">
        <v>2125</v>
      </c>
      <c r="B106" s="36">
        <f>'Total Property Damage Expected'!B106+Summary!AD106</f>
        <v>3325739.651444281</v>
      </c>
      <c r="C106" s="36">
        <f>'Total Property Damage Expected'!C106+Summary!AE106</f>
        <v>4266743.506310299</v>
      </c>
      <c r="D106" s="36">
        <f>'Total Property Damage Expected'!D106+Summary!AF106</f>
        <v>4498771.8540854808</v>
      </c>
      <c r="E106" s="36">
        <f>'Total Property Damage Expected'!E106+Summary!AG106</f>
        <v>2958361.4341335758</v>
      </c>
      <c r="F106" s="36">
        <f>'Total Property Damage Expected'!F106+Summary!AH106</f>
        <v>2462078.579169991</v>
      </c>
      <c r="G106" s="36">
        <f>'Total Property Damage Expected'!G106+Summary!AI106</f>
        <v>1475958.1011254659</v>
      </c>
      <c r="H106" s="37">
        <f>'Total Property Damage Expected'!H106+Summary!AJ106</f>
        <v>6341567.3433852391</v>
      </c>
      <c r="I106" s="37">
        <f>'Total Property Damage Expected'!I106+Summary!AK106</f>
        <v>6753733.2744833222</v>
      </c>
      <c r="J106" s="37">
        <f>'Total Property Damage Expected'!J106+Summary!AL106</f>
        <v>4271109.7133150585</v>
      </c>
      <c r="K106" s="37">
        <f>'Total Property Damage Expected'!K106+Summary!AM106</f>
        <v>3177270.4957351601</v>
      </c>
      <c r="L106" s="37">
        <f>'Total Property Damage Expected'!L106+Summary!AN106</f>
        <v>2839743.1691180663</v>
      </c>
      <c r="M106" s="37">
        <f>'Total Property Damage Expected'!M106+Summary!AO106</f>
        <v>1213622.9486481622</v>
      </c>
      <c r="N106" s="38">
        <f>'Total Property Damage Expected'!N106+Summary!AP106</f>
        <v>136986360.8606472</v>
      </c>
      <c r="O106" s="38">
        <f>'Total Property Damage Expected'!O106+Summary!AQ106</f>
        <v>246259330.57629114</v>
      </c>
      <c r="P106" s="38">
        <f>'Total Property Damage Expected'!P106+Summary!AR106</f>
        <v>182369591.01102623</v>
      </c>
      <c r="Q106" s="38">
        <f>'Total Property Damage Expected'!Q106+Summary!AS106</f>
        <v>64244800.36943581</v>
      </c>
      <c r="R106" s="38">
        <f>'Total Property Damage Expected'!R106+Summary!AT106</f>
        <v>44057873.498492822</v>
      </c>
      <c r="S106" s="38">
        <f>'Total Property Damage Expected'!S106+Summary!AU106</f>
        <v>24819541.416206393</v>
      </c>
    </row>
    <row r="107" spans="1:19" x14ac:dyDescent="0.35">
      <c r="A107">
        <v>2126</v>
      </c>
      <c r="B107" s="36">
        <f>'Total Property Damage Expected'!B107+Summary!AD107</f>
        <v>3378788.1203632257</v>
      </c>
      <c r="C107" s="36">
        <f>'Total Property Damage Expected'!C107+Summary!AE107</f>
        <v>4334801.8133342164</v>
      </c>
      <c r="D107" s="36">
        <f>'Total Property Damage Expected'!D107+Summary!AF107</f>
        <v>4570531.2170804869</v>
      </c>
      <c r="E107" s="36">
        <f>'Total Property Damage Expected'!E107+Summary!AG107</f>
        <v>3005549.8977649622</v>
      </c>
      <c r="F107" s="36">
        <f>'Total Property Damage Expected'!F107+Summary!AH107</f>
        <v>2501350.8953076592</v>
      </c>
      <c r="G107" s="36">
        <f>'Total Property Damage Expected'!G107+Summary!AI107</f>
        <v>1499500.9293860053</v>
      </c>
      <c r="H107" s="37">
        <f>'Total Property Damage Expected'!H107+Summary!AJ107</f>
        <v>6395696.3585174037</v>
      </c>
      <c r="I107" s="37">
        <f>'Total Property Damage Expected'!I107+Summary!AK107</f>
        <v>6811443.3121814067</v>
      </c>
      <c r="J107" s="37">
        <f>'Total Property Damage Expected'!J107+Summary!AL107</f>
        <v>4307663.126319332</v>
      </c>
      <c r="K107" s="37">
        <f>'Total Property Damage Expected'!K107+Summary!AM107</f>
        <v>3204662.0743721491</v>
      </c>
      <c r="L107" s="37">
        <f>'Total Property Damage Expected'!L107+Summary!AN107</f>
        <v>2864157.9746302273</v>
      </c>
      <c r="M107" s="37">
        <f>'Total Property Damage Expected'!M107+Summary!AO107</f>
        <v>1224037.4605661095</v>
      </c>
      <c r="N107" s="38">
        <f>'Total Property Damage Expected'!N107+Summary!AP107</f>
        <v>138186844.88046443</v>
      </c>
      <c r="O107" s="38">
        <f>'Total Property Damage Expected'!O107+Summary!AQ107</f>
        <v>248428027.90352511</v>
      </c>
      <c r="P107" s="38">
        <f>'Total Property Damage Expected'!P107+Summary!AR107</f>
        <v>183986724.68623325</v>
      </c>
      <c r="Q107" s="38">
        <f>'Total Property Damage Expected'!Q107+Summary!AS107</f>
        <v>64831840.39764782</v>
      </c>
      <c r="R107" s="38">
        <f>'Total Property Damage Expected'!R107+Summary!AT107</f>
        <v>44456111.495229222</v>
      </c>
      <c r="S107" s="38">
        <f>'Total Property Damage Expected'!S107+Summary!AU107</f>
        <v>25042155.120020993</v>
      </c>
    </row>
    <row r="108" spans="1:19" x14ac:dyDescent="0.35">
      <c r="A108">
        <v>2127</v>
      </c>
      <c r="B108" s="36">
        <f>'Total Property Damage Expected'!B108+Summary!AD108</f>
        <v>3432682.7589615742</v>
      </c>
      <c r="C108" s="36">
        <f>'Total Property Damage Expected'!C108+Summary!AE108</f>
        <v>4403945.710140625</v>
      </c>
      <c r="D108" s="36">
        <f>'Total Property Damage Expected'!D108+Summary!AF108</f>
        <v>4643435.2049518963</v>
      </c>
      <c r="E108" s="36">
        <f>'Total Property Damage Expected'!E108+Summary!AG108</f>
        <v>3053491.0588437258</v>
      </c>
      <c r="F108" s="36">
        <f>'Total Property Damage Expected'!F108+Summary!AH108</f>
        <v>2541249.6393862818</v>
      </c>
      <c r="G108" s="36">
        <f>'Total Property Damage Expected'!G108+Summary!AI108</f>
        <v>1523419.2864383732</v>
      </c>
      <c r="H108" s="37">
        <f>'Total Property Damage Expected'!H108+Summary!AJ108</f>
        <v>6450293.4106248673</v>
      </c>
      <c r="I108" s="37">
        <f>'Total Property Damage Expected'!I108+Summary!AK108</f>
        <v>6869653.2376895593</v>
      </c>
      <c r="J108" s="37">
        <f>'Total Property Damage Expected'!J108+Summary!AL108</f>
        <v>4344533.9717662465</v>
      </c>
      <c r="K108" s="37">
        <f>'Total Property Damage Expected'!K108+Summary!AM108</f>
        <v>3232294.3276891927</v>
      </c>
      <c r="L108" s="37">
        <f>'Total Property Damage Expected'!L108+Summary!AN108</f>
        <v>2888786.3661224609</v>
      </c>
      <c r="M108" s="37">
        <f>'Total Property Damage Expected'!M108+Summary!AO108</f>
        <v>1234542.8058787007</v>
      </c>
      <c r="N108" s="38">
        <f>'Total Property Damage Expected'!N108+Summary!AP108</f>
        <v>139398452.99371615</v>
      </c>
      <c r="O108" s="38">
        <f>'Total Property Damage Expected'!O108+Summary!AQ108</f>
        <v>250616953.8892059</v>
      </c>
      <c r="P108" s="38">
        <f>'Total Property Damage Expected'!P108+Summary!AR108</f>
        <v>185619080.49152309</v>
      </c>
      <c r="Q108" s="38">
        <f>'Total Property Damage Expected'!Q108+Summary!AS108</f>
        <v>65424621.21519123</v>
      </c>
      <c r="R108" s="38">
        <f>'Total Property Damage Expected'!R108+Summary!AT108</f>
        <v>44858191.756574154</v>
      </c>
      <c r="S108" s="38">
        <f>'Total Property Damage Expected'!S108+Summary!AU108</f>
        <v>25266895.626916893</v>
      </c>
    </row>
    <row r="109" spans="1:19" x14ac:dyDescent="0.35">
      <c r="A109">
        <v>2128</v>
      </c>
      <c r="B109" s="36">
        <f>'Total Property Damage Expected'!B109+Summary!AD109</f>
        <v>3487437.0643890267</v>
      </c>
      <c r="C109" s="36">
        <f>'Total Property Damage Expected'!C109+Summary!AE109</f>
        <v>4474192.5128401862</v>
      </c>
      <c r="D109" s="36">
        <f>'Total Property Damage Expected'!D109+Summary!AF109</f>
        <v>4717502.0754719777</v>
      </c>
      <c r="E109" s="36">
        <f>'Total Property Damage Expected'!E109+Summary!AG109</f>
        <v>3102196.9235553551</v>
      </c>
      <c r="F109" s="36">
        <f>'Total Property Damage Expected'!F109+Summary!AH109</f>
        <v>2581784.8034817986</v>
      </c>
      <c r="G109" s="36">
        <f>'Total Property Damage Expected'!G109+Summary!AI109</f>
        <v>1547719.1622966805</v>
      </c>
      <c r="H109" s="37">
        <f>'Total Property Damage Expected'!H109+Summary!AJ109</f>
        <v>6505362.6314120134</v>
      </c>
      <c r="I109" s="37">
        <f>'Total Property Damage Expected'!I109+Summary!AK109</f>
        <v>6928367.4762171004</v>
      </c>
      <c r="J109" s="37">
        <f>'Total Property Damage Expected'!J109+Summary!AL109</f>
        <v>4381725.0708669033</v>
      </c>
      <c r="K109" s="37">
        <f>'Total Property Damage Expected'!K109+Summary!AM109</f>
        <v>3260169.4335401212</v>
      </c>
      <c r="L109" s="37">
        <f>'Total Property Damage Expected'!L109+Summary!AN109</f>
        <v>2913630.263548173</v>
      </c>
      <c r="M109" s="37">
        <f>'Total Property Damage Expected'!M109+Summary!AO109</f>
        <v>1245139.7973192665</v>
      </c>
      <c r="N109" s="38">
        <f>'Total Property Damage Expected'!N109+Summary!AP109</f>
        <v>140621295.84323686</v>
      </c>
      <c r="O109" s="38">
        <f>'Total Property Damage Expected'!O109+Summary!AQ109</f>
        <v>252826311.30562681</v>
      </c>
      <c r="P109" s="38">
        <f>'Total Property Damage Expected'!P109+Summary!AR109</f>
        <v>187266812.64078918</v>
      </c>
      <c r="Q109" s="38">
        <f>'Total Property Damage Expected'!Q109+Summary!AS109</f>
        <v>66023203.489033595</v>
      </c>
      <c r="R109" s="38">
        <f>'Total Property Damage Expected'!R109+Summary!AT109</f>
        <v>45264154.300439119</v>
      </c>
      <c r="S109" s="38">
        <f>'Total Property Damage Expected'!S109+Summary!AU109</f>
        <v>25493784.848836429</v>
      </c>
    </row>
    <row r="110" spans="1:19" x14ac:dyDescent="0.35">
      <c r="A110">
        <v>2129</v>
      </c>
      <c r="B110" s="36">
        <f>'Total Property Damage Expected'!B110+Summary!AD110</f>
        <v>3543064.7490866771</v>
      </c>
      <c r="C110" s="36">
        <f>'Total Property Damage Expected'!C110+Summary!AE110</f>
        <v>4545559.8137507373</v>
      </c>
      <c r="D110" s="36">
        <f>'Total Property Damage Expected'!D110+Summary!AF110</f>
        <v>4792750.3776405044</v>
      </c>
      <c r="E110" s="36">
        <f>'Total Property Damage Expected'!E110+Summary!AG110</f>
        <v>3151679.689594544</v>
      </c>
      <c r="F110" s="36">
        <f>'Total Property Damage Expected'!F110+Summary!AH110</f>
        <v>2622966.53905254</v>
      </c>
      <c r="G110" s="36">
        <f>'Total Property Damage Expected'!G110+Summary!AI110</f>
        <v>1572406.6425210254</v>
      </c>
      <c r="H110" s="37">
        <f>'Total Property Damage Expected'!H110+Summary!AJ110</f>
        <v>6560908.1902352832</v>
      </c>
      <c r="I110" s="37">
        <f>'Total Property Damage Expected'!I110+Summary!AK110</f>
        <v>6987590.4934681365</v>
      </c>
      <c r="J110" s="37">
        <f>'Total Property Damage Expected'!J110+Summary!AL110</f>
        <v>4419239.2708008671</v>
      </c>
      <c r="K110" s="37">
        <f>'Total Property Damage Expected'!K110+Summary!AM110</f>
        <v>3288289.5903507899</v>
      </c>
      <c r="L110" s="37">
        <f>'Total Property Damage Expected'!L110+Summary!AN110</f>
        <v>2938691.6048268718</v>
      </c>
      <c r="M110" s="37">
        <f>'Total Property Damage Expected'!M110+Summary!AO110</f>
        <v>1255829.2551757707</v>
      </c>
      <c r="N110" s="38">
        <f>'Total Property Damage Expected'!N110+Summary!AP110</f>
        <v>141855485.26196381</v>
      </c>
      <c r="O110" s="38">
        <f>'Total Property Damage Expected'!O110+Summary!AQ110</f>
        <v>255056305.12352133</v>
      </c>
      <c r="P110" s="38">
        <f>'Total Property Damage Expected'!P110+Summary!AR110</f>
        <v>188930077.03772265</v>
      </c>
      <c r="Q110" s="38">
        <f>'Total Property Damage Expected'!Q110+Summary!AS110</f>
        <v>66627648.578079425</v>
      </c>
      <c r="R110" s="38">
        <f>'Total Property Damage Expected'!R110+Summary!AT110</f>
        <v>45674039.595070854</v>
      </c>
      <c r="S110" s="38">
        <f>'Total Property Damage Expected'!S110+Summary!AU110</f>
        <v>25722844.941783562</v>
      </c>
    </row>
    <row r="111" spans="1:19" x14ac:dyDescent="0.35">
      <c r="A111">
        <v>2130</v>
      </c>
      <c r="B111" s="36">
        <f>'Total Property Damage Expected'!B111+Summary!AD111</f>
        <v>3420623.2357044853</v>
      </c>
      <c r="C111" s="36">
        <f>'Total Property Damage Expected'!C111+Summary!AE111</f>
        <v>4388473.9961945144</v>
      </c>
      <c r="D111" s="36">
        <f>'Total Property Damage Expected'!D111+Summary!AF111</f>
        <v>4627122.1289180825</v>
      </c>
      <c r="E111" s="36">
        <f>'Total Property Damage Expected'!E111+Summary!AG111</f>
        <v>3042763.6922255019</v>
      </c>
      <c r="F111" s="36">
        <f>'Total Property Damage Expected'!F111+Summary!AH111</f>
        <v>2532321.8527889797</v>
      </c>
      <c r="G111" s="36">
        <f>'Total Property Damage Expected'!G111+Summary!AI111</f>
        <v>1518067.2887138124</v>
      </c>
      <c r="H111" s="37">
        <f>'Total Property Damage Expected'!H111+Summary!AJ111</f>
        <v>6287967.1531392867</v>
      </c>
      <c r="I111" s="37">
        <f>'Total Property Damage Expected'!I111+Summary!AK111</f>
        <v>6696962.2847790504</v>
      </c>
      <c r="J111" s="37">
        <f>'Total Property Damage Expected'!J111+Summary!AL111</f>
        <v>4235491.5285075996</v>
      </c>
      <c r="K111" s="37">
        <f>'Total Property Damage Expected'!K111+Summary!AM111</f>
        <v>3151766.2795323818</v>
      </c>
      <c r="L111" s="37">
        <f>'Total Property Damage Expected'!L111+Summary!AN111</f>
        <v>2816615.6599432118</v>
      </c>
      <c r="M111" s="37">
        <f>'Total Property Damage Expected'!M111+Summary!AO111</f>
        <v>1203641.1944950449</v>
      </c>
      <c r="N111" s="38">
        <f>'Total Property Damage Expected'!N111+Summary!AP111</f>
        <v>135986726.1678817</v>
      </c>
      <c r="O111" s="38">
        <f>'Total Property Damage Expected'!O111+Summary!AQ111</f>
        <v>244514874.79622114</v>
      </c>
      <c r="P111" s="38">
        <f>'Total Property Damage Expected'!P111+Summary!AR111</f>
        <v>181132723.18302631</v>
      </c>
      <c r="Q111" s="38">
        <f>'Total Property Damage Expected'!Q111+Summary!AS111</f>
        <v>63895216.911178716</v>
      </c>
      <c r="R111" s="38">
        <f>'Total Property Damage Expected'!R111+Summary!AT111</f>
        <v>43796585.632333964</v>
      </c>
      <c r="S111" s="38">
        <f>'Total Property Damage Expected'!S111+Summary!AU111</f>
        <v>24663765.78520178</v>
      </c>
    </row>
    <row r="112" spans="1:19" x14ac:dyDescent="0.35">
      <c r="A112">
        <v>2131</v>
      </c>
      <c r="B112" s="36">
        <f>'Total Property Damage Expected'!B112+Summary!AD112</f>
        <v>3475185.1811423628</v>
      </c>
      <c r="C112" s="36">
        <f>'Total Property Damage Expected'!C112+Summary!AE112</f>
        <v>4458474.0114655895</v>
      </c>
      <c r="D112" s="36">
        <f>'Total Property Damage Expected'!D112+Summary!AF112</f>
        <v>4700928.7915452886</v>
      </c>
      <c r="E112" s="36">
        <f>'Total Property Damage Expected'!E112+Summary!AG112</f>
        <v>3091298.4460161719</v>
      </c>
      <c r="F112" s="36">
        <f>'Total Property Damage Expected'!F112+Summary!AH112</f>
        <v>2572714.6108457027</v>
      </c>
      <c r="G112" s="36">
        <f>'Total Property Damage Expected'!G112+Summary!AI112</f>
        <v>1542281.7955069786</v>
      </c>
      <c r="H112" s="37">
        <f>'Total Property Damage Expected'!H112+Summary!AJ112</f>
        <v>6341668.5559467403</v>
      </c>
      <c r="I112" s="37">
        <f>'Total Property Damage Expected'!I112+Summary!AK112</f>
        <v>6754220.8292179815</v>
      </c>
      <c r="J112" s="37">
        <f>'Total Property Damage Expected'!J112+Summary!AL112</f>
        <v>4271762.9664751925</v>
      </c>
      <c r="K112" s="37">
        <f>'Total Property Damage Expected'!K112+Summary!AM112</f>
        <v>3178960.4987778091</v>
      </c>
      <c r="L112" s="37">
        <f>'Total Property Damage Expected'!L112+Summary!AN112</f>
        <v>2840849.9136696449</v>
      </c>
      <c r="M112" s="37">
        <f>'Total Property Damage Expected'!M112+Summary!AO112</f>
        <v>1213977.3221626256</v>
      </c>
      <c r="N112" s="38">
        <f>'Total Property Damage Expected'!N112+Summary!AP112</f>
        <v>137181445.0295637</v>
      </c>
      <c r="O112" s="38">
        <f>'Total Property Damage Expected'!O112+Summary!AQ112</f>
        <v>246673816.07072166</v>
      </c>
      <c r="P112" s="38">
        <f>'Total Property Damage Expected'!P112+Summary!AR112</f>
        <v>182743267.88961241</v>
      </c>
      <c r="Q112" s="38">
        <f>'Total Property Damage Expected'!Q112+Summary!AS112</f>
        <v>64480931.716466084</v>
      </c>
      <c r="R112" s="38">
        <f>'Total Property Damage Expected'!R112+Summary!AT112</f>
        <v>44193665.653819203</v>
      </c>
      <c r="S112" s="38">
        <f>'Total Property Damage Expected'!S112+Summary!AU112</f>
        <v>24885627.932498518</v>
      </c>
    </row>
    <row r="113" spans="1:19" x14ac:dyDescent="0.35">
      <c r="A113">
        <v>2132</v>
      </c>
      <c r="B113" s="36">
        <f>'Total Property Damage Expected'!B113+Summary!AD113</f>
        <v>3530617.4375396268</v>
      </c>
      <c r="C113" s="36">
        <f>'Total Property Damage Expected'!C113+Summary!AE113</f>
        <v>4529590.5884713819</v>
      </c>
      <c r="D113" s="36">
        <f>'Total Property Damage Expected'!D113+Summary!AF113</f>
        <v>4775912.7352764709</v>
      </c>
      <c r="E113" s="36">
        <f>'Total Property Damage Expected'!E113+Summary!AG113</f>
        <v>3140607.3717649006</v>
      </c>
      <c r="F113" s="36">
        <f>'Total Property Damage Expected'!F113+Summary!AH113</f>
        <v>2613751.6688762354</v>
      </c>
      <c r="G113" s="36">
        <f>'Total Property Damage Expected'!G113+Summary!AI113</f>
        <v>1566882.5449546017</v>
      </c>
      <c r="H113" s="37">
        <f>'Total Property Damage Expected'!H113+Summary!AJ113</f>
        <v>6395834.7195249824</v>
      </c>
      <c r="I113" s="37">
        <f>'Total Property Damage Expected'!I113+Summary!AK113</f>
        <v>6811975.8236277588</v>
      </c>
      <c r="J113" s="37">
        <f>'Total Property Damage Expected'!J113+Summary!AL113</f>
        <v>4308349.7093642242</v>
      </c>
      <c r="K113" s="37">
        <f>'Total Property Damage Expected'!K113+Summary!AM113</f>
        <v>3206393.9726919853</v>
      </c>
      <c r="L113" s="37">
        <f>'Total Property Damage Expected'!L113+Summary!AN113</f>
        <v>2865296.4296783279</v>
      </c>
      <c r="M113" s="37">
        <f>'Total Property Damage Expected'!M113+Summary!AO113</f>
        <v>1224403.7014920167</v>
      </c>
      <c r="N113" s="38">
        <f>'Total Property Damage Expected'!N113+Summary!AP113</f>
        <v>138387272.0916855</v>
      </c>
      <c r="O113" s="38">
        <f>'Total Property Damage Expected'!O113+Summary!AQ113</f>
        <v>248852964.90989301</v>
      </c>
      <c r="P113" s="38">
        <f>'Total Property Damage Expected'!P113+Summary!AR113</f>
        <v>184369026.926864</v>
      </c>
      <c r="Q113" s="38">
        <f>'Total Property Damage Expected'!Q113+Summary!AS113</f>
        <v>65072396.812470764</v>
      </c>
      <c r="R113" s="38">
        <f>'Total Property Damage Expected'!R113+Summary!AT113</f>
        <v>44594591.391322769</v>
      </c>
      <c r="S113" s="38">
        <f>'Total Property Damage Expected'!S113+Summary!AU113</f>
        <v>25109617.606839269</v>
      </c>
    </row>
    <row r="114" spans="1:19" x14ac:dyDescent="0.35">
      <c r="A114">
        <v>2133</v>
      </c>
      <c r="B114" s="36">
        <f>'Total Property Damage Expected'!B114+Summary!AD114</f>
        <v>3586933.8871205999</v>
      </c>
      <c r="C114" s="36">
        <f>'Total Property Damage Expected'!C114+Summary!AE114</f>
        <v>4601841.537352398</v>
      </c>
      <c r="D114" s="36">
        <f>'Total Property Damage Expected'!D114+Summary!AF114</f>
        <v>4852092.7387794154</v>
      </c>
      <c r="E114" s="36">
        <f>'Total Property Damage Expected'!E114+Summary!AG114</f>
        <v>3190702.8181944871</v>
      </c>
      <c r="F114" s="36">
        <f>'Total Property Damage Expected'!F114+Summary!AH114</f>
        <v>2655443.3040311416</v>
      </c>
      <c r="G114" s="36">
        <f>'Total Property Damage Expected'!G114+Summary!AI114</f>
        <v>1591875.6979663125</v>
      </c>
      <c r="H114" s="37">
        <f>'Total Property Damage Expected'!H114+Summary!AJ114</f>
        <v>6450469.752515519</v>
      </c>
      <c r="I114" s="37">
        <f>'Total Property Damage Expected'!I114+Summary!AK114</f>
        <v>6870231.6693518311</v>
      </c>
      <c r="J114" s="37">
        <f>'Total Property Damage Expected'!J114+Summary!AL114</f>
        <v>4345254.5639249571</v>
      </c>
      <c r="K114" s="37">
        <f>'Total Property Damage Expected'!K114+Summary!AM114</f>
        <v>3234068.8705779254</v>
      </c>
      <c r="L114" s="37">
        <f>'Total Property Damage Expected'!L114+Summary!AN114</f>
        <v>2889957.1195403398</v>
      </c>
      <c r="M114" s="37">
        <f>'Total Property Damage Expected'!M114+Summary!AO114</f>
        <v>1234921.141416807</v>
      </c>
      <c r="N114" s="38">
        <f>'Total Property Damage Expected'!N114+Summary!AP114</f>
        <v>139604318.28372091</v>
      </c>
      <c r="O114" s="38">
        <f>'Total Property Damage Expected'!O114+Summary!AQ114</f>
        <v>251052524.69753236</v>
      </c>
      <c r="P114" s="38">
        <f>'Total Property Damage Expected'!P114+Summary!AR114</f>
        <v>186010155.06218141</v>
      </c>
      <c r="Q114" s="38">
        <f>'Total Property Damage Expected'!Q114+Summary!AS114</f>
        <v>65669673.218770608</v>
      </c>
      <c r="R114" s="38">
        <f>'Total Property Damage Expected'!R114+Summary!AT114</f>
        <v>44999403.065135576</v>
      </c>
      <c r="S114" s="38">
        <f>'Total Property Damage Expected'!S114+Summary!AU114</f>
        <v>25335756.818470929</v>
      </c>
    </row>
    <row r="115" spans="1:19" x14ac:dyDescent="0.35">
      <c r="A115">
        <v>2134</v>
      </c>
      <c r="B115" s="36">
        <f>'Total Property Damage Expected'!B115+Summary!AD115</f>
        <v>3644148.6335432762</v>
      </c>
      <c r="C115" s="36">
        <f>'Total Property Damage Expected'!C115+Summary!AE115</f>
        <v>4675244.9523365293</v>
      </c>
      <c r="D115" s="36">
        <f>'Total Property Damage Expected'!D115+Summary!AF115</f>
        <v>4929487.8802581523</v>
      </c>
      <c r="E115" s="36">
        <f>'Total Property Damage Expected'!E115+Summary!AG115</f>
        <v>3241597.3310007052</v>
      </c>
      <c r="F115" s="36">
        <f>'Total Property Damage Expected'!F115+Summary!AH115</f>
        <v>2697799.957390565</v>
      </c>
      <c r="G115" s="36">
        <f>'Total Property Damage Expected'!G115+Summary!AI115</f>
        <v>1617267.5137236633</v>
      </c>
      <c r="H115" s="37">
        <f>'Total Property Damage Expected'!H115+Summary!AJ115</f>
        <v>6505577.801081555</v>
      </c>
      <c r="I115" s="37">
        <f>'Total Property Damage Expected'!I115+Summary!AK115</f>
        <v>6928992.8080992633</v>
      </c>
      <c r="J115" s="37">
        <f>'Total Property Damage Expected'!J115+Summary!AL115</f>
        <v>4382480.3628031947</v>
      </c>
      <c r="K115" s="37">
        <f>'Total Property Damage Expected'!K115+Summary!AM115</f>
        <v>3261987.3822870255</v>
      </c>
      <c r="L115" s="37">
        <f>'Total Property Damage Expected'!L115+Summary!AN115</f>
        <v>2914833.9127614694</v>
      </c>
      <c r="M115" s="37">
        <f>'Total Property Damage Expected'!M115+Summary!AO115</f>
        <v>1245530.458408789</v>
      </c>
      <c r="N115" s="38">
        <f>'Total Property Damage Expected'!N115+Summary!AP115</f>
        <v>140832695.73323926</v>
      </c>
      <c r="O115" s="38">
        <f>'Total Property Damage Expected'!O115+Summary!AQ115</f>
        <v>253272701.03152207</v>
      </c>
      <c r="P115" s="38">
        <f>'Total Property Damage Expected'!P115+Summary!AR115</f>
        <v>187666808.76568365</v>
      </c>
      <c r="Q115" s="38">
        <f>'Total Property Damage Expected'!Q115+Summary!AS115</f>
        <v>66272822.653522685</v>
      </c>
      <c r="R115" s="38">
        <f>'Total Property Damage Expected'!R115+Summary!AT115</f>
        <v>45408141.349915847</v>
      </c>
      <c r="S115" s="38">
        <f>'Total Property Damage Expected'!S115+Summary!AU115</f>
        <v>25564067.823765188</v>
      </c>
    </row>
    <row r="116" spans="1:19" x14ac:dyDescent="0.35">
      <c r="A116">
        <v>2135</v>
      </c>
      <c r="B116" s="36">
        <f>'Total Property Damage Expected'!B116+Summary!AD116</f>
        <v>3702276.0054313857</v>
      </c>
      <c r="C116" s="36">
        <f>'Total Property Damage Expected'!C116+Summary!AE116</f>
        <v>4749819.2162704999</v>
      </c>
      <c r="D116" s="36">
        <f>'Total Property Damage Expected'!D116+Summary!AF116</f>
        <v>5008117.5422308277</v>
      </c>
      <c r="E116" s="36">
        <f>'Total Property Damage Expected'!E116+Summary!AG116</f>
        <v>3293303.6559941983</v>
      </c>
      <c r="F116" s="36">
        <f>'Total Property Damage Expected'!F116+Summary!AH116</f>
        <v>2740832.2365790494</v>
      </c>
      <c r="G116" s="36">
        <f>'Total Property Damage Expected'!G116+Summary!AI116</f>
        <v>1643064.3512476499</v>
      </c>
      <c r="H116" s="37">
        <f>'Total Property Damage Expected'!H116+Summary!AJ116</f>
        <v>6561163.0492669782</v>
      </c>
      <c r="I116" s="37">
        <f>'Total Property Damage Expected'!I116+Summary!AK116</f>
        <v>6988263.7223331705</v>
      </c>
      <c r="J116" s="37">
        <f>'Total Property Damage Expected'!J116+Summary!AL116</f>
        <v>4420029.9647914991</v>
      </c>
      <c r="K116" s="37">
        <f>'Total Property Damage Expected'!K116+Summary!AM116</f>
        <v>3290151.7184253749</v>
      </c>
      <c r="L116" s="37">
        <f>'Total Property Damage Expected'!L116+Summary!AN116</f>
        <v>2939928.7569600902</v>
      </c>
      <c r="M116" s="37">
        <f>'Total Property Damage Expected'!M116+Summary!AO116</f>
        <v>1256232.4765520624</v>
      </c>
      <c r="N116" s="38">
        <f>'Total Property Damage Expected'!N116+Summary!AP116</f>
        <v>142072517.77983874</v>
      </c>
      <c r="O116" s="38">
        <f>'Total Property Damage Expected'!O116+Summary!AQ116</f>
        <v>255513701.74975517</v>
      </c>
      <c r="P116" s="38">
        <f>'Total Property Damage Expected'!P116+Summary!AR116</f>
        <v>189339146.2303265</v>
      </c>
      <c r="Q116" s="38">
        <f>'Total Property Damage Expected'!Q116+Summary!AS116</f>
        <v>66881907.541989274</v>
      </c>
      <c r="R116" s="38">
        <f>'Total Property Damage Expected'!R116+Summary!AT116</f>
        <v>45820847.380176149</v>
      </c>
      <c r="S116" s="38">
        <f>'Total Property Damage Expected'!S116+Summary!AU116</f>
        <v>25794573.128166255</v>
      </c>
    </row>
    <row r="117" spans="1:19" x14ac:dyDescent="0.35">
      <c r="A117">
        <v>2136</v>
      </c>
      <c r="B117" s="36">
        <f>'Total Property Damage Expected'!B117+Summary!AD117</f>
        <v>3761330.5599627937</v>
      </c>
      <c r="C117" s="36">
        <f>'Total Property Damage Expected'!C117+Summary!AE117</f>
        <v>4825583.0052235844</v>
      </c>
      <c r="D117" s="36">
        <f>'Total Property Damage Expected'!D117+Summary!AF117</f>
        <v>5088001.4163837787</v>
      </c>
      <c r="E117" s="36">
        <f>'Total Property Damage Expected'!E117+Summary!AG117</f>
        <v>3345834.7422924852</v>
      </c>
      <c r="F117" s="36">
        <f>'Total Property Damage Expected'!F117+Summary!AH117</f>
        <v>2784550.918422068</v>
      </c>
      <c r="G117" s="36">
        <f>'Total Property Damage Expected'!G117+Summary!AI117</f>
        <v>1669272.6709912398</v>
      </c>
      <c r="H117" s="37">
        <f>'Total Property Damage Expected'!H117+Summary!AJ117</f>
        <v>6617229.7193589993</v>
      </c>
      <c r="I117" s="37">
        <f>'Total Property Damage Expected'!I117+Summary!AK117</f>
        <v>7048048.9356631506</v>
      </c>
      <c r="J117" s="37">
        <f>'Total Property Damage Expected'!J117+Summary!AL117</f>
        <v>4457906.2550830087</v>
      </c>
      <c r="K117" s="37">
        <f>'Total Property Damage Expected'!K117+Summary!AM117</f>
        <v>3318564.1105622784</v>
      </c>
      <c r="L117" s="37">
        <f>'Total Property Damage Expected'!L117+Summary!AN117</f>
        <v>2965243.6180469259</v>
      </c>
      <c r="M117" s="37">
        <f>'Total Property Damage Expected'!M117+Summary!AO117</f>
        <v>1267028.0276179202</v>
      </c>
      <c r="N117" s="38">
        <f>'Total Property Damage Expected'!N117+Summary!AP117</f>
        <v>143323898.98925167</v>
      </c>
      <c r="O117" s="38">
        <f>'Total Property Damage Expected'!O117+Summary!AQ117</f>
        <v>257775736.95638359</v>
      </c>
      <c r="P117" s="38">
        <f>'Total Property Damage Expected'!P117+Summary!AR117</f>
        <v>191027327.39227274</v>
      </c>
      <c r="Q117" s="38">
        <f>'Total Property Damage Expected'!Q117+Summary!AS117</f>
        <v>67496991.025173098</v>
      </c>
      <c r="R117" s="38">
        <f>'Total Property Damage Expected'!R117+Summary!AT117</f>
        <v>46237562.755840153</v>
      </c>
      <c r="S117" s="38">
        <f>'Total Property Damage Expected'!S117+Summary!AU117</f>
        <v>26027295.489175804</v>
      </c>
    </row>
    <row r="118" spans="1:19" x14ac:dyDescent="0.35">
      <c r="A118">
        <v>2137</v>
      </c>
      <c r="B118" s="36">
        <f>'Total Property Damage Expected'!B118+Summary!AD118</f>
        <v>3821327.0865151379</v>
      </c>
      <c r="C118" s="36">
        <f>'Total Property Damage Expected'!C118+Summary!AE118</f>
        <v>4902555.2931647711</v>
      </c>
      <c r="D118" s="36">
        <f>'Total Property Damage Expected'!D118+Summary!AF118</f>
        <v>5169159.5085030356</v>
      </c>
      <c r="E118" s="36">
        <f>'Total Property Damage Expected'!E118+Summary!AG118</f>
        <v>3399203.745562885</v>
      </c>
      <c r="F118" s="36">
        <f>'Total Property Damage Expected'!F118+Summary!AH118</f>
        <v>2828966.9516449277</v>
      </c>
      <c r="G118" s="36">
        <f>'Total Property Damage Expected'!G118+Summary!AI118</f>
        <v>1695899.0364572997</v>
      </c>
      <c r="H118" s="37">
        <f>'Total Property Damage Expected'!H118+Summary!AJ118</f>
        <v>6673782.0722544752</v>
      </c>
      <c r="I118" s="37">
        <f>'Total Property Damage Expected'!I118+Summary!AK118</f>
        <v>7108353.0132417195</v>
      </c>
      <c r="J118" s="37">
        <f>'Total Property Damage Expected'!J118+Summary!AL118</f>
        <v>4496112.1455278844</v>
      </c>
      <c r="K118" s="37">
        <f>'Total Property Damage Expected'!K118+Summary!AM118</f>
        <v>3347226.811441029</v>
      </c>
      <c r="L118" s="37">
        <f>'Total Property Damage Expected'!L118+Summary!AN118</f>
        <v>2990780.4804067235</v>
      </c>
      <c r="M118" s="37">
        <f>'Total Property Damage Expected'!M118+Summary!AO118</f>
        <v>1277917.9511405183</v>
      </c>
      <c r="N118" s="38">
        <f>'Total Property Damage Expected'!N118+Summary!AP118</f>
        <v>144586955.16762426</v>
      </c>
      <c r="O118" s="38">
        <f>'Total Property Damage Expected'!O118+Summary!AQ118</f>
        <v>260059019.04839206</v>
      </c>
      <c r="P118" s="38">
        <f>'Total Property Damage Expected'!P118+Summary!AR118</f>
        <v>192731513.9515169</v>
      </c>
      <c r="Q118" s="38">
        <f>'Total Property Damage Expected'!Q118+Summary!AS118</f>
        <v>68118136.96856311</v>
      </c>
      <c r="R118" s="38">
        <f>'Total Property Damage Expected'!R118+Summary!AT118</f>
        <v>46658329.54787004</v>
      </c>
      <c r="S118" s="38">
        <f>'Total Property Damage Expected'!S118+Summary!AU118</f>
        <v>26262257.919375654</v>
      </c>
    </row>
    <row r="119" spans="1:19" x14ac:dyDescent="0.35">
      <c r="A119">
        <v>2138</v>
      </c>
      <c r="B119" s="36">
        <f>'Total Property Damage Expected'!B119+Summary!AD119</f>
        <v>3882280.6103696241</v>
      </c>
      <c r="C119" s="36">
        <f>'Total Property Damage Expected'!C119+Summary!AE119</f>
        <v>4980755.3567145178</v>
      </c>
      <c r="D119" s="36">
        <f>'Total Property Damage Expected'!D119+Summary!AF119</f>
        <v>5251612.1434844909</v>
      </c>
      <c r="E119" s="36">
        <f>'Total Property Damage Expected'!E119+Summary!AG119</f>
        <v>3453424.0313171661</v>
      </c>
      <c r="F119" s="36">
        <f>'Total Property Damage Expected'!F119+Summary!AH119</f>
        <v>2874091.4596147216</v>
      </c>
      <c r="G119" s="36">
        <f>'Total Property Damage Expected'!G119+Summary!AI119</f>
        <v>1722950.1158423331</v>
      </c>
      <c r="H119" s="37">
        <f>'Total Property Damage Expected'!H119+Summary!AJ119</f>
        <v>6730824.4078299599</v>
      </c>
      <c r="I119" s="37">
        <f>'Total Property Damage Expected'!I119+Summary!AK119</f>
        <v>7169180.5621648226</v>
      </c>
      <c r="J119" s="37">
        <f>'Total Property Damage Expected'!J119+Summary!AL119</f>
        <v>4534650.5748924036</v>
      </c>
      <c r="K119" s="37">
        <f>'Total Property Damage Expected'!K119+Summary!AM119</f>
        <v>3376142.0951919486</v>
      </c>
      <c r="L119" s="37">
        <f>'Total Property Damage Expected'!L119+Summary!AN119</f>
        <v>3016541.3470818549</v>
      </c>
      <c r="M119" s="37">
        <f>'Total Property Damage Expected'!M119+Summary!AO119</f>
        <v>1288903.0944933435</v>
      </c>
      <c r="N119" s="38">
        <f>'Total Property Damage Expected'!N119+Summary!AP119</f>
        <v>145861803.37597293</v>
      </c>
      <c r="O119" s="38">
        <f>'Total Property Damage Expected'!O119+Summary!AQ119</f>
        <v>262363762.74250236</v>
      </c>
      <c r="P119" s="38">
        <f>'Total Property Damage Expected'!P119+Summary!AR119</f>
        <v>194451869.39276797</v>
      </c>
      <c r="Q119" s="38">
        <f>'Total Property Damage Expected'!Q119+Summary!AS119</f>
        <v>68745409.970992208</v>
      </c>
      <c r="R119" s="38">
        <f>'Total Property Damage Expected'!R119+Summary!AT119</f>
        <v>47083190.303965405</v>
      </c>
      <c r="S119" s="38">
        <f>'Total Property Damage Expected'!S119+Summary!AU119</f>
        <v>26499483.689488627</v>
      </c>
    </row>
    <row r="120" spans="1:19" x14ac:dyDescent="0.35">
      <c r="A120">
        <v>2139</v>
      </c>
      <c r="B120" s="36">
        <f>'Total Property Damage Expected'!B120+Summary!AD120</f>
        <v>3944206.3964738897</v>
      </c>
      <c r="C120" s="36">
        <f>'Total Property Damage Expected'!C120+Summary!AE120</f>
        <v>5060202.7799723167</v>
      </c>
      <c r="D120" s="36">
        <f>'Total Property Damage Expected'!D120+Summary!AF120</f>
        <v>5335379.9704239815</v>
      </c>
      <c r="E120" s="36">
        <f>'Total Property Damage Expected'!E120+Summary!AG120</f>
        <v>3508509.1782587511</v>
      </c>
      <c r="F120" s="36">
        <f>'Total Property Damage Expected'!F120+Summary!AH120</f>
        <v>2919935.7431260189</v>
      </c>
      <c r="G120" s="36">
        <f>'Total Property Damage Expected'!G120+Summary!AI120</f>
        <v>1750432.6837064354</v>
      </c>
      <c r="H120" s="37">
        <f>'Total Property Damage Expected'!H120+Summary!AJ120</f>
        <v>6788361.0653155344</v>
      </c>
      <c r="I120" s="37">
        <f>'Total Property Damage Expected'!I120+Summary!AK120</f>
        <v>7230536.2318764552</v>
      </c>
      <c r="J120" s="37">
        <f>'Total Property Damage Expected'!J120+Summary!AL120</f>
        <v>4573524.5091207493</v>
      </c>
      <c r="K120" s="37">
        <f>'Total Property Damage Expected'!K120+Summary!AM120</f>
        <v>3405312.2575477296</v>
      </c>
      <c r="L120" s="37">
        <f>'Total Property Damage Expected'!L120+Summary!AN120</f>
        <v>3042528.2399578802</v>
      </c>
      <c r="M120" s="37">
        <f>'Total Property Damage Expected'!M120+Summary!AO120</f>
        <v>1299984.3129664857</v>
      </c>
      <c r="N120" s="38">
        <f>'Total Property Damage Expected'!N120+Summary!AP120</f>
        <v>147148561.94481936</v>
      </c>
      <c r="O120" s="38">
        <f>'Total Property Damage Expected'!O120+Summary!AQ120</f>
        <v>264690185.10241237</v>
      </c>
      <c r="P120" s="38">
        <f>'Total Property Damage Expected'!P120+Summary!AR120</f>
        <v>196188559.006594</v>
      </c>
      <c r="Q120" s="38">
        <f>'Total Property Damage Expected'!Q120+Summary!AS120</f>
        <v>69378875.373608589</v>
      </c>
      <c r="R120" s="38">
        <f>'Total Property Damage Expected'!R120+Summary!AT120</f>
        <v>47512188.054334685</v>
      </c>
      <c r="S120" s="38">
        <f>'Total Property Damage Expected'!S120+Summary!AU120</f>
        <v>26738996.33147813</v>
      </c>
    </row>
    <row r="121" spans="1:19" x14ac:dyDescent="0.35">
      <c r="A121">
        <v>2140</v>
      </c>
      <c r="B121" s="36">
        <f>'Total Property Damage Expected'!B121+Summary!AD121</f>
        <v>4007119.9532648977</v>
      </c>
      <c r="C121" s="36">
        <f>'Total Property Damage Expected'!C121+Summary!AE121</f>
        <v>5140917.4594212454</v>
      </c>
      <c r="D121" s="36">
        <f>'Total Property Damage Expected'!D121+Summary!AF121</f>
        <v>5420483.9677885622</v>
      </c>
      <c r="E121" s="36">
        <f>'Total Property Damage Expected'!E121+Summary!AG121</f>
        <v>3564472.9816833106</v>
      </c>
      <c r="F121" s="36">
        <f>'Total Property Damage Expected'!F121+Summary!AH121</f>
        <v>2966511.2832309902</v>
      </c>
      <c r="G121" s="36">
        <f>'Total Property Damage Expected'!G121+Summary!AI121</f>
        <v>1778353.6226698866</v>
      </c>
      <c r="H121" s="37">
        <f>'Total Property Damage Expected'!H121+Summary!AJ121</f>
        <v>6846396.4236724386</v>
      </c>
      <c r="I121" s="37">
        <f>'Total Property Damage Expected'!I121+Summary!AK121</f>
        <v>7292424.7145774309</v>
      </c>
      <c r="J121" s="37">
        <f>'Total Property Damage Expected'!J121+Summary!AL121</f>
        <v>4612736.9415995087</v>
      </c>
      <c r="K121" s="37">
        <f>'Total Property Damage Expected'!K121+Summary!AM121</f>
        <v>3434739.6160610965</v>
      </c>
      <c r="L121" s="37">
        <f>'Total Property Damage Expected'!L121+Summary!AN121</f>
        <v>3068743.1999510708</v>
      </c>
      <c r="M121" s="37">
        <f>'Total Property Damage Expected'!M121+Summary!AO121</f>
        <v>1311162.4698447252</v>
      </c>
      <c r="N121" s="38">
        <f>'Total Property Damage Expected'!N121+Summary!AP121</f>
        <v>148447350.4890072</v>
      </c>
      <c r="O121" s="38">
        <f>'Total Property Damage Expected'!O121+Summary!AQ121</f>
        <v>267038505.56637421</v>
      </c>
      <c r="P121" s="38">
        <f>'Total Property Damage Expected'!P121+Summary!AR121</f>
        <v>197941749.91083121</v>
      </c>
      <c r="Q121" s="38">
        <f>'Total Property Damage Expected'!Q121+Summary!AS121</f>
        <v>70018599.268962055</v>
      </c>
      <c r="R121" s="38">
        <f>'Total Property Damage Expected'!R121+Summary!AT121</f>
        <v>47945366.317540035</v>
      </c>
      <c r="S121" s="38">
        <f>'Total Property Damage Expected'!S121+Summary!AU121</f>
        <v>26980819.641686935</v>
      </c>
    </row>
    <row r="122" spans="1:19" x14ac:dyDescent="0.35">
      <c r="A122">
        <v>2141</v>
      </c>
      <c r="B122" s="36">
        <f>'Total Property Damage Expected'!B122+Summary!AD122</f>
        <v>4071037.0365528031</v>
      </c>
      <c r="C122" s="36">
        <f>'Total Property Damage Expected'!C122+Summary!AE122</f>
        <v>5222919.6089107674</v>
      </c>
      <c r="D122" s="36">
        <f>'Total Property Damage Expected'!D122+Summary!AF122</f>
        <v>5506945.4486702643</v>
      </c>
      <c r="E122" s="36">
        <f>'Total Property Damage Expected'!E122+Summary!AG122</f>
        <v>3621329.4569335985</v>
      </c>
      <c r="F122" s="36">
        <f>'Total Property Damage Expected'!F122+Summary!AH122</f>
        <v>3013829.7441146723</v>
      </c>
      <c r="G122" s="36">
        <f>'Total Property Damage Expected'!G122+Summary!AI122</f>
        <v>1806719.9251368062</v>
      </c>
      <c r="H122" s="37">
        <f>'Total Property Damage Expected'!H122+Summary!AJ122</f>
        <v>6904934.9019745681</v>
      </c>
      <c r="I122" s="37">
        <f>'Total Property Damage Expected'!I122+Summary!AK122</f>
        <v>7354850.7456383603</v>
      </c>
      <c r="J122" s="37">
        <f>'Total Property Damage Expected'!J122+Summary!AL122</f>
        <v>4652290.8934249151</v>
      </c>
      <c r="K122" s="37">
        <f>'Total Property Damage Expected'!K122+Summary!AM122</f>
        <v>3464426.5103248218</v>
      </c>
      <c r="L122" s="37">
        <f>'Total Property Damage Expected'!L122+Summary!AN122</f>
        <v>3095188.2871979447</v>
      </c>
      <c r="M122" s="37">
        <f>'Total Property Damage Expected'!M122+Summary!AO122</f>
        <v>1322438.4364864395</v>
      </c>
      <c r="N122" s="38">
        <f>'Total Property Damage Expected'!N122+Summary!AP122</f>
        <v>149758289.92270172</v>
      </c>
      <c r="O122" s="38">
        <f>'Total Property Damage Expected'!O122+Summary!AQ122</f>
        <v>269408945.97511548</v>
      </c>
      <c r="P122" s="38">
        <f>'Total Property Damage Expected'!P122+Summary!AR122</f>
        <v>199711611.07226169</v>
      </c>
      <c r="Q122" s="38">
        <f>'Total Property Damage Expected'!Q122+Summary!AS122</f>
        <v>70664648.510206863</v>
      </c>
      <c r="R122" s="38">
        <f>'Total Property Damage Expected'!R122+Summary!AT122</f>
        <v>48382769.106416628</v>
      </c>
      <c r="S122" s="38">
        <f>'Total Property Damage Expected'!S122+Summary!AU122</f>
        <v>27224977.684015695</v>
      </c>
    </row>
    <row r="123" spans="1:19" x14ac:dyDescent="0.35">
      <c r="A123">
        <v>2142</v>
      </c>
      <c r="B123" s="36">
        <f>'Total Property Damage Expected'!B123+Summary!AD123</f>
        <v>4135973.6534667751</v>
      </c>
      <c r="C123" s="36">
        <f>'Total Property Damage Expected'!C123+Summary!AE123</f>
        <v>5306229.7647190029</v>
      </c>
      <c r="D123" s="36">
        <f>'Total Property Damage Expected'!D123+Summary!AF123</f>
        <v>5594786.0661236607</v>
      </c>
      <c r="E123" s="36">
        <f>'Total Property Damage Expected'!E123+Summary!AG123</f>
        <v>3679092.842909399</v>
      </c>
      <c r="F123" s="36">
        <f>'Total Property Damage Expected'!F123+Summary!AH123</f>
        <v>3061902.976016101</v>
      </c>
      <c r="G123" s="36">
        <f>'Total Property Damage Expected'!G123+Summary!AI123</f>
        <v>1835538.6950463012</v>
      </c>
      <c r="H123" s="37">
        <f>'Total Property Damage Expected'!H123+Summary!AJ123</f>
        <v>6963980.959793848</v>
      </c>
      <c r="I123" s="37">
        <f>'Total Property Damage Expected'!I123+Summary!AK123</f>
        <v>7417819.1040168712</v>
      </c>
      <c r="J123" s="37">
        <f>'Total Property Damage Expected'!J123+Summary!AL123</f>
        <v>4692189.4136728691</v>
      </c>
      <c r="K123" s="37">
        <f>'Total Property Damage Expected'!K123+Summary!AM123</f>
        <v>3494375.3021941157</v>
      </c>
      <c r="L123" s="37">
        <f>'Total Property Damage Expected'!L123+Summary!AN123</f>
        <v>3121865.5812468161</v>
      </c>
      <c r="M123" s="37">
        <f>'Total Property Damage Expected'!M123+Summary!AO123</f>
        <v>1333813.0924033492</v>
      </c>
      <c r="N123" s="38">
        <f>'Total Property Damage Expected'!N123+Summary!AP123</f>
        <v>151081502.47457582</v>
      </c>
      <c r="O123" s="38">
        <f>'Total Property Damage Expected'!O123+Summary!AQ123</f>
        <v>271801730.60010856</v>
      </c>
      <c r="P123" s="38">
        <f>'Total Property Damage Expected'!P123+Summary!AR123</f>
        <v>201498313.32856292</v>
      </c>
      <c r="Q123" s="38">
        <f>'Total Property Damage Expected'!Q123+Summary!AS123</f>
        <v>71317090.72042267</v>
      </c>
      <c r="R123" s="38">
        <f>'Total Property Damage Expected'!R123+Summary!AT123</f>
        <v>48824440.934067309</v>
      </c>
      <c r="S123" s="38">
        <f>'Total Property Damage Expected'!S123+Summary!AU123</f>
        <v>27471494.793141734</v>
      </c>
    </row>
    <row r="124" spans="1:19" x14ac:dyDescent="0.35">
      <c r="A124">
        <v>2143</v>
      </c>
      <c r="B124" s="36">
        <f>'Total Property Damage Expected'!B124+Summary!AD124</f>
        <v>4201946.0664637517</v>
      </c>
      <c r="C124" s="36">
        <f>'Total Property Damage Expected'!C124+Summary!AE124</f>
        <v>5390868.7906957446</v>
      </c>
      <c r="D124" s="36">
        <f>'Total Property Damage Expected'!D124+Summary!AF124</f>
        <v>5684027.8185885632</v>
      </c>
      <c r="E124" s="36">
        <f>'Total Property Damage Expected'!E124+Summary!AG124</f>
        <v>3737777.6056334539</v>
      </c>
      <c r="F124" s="36">
        <f>'Total Property Damage Expected'!F124+Summary!AH124</f>
        <v>3110743.0181960333</v>
      </c>
      <c r="G124" s="36">
        <f>'Total Property Damage Expected'!G124+Summary!AI124</f>
        <v>1864817.1496515488</v>
      </c>
      <c r="H124" s="37">
        <f>'Total Property Damage Expected'!H124+Summary!AJ124</f>
        <v>7023539.0975895692</v>
      </c>
      <c r="I124" s="37">
        <f>'Total Property Damage Expected'!I124+Summary!AK124</f>
        <v>7481334.6126791276</v>
      </c>
      <c r="J124" s="37">
        <f>'Total Property Damage Expected'!J124+Summary!AL124</f>
        <v>4732435.5796717703</v>
      </c>
      <c r="K124" s="37">
        <f>'Total Property Damage Expected'!K124+Summary!AM124</f>
        <v>3524588.3760114294</v>
      </c>
      <c r="L124" s="37">
        <f>'Total Property Damage Expected'!L124+Summary!AN124</f>
        <v>3148777.1812513852</v>
      </c>
      <c r="M124" s="37">
        <f>'Total Property Damage Expected'!M124+Summary!AO124</f>
        <v>1345287.3253410994</v>
      </c>
      <c r="N124" s="38">
        <f>'Total Property Damage Expected'!N124+Summary!AP124</f>
        <v>152417111.70318422</v>
      </c>
      <c r="O124" s="38">
        <f>'Total Property Damage Expected'!O124+Summary!AQ124</f>
        <v>274217086.1721921</v>
      </c>
      <c r="P124" s="38">
        <f>'Total Property Damage Expected'!P124+Summary!AR124</f>
        <v>203302029.4105325</v>
      </c>
      <c r="Q124" s="38">
        <f>'Total Property Damage Expected'!Q124+Summary!AS124</f>
        <v>71975994.302055091</v>
      </c>
      <c r="R124" s="38">
        <f>'Total Property Damage Expected'!R124+Summary!AT124</f>
        <v>49270426.81993366</v>
      </c>
      <c r="S124" s="38">
        <f>'Total Property Damage Expected'!S124+Summary!AU124</f>
        <v>27720395.577778563</v>
      </c>
    </row>
    <row r="125" spans="1:19" x14ac:dyDescent="0.35">
      <c r="A125">
        <v>2144</v>
      </c>
      <c r="B125" s="36">
        <f>'Total Property Damage Expected'!B125+Summary!AD125</f>
        <v>4268970.7974011479</v>
      </c>
      <c r="C125" s="36">
        <f>'Total Property Damage Expected'!C125+Summary!AE125</f>
        <v>5476857.8834875198</v>
      </c>
      <c r="D125" s="36">
        <f>'Total Property Damage Expected'!D125+Summary!AF125</f>
        <v>5774693.055399227</v>
      </c>
      <c r="E125" s="36">
        <f>'Total Property Damage Expected'!E125+Summary!AG125</f>
        <v>3797398.4418742773</v>
      </c>
      <c r="F125" s="36">
        <f>'Total Property Damage Expected'!F125+Summary!AH125</f>
        <v>3160362.1019520126</v>
      </c>
      <c r="G125" s="36">
        <f>'Total Property Damage Expected'!G125+Summary!AI125</f>
        <v>1894562.6213272538</v>
      </c>
      <c r="H125" s="37">
        <f>'Total Property Damage Expected'!H125+Summary!AJ125</f>
        <v>7083613.8571016807</v>
      </c>
      <c r="I125" s="37">
        <f>'Total Property Damage Expected'!I125+Summary!AK125</f>
        <v>7545402.1390256835</v>
      </c>
      <c r="J125" s="37">
        <f>'Total Property Damage Expected'!J125+Summary!AL125</f>
        <v>4773032.4972781753</v>
      </c>
      <c r="K125" s="37">
        <f>'Total Property Damage Expected'!K125+Summary!AM125</f>
        <v>3555068.1388336816</v>
      </c>
      <c r="L125" s="37">
        <f>'Total Property Damage Expected'!L125+Summary!AN125</f>
        <v>3175925.2061664024</v>
      </c>
      <c r="M125" s="37">
        <f>'Total Property Damage Expected'!M125+Summary!AO125</f>
        <v>1356862.0313606977</v>
      </c>
      <c r="N125" s="38">
        <f>'Total Property Damage Expected'!N125+Summary!AP125</f>
        <v>153765242.51252836</v>
      </c>
      <c r="O125" s="38">
        <f>'Total Property Damage Expected'!O125+Summary!AQ125</f>
        <v>276655241.91054976</v>
      </c>
      <c r="P125" s="38">
        <f>'Total Property Damage Expected'!P125+Summary!AR125</f>
        <v>205122933.96459216</v>
      </c>
      <c r="Q125" s="38">
        <f>'Total Property Damage Expected'!Q125+Summary!AS125</f>
        <v>72641428.446477562</v>
      </c>
      <c r="R125" s="38">
        <f>'Total Property Damage Expected'!R125+Summary!AT125</f>
        <v>49720772.295944482</v>
      </c>
      <c r="S125" s="38">
        <f>'Total Property Damage Expected'!S125+Summary!AU125</f>
        <v>27971704.923976738</v>
      </c>
    </row>
    <row r="126" spans="1:19" x14ac:dyDescent="0.35">
      <c r="A126">
        <v>2145</v>
      </c>
      <c r="B126" s="36">
        <f>'Total Property Damage Expected'!B126+Summary!AD126</f>
        <v>4337064.631674516</v>
      </c>
      <c r="C126" s="36">
        <f>'Total Property Damage Expected'!C126+Summary!AE126</f>
        <v>5564218.5778459888</v>
      </c>
      <c r="D126" s="36">
        <f>'Total Property Damage Expected'!D126+Summary!AF126</f>
        <v>5866804.4823814183</v>
      </c>
      <c r="E126" s="36">
        <f>'Total Property Damage Expected'!E126+Summary!AG126</f>
        <v>3857970.2828267501</v>
      </c>
      <c r="F126" s="36">
        <f>'Total Property Damage Expected'!F126+Summary!AH126</f>
        <v>3210772.6536815218</v>
      </c>
      <c r="G126" s="36">
        <f>'Total Property Damage Expected'!G126+Summary!AI126</f>
        <v>1924782.5594059385</v>
      </c>
      <c r="H126" s="37">
        <f>'Total Property Damage Expected'!H126+Summary!AJ126</f>
        <v>7144209.821748131</v>
      </c>
      <c r="I126" s="37">
        <f>'Total Property Damage Expected'!I126+Summary!AK126</f>
        <v>7610026.5953217344</v>
      </c>
      <c r="J126" s="37">
        <f>'Total Property Damage Expected'!J126+Summary!AL126</f>
        <v>4813983.301155339</v>
      </c>
      <c r="K126" s="37">
        <f>'Total Property Damage Expected'!K126+Summary!AM126</f>
        <v>3585817.0206619557</v>
      </c>
      <c r="L126" s="37">
        <f>'Total Property Damage Expected'!L126+Summary!AN126</f>
        <v>3203311.7949454193</v>
      </c>
      <c r="M126" s="37">
        <f>'Total Property Damage Expected'!M126+Summary!AO126</f>
        <v>1368538.1149208101</v>
      </c>
      <c r="N126" s="38">
        <f>'Total Property Damage Expected'!N126+Summary!AP126</f>
        <v>155126021.16781449</v>
      </c>
      <c r="O126" s="38">
        <f>'Total Property Damage Expected'!O126+Summary!AQ126</f>
        <v>279116429.55204976</v>
      </c>
      <c r="P126" s="38">
        <f>'Total Property Damage Expected'!P126+Summary!AR126</f>
        <v>206961203.57557395</v>
      </c>
      <c r="Q126" s="38">
        <f>'Total Property Damage Expected'!Q126+Summary!AS126</f>
        <v>73313463.143675834</v>
      </c>
      <c r="R126" s="38">
        <f>'Total Property Damage Expected'!R126+Summary!AT126</f>
        <v>50175523.41274263</v>
      </c>
      <c r="S126" s="38">
        <f>'Total Property Damage Expected'!S126+Summary!AU126</f>
        <v>28225447.9984666</v>
      </c>
    </row>
    <row r="127" spans="1:19" x14ac:dyDescent="0.35">
      <c r="A127">
        <v>2146</v>
      </c>
      <c r="B127" s="36">
        <f>'Total Property Damage Expected'!B127+Summary!AD127</f>
        <v>4406244.6224212134</v>
      </c>
      <c r="C127" s="36">
        <f>'Total Property Damage Expected'!C127+Summary!AE127</f>
        <v>5652972.7520210147</v>
      </c>
      <c r="D127" s="36">
        <f>'Total Property Damage Expected'!D127+Summary!AF127</f>
        <v>5960385.1675387723</v>
      </c>
      <c r="E127" s="36">
        <f>'Total Property Damage Expected'!E127+Summary!AG127</f>
        <v>3919508.2978514284</v>
      </c>
      <c r="F127" s="36">
        <f>'Total Property Damage Expected'!F127+Summary!AH127</f>
        <v>3261987.297993999</v>
      </c>
      <c r="G127" s="36">
        <f>'Total Property Damage Expected'!G127+Summary!AI127</f>
        <v>1955484.5320435229</v>
      </c>
      <c r="H127" s="37">
        <f>'Total Property Damage Expected'!H127+Summary!AJ127</f>
        <v>7205331.6170262545</v>
      </c>
      <c r="I127" s="37">
        <f>'Total Property Damage Expected'!I127+Summary!AK127</f>
        <v>7675212.9391318001</v>
      </c>
      <c r="J127" s="37">
        <f>'Total Property Damage Expected'!J127+Summary!AL127</f>
        <v>4855291.1550546484</v>
      </c>
      <c r="K127" s="37">
        <f>'Total Property Damage Expected'!K127+Summary!AM127</f>
        <v>3616837.4746736828</v>
      </c>
      <c r="L127" s="37">
        <f>'Total Property Damage Expected'!L127+Summary!AN127</f>
        <v>3230939.1067406521</v>
      </c>
      <c r="M127" s="37">
        <f>'Total Property Damage Expected'!M127+Summary!AO127</f>
        <v>1380316.4889609308</v>
      </c>
      <c r="N127" s="38">
        <f>'Total Property Damage Expected'!N127+Summary!AP127</f>
        <v>156499575.3114078</v>
      </c>
      <c r="O127" s="38">
        <f>'Total Property Damage Expected'!O127+Summary!AQ127</f>
        <v>281600883.38095194</v>
      </c>
      <c r="P127" s="38">
        <f>'Total Property Damage Expected'!P127+Summary!AR127</f>
        <v>208817016.78979334</v>
      </c>
      <c r="Q127" s="38">
        <f>'Total Property Damage Expected'!Q127+Summary!AS127</f>
        <v>73992169.192057252</v>
      </c>
      <c r="R127" s="38">
        <f>'Total Property Damage Expected'!R127+Summary!AT127</f>
        <v>50634726.745991386</v>
      </c>
      <c r="S127" s="38">
        <f>'Total Property Damage Expected'!S127+Summary!AU127</f>
        <v>28481650.252043359</v>
      </c>
    </row>
    <row r="128" spans="1:19" x14ac:dyDescent="0.35">
      <c r="A128">
        <v>2147</v>
      </c>
      <c r="B128" s="36">
        <f>'Total Property Damage Expected'!B128+Summary!AD128</f>
        <v>4476528.0947911171</v>
      </c>
      <c r="C128" s="36">
        <f>'Total Property Damage Expected'!C128+Summary!AE128</f>
        <v>5743142.6332397675</v>
      </c>
      <c r="D128" s="36">
        <f>'Total Property Damage Expected'!D128+Summary!AF128</f>
        <v>6055458.5468298439</v>
      </c>
      <c r="E128" s="36">
        <f>'Total Property Damage Expected'!E128+Summary!AG128</f>
        <v>3982027.8982734941</v>
      </c>
      <c r="F128" s="36">
        <f>'Total Property Damage Expected'!F128+Summary!AH128</f>
        <v>3314018.8608724936</v>
      </c>
      <c r="G128" s="36">
        <f>'Total Property Damage Expected'!G128+Summary!AI128</f>
        <v>1986676.2281146625</v>
      </c>
      <c r="H128" s="37">
        <f>'Total Property Damage Expected'!H128+Summary!AJ128</f>
        <v>7266983.9109182972</v>
      </c>
      <c r="I128" s="37">
        <f>'Total Property Damage Expected'!I128+Summary!AK128</f>
        <v>7740966.1737589044</v>
      </c>
      <c r="J128" s="37">
        <f>'Total Property Damage Expected'!J128+Summary!AL128</f>
        <v>4896959.2520999955</v>
      </c>
      <c r="K128" s="37">
        <f>'Total Property Damage Expected'!K128+Summary!AM128</f>
        <v>3648131.9774573487</v>
      </c>
      <c r="L128" s="37">
        <f>'Total Property Damage Expected'!L128+Summary!AN128</f>
        <v>3258809.3211049903</v>
      </c>
      <c r="M128" s="37">
        <f>'Total Property Damage Expected'!M128+Summary!AO128</f>
        <v>1392198.0749854303</v>
      </c>
      <c r="N128" s="38">
        <f>'Total Property Damage Expected'!N128+Summary!AP128</f>
        <v>157886033.97898433</v>
      </c>
      <c r="O128" s="38">
        <f>'Total Property Damage Expected'!O128+Summary!AQ128</f>
        <v>284108840.25898468</v>
      </c>
      <c r="P128" s="38">
        <f>'Total Property Damage Expected'!P128+Summary!AR128</f>
        <v>210690554.13841188</v>
      </c>
      <c r="Q128" s="38">
        <f>'Total Property Damage Expected'!Q128+Summary!AS128</f>
        <v>74677618.208385766</v>
      </c>
      <c r="R128" s="38">
        <f>'Total Property Damage Expected'!R128+Summary!AT128</f>
        <v>51098429.402761206</v>
      </c>
      <c r="S128" s="38">
        <f>'Total Property Damage Expected'!S128+Summary!AU128</f>
        <v>28740337.422995187</v>
      </c>
    </row>
    <row r="129" spans="1:19" x14ac:dyDescent="0.35">
      <c r="A129">
        <v>2148</v>
      </c>
      <c r="B129" s="36">
        <f>'Total Property Damage Expected'!B129+Summary!AD129</f>
        <v>4547932.6502854656</v>
      </c>
      <c r="C129" s="36">
        <f>'Total Property Damage Expected'!C129+Summary!AE129</f>
        <v>5834750.803273214</v>
      </c>
      <c r="D129" s="36">
        <f>'Total Property Damage Expected'!D129+Summary!AF129</f>
        <v>6152048.430037315</v>
      </c>
      <c r="E129" s="36">
        <f>'Total Property Damage Expected'!E129+Summary!AG129</f>
        <v>4045544.741242304</v>
      </c>
      <c r="F129" s="36">
        <f>'Total Property Damage Expected'!F129+Summary!AH129</f>
        <v>3366880.3728857515</v>
      </c>
      <c r="G129" s="36">
        <f>'Total Property Damage Expected'!G129+Summary!AI129</f>
        <v>2018365.459138317</v>
      </c>
      <c r="H129" s="37">
        <f>'Total Property Damage Expected'!H129+Summary!AJ129</f>
        <v>7329171.4143010778</v>
      </c>
      <c r="I129" s="37">
        <f>'Total Property Damage Expected'!I129+Summary!AK129</f>
        <v>7807291.3486882811</v>
      </c>
      <c r="J129" s="37">
        <f>'Total Property Damage Expected'!J129+Summary!AL129</f>
        <v>4938990.8150751125</v>
      </c>
      <c r="K129" s="37">
        <f>'Total Property Damage Expected'!K129+Summary!AM129</f>
        <v>3679703.0292497436</v>
      </c>
      <c r="L129" s="37">
        <f>'Total Property Damage Expected'!L129+Summary!AN129</f>
        <v>3286924.6381961638</v>
      </c>
      <c r="M129" s="37">
        <f>'Total Property Damage Expected'!M129+Summary!AO129</f>
        <v>1404183.8031484969</v>
      </c>
      <c r="N129" s="38">
        <f>'Total Property Damage Expected'!N129+Summary!AP129</f>
        <v>159285527.61588407</v>
      </c>
      <c r="O129" s="38">
        <f>'Total Property Damage Expected'!O129+Summary!AQ129</f>
        <v>286640539.65579808</v>
      </c>
      <c r="P129" s="38">
        <f>'Total Property Damage Expected'!P129+Summary!AR129</f>
        <v>212581998.16109383</v>
      </c>
      <c r="Q129" s="38">
        <f>'Total Property Damage Expected'!Q129+Summary!AS129</f>
        <v>75369882.637845099</v>
      </c>
      <c r="R129" s="38">
        <f>'Total Property Damage Expected'!R129+Summary!AT129</f>
        <v>51566679.027998164</v>
      </c>
      <c r="S129" s="38">
        <f>'Total Property Damage Expected'!S129+Summary!AU129</f>
        <v>29001535.540574834</v>
      </c>
    </row>
    <row r="130" spans="1:19" x14ac:dyDescent="0.35">
      <c r="A130">
        <v>2149</v>
      </c>
      <c r="B130" s="36">
        <f>'Total Property Damage Expected'!B130+Summary!AD130</f>
        <v>4620476.1711649029</v>
      </c>
      <c r="C130" s="36">
        <f>'Total Property Damage Expected'!C130+Summary!AE130</f>
        <v>5927820.2040914064</v>
      </c>
      <c r="D130" s="36">
        <f>'Total Property Damage Expected'!D130+Summary!AF130</f>
        <v>6250179.0067308173</v>
      </c>
      <c r="E130" s="36">
        <f>'Total Property Damage Expected'!E130+Summary!AG130</f>
        <v>4110074.7336525009</v>
      </c>
      <c r="F130" s="36">
        <f>'Total Property Damage Expected'!F130+Summary!AH130</f>
        <v>3420585.0724515365</v>
      </c>
      <c r="G130" s="36">
        <f>'Total Property Damage Expected'!G130+Summary!AI130</f>
        <v>2050560.1612340363</v>
      </c>
      <c r="H130" s="37">
        <f>'Total Property Damage Expected'!H130+Summary!AJ130</f>
        <v>7391898.8813598743</v>
      </c>
      <c r="I130" s="37">
        <f>'Total Property Damage Expected'!I130+Summary!AK130</f>
        <v>7874193.5600356758</v>
      </c>
      <c r="J130" s="37">
        <f>'Total Property Damage Expected'!J130+Summary!AL130</f>
        <v>4981389.096713922</v>
      </c>
      <c r="K130" s="37">
        <f>'Total Property Damage Expected'!K130+Summary!AM130</f>
        <v>3711553.1541757975</v>
      </c>
      <c r="L130" s="37">
        <f>'Total Property Damage Expected'!L130+Summary!AN130</f>
        <v>3315287.2789831012</v>
      </c>
      <c r="M130" s="37">
        <f>'Total Property Damage Expected'!M130+Summary!AO130</f>
        <v>1416274.6123399781</v>
      </c>
      <c r="N130" s="38">
        <f>'Total Property Damage Expected'!N130+Summary!AP130</f>
        <v>160698188.09366745</v>
      </c>
      <c r="O130" s="38">
        <f>'Total Property Damage Expected'!O130+Summary!AQ130</f>
        <v>289196223.67979831</v>
      </c>
      <c r="P130" s="38">
        <f>'Total Property Damage Expected'!P130+Summary!AR130</f>
        <v>214491533.42996049</v>
      </c>
      <c r="Q130" s="38">
        <f>'Total Property Damage Expected'!Q130+Summary!AS130</f>
        <v>76069035.764231026</v>
      </c>
      <c r="R130" s="38">
        <f>'Total Property Damage Expected'!R130+Summary!AT130</f>
        <v>52039523.81107492</v>
      </c>
      <c r="S130" s="38">
        <f>'Total Property Damage Expected'!S130+Summary!AU130</f>
        <v>29265270.928515296</v>
      </c>
    </row>
    <row r="131" spans="1:19" x14ac:dyDescent="0.35">
      <c r="A131">
        <v>2150</v>
      </c>
      <c r="B131" s="36">
        <f>'Total Property Damage Expected'!B131+Summary!AD131</f>
        <v>4694176.8249278395</v>
      </c>
      <c r="C131" s="36">
        <f>'Total Property Damage Expected'!C131+Summary!AE131</f>
        <v>6022374.1436089724</v>
      </c>
      <c r="D131" s="36">
        <f>'Total Property Damage Expected'!D131+Summary!AF131</f>
        <v>6349874.8523248667</v>
      </c>
      <c r="E131" s="36">
        <f>'Total Property Damage Expected'!E131+Summary!AG131</f>
        <v>4175634.0361276711</v>
      </c>
      <c r="F131" s="36">
        <f>'Total Property Damage Expected'!F131+Summary!AH131</f>
        <v>3475146.4091520049</v>
      </c>
      <c r="G131" s="36">
        <f>'Total Property Damage Expected'!G131+Summary!AI131</f>
        <v>2083268.397109448</v>
      </c>
      <c r="H131" s="37">
        <f>'Total Property Damage Expected'!H131+Summary!AJ131</f>
        <v>7455171.1100065429</v>
      </c>
      <c r="I131" s="37">
        <f>'Total Property Damage Expected'!I131+Summary!AK131</f>
        <v>7941677.9510002825</v>
      </c>
      <c r="J131" s="37">
        <f>'Total Property Damage Expected'!J131+Summary!AL131</f>
        <v>5024157.3799938969</v>
      </c>
      <c r="K131" s="37">
        <f>'Total Property Damage Expected'!K131+Summary!AM131</f>
        <v>3743684.9004910178</v>
      </c>
      <c r="L131" s="37">
        <f>'Total Property Damage Expected'!L131+Summary!AN131</f>
        <v>3343899.4854544997</v>
      </c>
      <c r="M131" s="37">
        <f>'Total Property Damage Expected'!M131+Summary!AO131</f>
        <v>1428471.4502721331</v>
      </c>
      <c r="N131" s="38">
        <f>'Total Property Damage Expected'!N131+Summary!AP131</f>
        <v>162124148.72687784</v>
      </c>
      <c r="O131" s="38">
        <f>'Total Property Damage Expected'!O131+Summary!AQ131</f>
        <v>291776137.10936677</v>
      </c>
      <c r="P131" s="38">
        <f>'Total Property Damage Expected'!P131+Summary!AR131</f>
        <v>216419346.57384637</v>
      </c>
      <c r="Q131" s="38">
        <f>'Total Property Damage Expected'!Q131+Summary!AS131</f>
        <v>76775151.720275179</v>
      </c>
      <c r="R131" s="38">
        <f>'Total Property Damage Expected'!R131+Summary!AT131</f>
        <v>52517012.492425449</v>
      </c>
      <c r="S131" s="38">
        <f>'Total Property Damage Expected'!S131+Summary!AU131</f>
        <v>29531570.208590265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47BB-129E-4A22-BBEC-2FB3463455FB}">
  <dimension ref="A1:S131"/>
  <sheetViews>
    <sheetView workbookViewId="0">
      <selection activeCell="F13" sqref="F13"/>
    </sheetView>
  </sheetViews>
  <sheetFormatPr defaultColWidth="8.81640625" defaultRowHeight="14.5" x14ac:dyDescent="0.35"/>
  <cols>
    <col min="2" max="2" width="13.453125" style="30" bestFit="1" customWidth="1"/>
    <col min="3" max="4" width="14.453125" style="30" bestFit="1" customWidth="1"/>
    <col min="5" max="7" width="13.453125" style="30" bestFit="1" customWidth="1"/>
    <col min="8" max="9" width="14.453125" style="32" bestFit="1" customWidth="1"/>
    <col min="10" max="13" width="13.453125" style="32" bestFit="1" customWidth="1"/>
    <col min="14" max="17" width="16" style="34" bestFit="1" customWidth="1"/>
    <col min="18" max="19" width="14.453125" style="34" bestFit="1" customWidth="1"/>
  </cols>
  <sheetData>
    <row r="1" spans="1:19" x14ac:dyDescent="0.35">
      <c r="A1" t="s">
        <v>197</v>
      </c>
      <c r="D1" s="97">
        <v>0.95</v>
      </c>
    </row>
    <row r="2" spans="1:19" x14ac:dyDescent="0.35">
      <c r="A2" t="str">
        <f>'[1]Annual Cost 95%'!$B$1</f>
        <v>Low Emissions</v>
      </c>
      <c r="B2" s="31" t="s">
        <v>126</v>
      </c>
      <c r="H2" s="33" t="s">
        <v>127</v>
      </c>
      <c r="N2" s="35" t="s">
        <v>128</v>
      </c>
    </row>
    <row r="3" spans="1:19" x14ac:dyDescent="0.35">
      <c r="A3" s="1" t="s">
        <v>0</v>
      </c>
      <c r="B3" s="31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3" t="s">
        <v>1</v>
      </c>
      <c r="I3" s="33" t="s">
        <v>2</v>
      </c>
      <c r="J3" s="33" t="s">
        <v>3</v>
      </c>
      <c r="K3" s="33" t="s">
        <v>4</v>
      </c>
      <c r="L3" s="33" t="s">
        <v>5</v>
      </c>
      <c r="M3" s="33" t="s">
        <v>6</v>
      </c>
      <c r="N3" s="35" t="s">
        <v>1</v>
      </c>
      <c r="O3" s="35" t="s">
        <v>2</v>
      </c>
      <c r="P3" s="35" t="s">
        <v>3</v>
      </c>
      <c r="Q3" s="35" t="s">
        <v>4</v>
      </c>
      <c r="R3" s="35" t="s">
        <v>5</v>
      </c>
      <c r="S3" s="35" t="s">
        <v>6</v>
      </c>
    </row>
    <row r="4" spans="1:19" x14ac:dyDescent="0.35">
      <c r="A4">
        <v>2023</v>
      </c>
      <c r="B4" s="36">
        <f>'[1]Annual Expected Cost'!B4</f>
        <v>675708.07497868256</v>
      </c>
      <c r="C4" s="36">
        <f>'[1]Annual Expected Cost'!C4</f>
        <v>866896.7938679998</v>
      </c>
      <c r="D4" s="36">
        <f>'[1]Annual Expected Cost'!D4</f>
        <v>914039.21770372172</v>
      </c>
      <c r="E4" s="36">
        <f>'[1]Annual Expected Cost'!E4</f>
        <v>601065.90390545607</v>
      </c>
      <c r="F4" s="36">
        <f>'[1]Annual Expected Cost'!F4</f>
        <v>500233.49736793939</v>
      </c>
      <c r="G4" s="36">
        <f>'[1]Annual Expected Cost'!G4</f>
        <v>299878.19606612076</v>
      </c>
      <c r="H4" s="37">
        <f>'[1]Annual Expected Cost'!H4</f>
        <v>2690083.479345676</v>
      </c>
      <c r="I4" s="37">
        <f>'[1]Annual Expected Cost'!I4</f>
        <v>2860341.9274055292</v>
      </c>
      <c r="J4" s="37">
        <f>'[1]Annual Expected Cost'!J4</f>
        <v>1804739.5494344409</v>
      </c>
      <c r="K4" s="37">
        <f>'[1]Annual Expected Cost'!K4</f>
        <v>1328015.8948668526</v>
      </c>
      <c r="L4" s="37">
        <f>'[1]Annual Expected Cost'!L4</f>
        <v>1191809.1364189705</v>
      </c>
      <c r="M4" s="37">
        <f>'[1]Annual Expected Cost'!M4</f>
        <v>510775.34417955874</v>
      </c>
      <c r="N4" s="38">
        <f>'[1]Annual Expected Cost'!N4</f>
        <v>53644142.771776401</v>
      </c>
      <c r="O4" s="38">
        <f>'[1]Annual Expected Cost'!O4</f>
        <v>95626515.375775322</v>
      </c>
      <c r="P4" s="38">
        <f>'[1]Annual Expected Cost'!P4</f>
        <v>69970621.006664872</v>
      </c>
      <c r="Q4" s="38">
        <f>'[1]Annual Expected Cost'!Q4</f>
        <v>23323540.335554954</v>
      </c>
      <c r="R4" s="38">
        <f>'[1]Annual Expected Cost'!R4</f>
        <v>16326478.23488847</v>
      </c>
      <c r="S4" s="38">
        <f>'[1]Annual Expected Cost'!S4</f>
        <v>9329416.1342219822</v>
      </c>
    </row>
    <row r="5" spans="1:19" x14ac:dyDescent="0.35">
      <c r="A5">
        <v>2024</v>
      </c>
      <c r="B5" s="36">
        <f>'[1]Annual Expected Cost'!B5</f>
        <v>686486.21234677744</v>
      </c>
      <c r="C5" s="36">
        <f>'[1]Annual Expected Cost'!C5</f>
        <v>880724.55925109831</v>
      </c>
      <c r="D5" s="36">
        <f>'[1]Annual Expected Cost'!D5</f>
        <v>928618.94615901285</v>
      </c>
      <c r="E5" s="36">
        <f>'[1]Annual Expected Cost'!E5</f>
        <v>610653.43307591253</v>
      </c>
      <c r="F5" s="36">
        <f>'[1]Annual Expected Cost'!F5</f>
        <v>508212.66107842827</v>
      </c>
      <c r="G5" s="36">
        <f>'[1]Annual Expected Cost'!G5</f>
        <v>304661.51671979076</v>
      </c>
      <c r="H5" s="37">
        <f>'[1]Annual Expected Cost'!H5</f>
        <v>2712607.1661554892</v>
      </c>
      <c r="I5" s="37">
        <f>'[1]Annual Expected Cost'!I5</f>
        <v>2884291.1640134319</v>
      </c>
      <c r="J5" s="37">
        <f>'[1]Annual Expected Cost'!J5</f>
        <v>1819850.3772941891</v>
      </c>
      <c r="K5" s="37">
        <f>'[1]Annual Expected Cost'!K5</f>
        <v>1339135.1832919503</v>
      </c>
      <c r="L5" s="37">
        <f>'[1]Annual Expected Cost'!L5</f>
        <v>1201787.9850055967</v>
      </c>
      <c r="M5" s="37">
        <f>'[1]Annual Expected Cost'!M5</f>
        <v>515051.99357382709</v>
      </c>
      <c r="N5" s="38">
        <f>'[1]Annual Expected Cost'!N5</f>
        <v>54068162.268274531</v>
      </c>
      <c r="O5" s="38">
        <f>'[1]Annual Expected Cost'!O5</f>
        <v>96382376.217358947</v>
      </c>
      <c r="P5" s="38">
        <f>'[1]Annual Expected Cost'!P5</f>
        <v>70523689.915140688</v>
      </c>
      <c r="Q5" s="38">
        <f>'[1]Annual Expected Cost'!Q5</f>
        <v>23507896.638380229</v>
      </c>
      <c r="R5" s="38">
        <f>'[1]Annual Expected Cost'!R5</f>
        <v>16455527.646866161</v>
      </c>
      <c r="S5" s="38">
        <f>'[1]Annual Expected Cost'!S5</f>
        <v>9403158.6553520933</v>
      </c>
    </row>
    <row r="6" spans="1:19" x14ac:dyDescent="0.35">
      <c r="A6">
        <v>2025</v>
      </c>
      <c r="B6" s="36">
        <f>'[1]Annual Expected Cost'!B6</f>
        <v>697436.27047389117</v>
      </c>
      <c r="C6" s="36">
        <f>'[1]Annual Expected Cost'!C6</f>
        <v>894772.88963898446</v>
      </c>
      <c r="D6" s="36">
        <f>'[1]Annual Expected Cost'!D6</f>
        <v>943431.23409065115</v>
      </c>
      <c r="E6" s="36">
        <f>'[1]Annual Expected Cost'!E6</f>
        <v>620393.89175875206</v>
      </c>
      <c r="F6" s="36">
        <f>'[1]Annual Expected Cost'!F6</f>
        <v>516319.09945935349</v>
      </c>
      <c r="G6" s="36">
        <f>'[1]Annual Expected Cost'!G6</f>
        <v>309521.13553976954</v>
      </c>
      <c r="H6" s="37">
        <f>'[1]Annual Expected Cost'!H6</f>
        <v>2735319.4405951668</v>
      </c>
      <c r="I6" s="37">
        <f>'[1]Annual Expected Cost'!I6</f>
        <v>2908440.9241771391</v>
      </c>
      <c r="J6" s="37">
        <f>'[1]Annual Expected Cost'!J6</f>
        <v>1835087.7259689092</v>
      </c>
      <c r="K6" s="37">
        <f>'[1]Annual Expected Cost'!K6</f>
        <v>1350347.571939386</v>
      </c>
      <c r="L6" s="37">
        <f>'[1]Annual Expected Cost'!L6</f>
        <v>1211850.385073808</v>
      </c>
      <c r="M6" s="37">
        <f>'[1]Annual Expected Cost'!M6</f>
        <v>519364.45074591774</v>
      </c>
      <c r="N6" s="38">
        <f>'[1]Annual Expected Cost'!N6</f>
        <v>54495533.342859678</v>
      </c>
      <c r="O6" s="38">
        <f>'[1]Annual Expected Cost'!O6</f>
        <v>97144211.611184642</v>
      </c>
      <c r="P6" s="38">
        <f>'[1]Annual Expected Cost'!P6</f>
        <v>71081130.44720827</v>
      </c>
      <c r="Q6" s="38">
        <f>'[1]Annual Expected Cost'!Q6</f>
        <v>23693710.149069421</v>
      </c>
      <c r="R6" s="38">
        <f>'[1]Annual Expected Cost'!R6</f>
        <v>16585597.104348598</v>
      </c>
      <c r="S6" s="38">
        <f>'[1]Annual Expected Cost'!S6</f>
        <v>9477484.0596277695</v>
      </c>
    </row>
    <row r="7" spans="1:19" x14ac:dyDescent="0.35">
      <c r="A7">
        <v>2026</v>
      </c>
      <c r="B7" s="36">
        <f>'[1]Annual Expected Cost'!B7</f>
        <v>708560.99164715305</v>
      </c>
      <c r="C7" s="36">
        <f>'[1]Annual Expected Cost'!C7</f>
        <v>909045.30323723902</v>
      </c>
      <c r="D7" s="36">
        <f>'[1]Annual Expected Cost'!D7</f>
        <v>958479.79102657514</v>
      </c>
      <c r="E7" s="36">
        <f>'[1]Annual Expected Cost'!E7</f>
        <v>630289.71931403724</v>
      </c>
      <c r="F7" s="36">
        <f>'[1]Annual Expected Cost'!F7</f>
        <v>524554.84265351249</v>
      </c>
      <c r="G7" s="36">
        <f>'[1]Annual Expected Cost'!G7</f>
        <v>314458.26954883343</v>
      </c>
      <c r="H7" s="37">
        <f>'[1]Annual Expected Cost'!H7</f>
        <v>2758221.8816821412</v>
      </c>
      <c r="I7" s="37">
        <f>'[1]Annual Expected Cost'!I7</f>
        <v>2932792.8868518975</v>
      </c>
      <c r="J7" s="37">
        <f>'[1]Annual Expected Cost'!J7</f>
        <v>1850452.6547994113</v>
      </c>
      <c r="K7" s="37">
        <f>'[1]Annual Expected Cost'!K7</f>
        <v>1361653.840324095</v>
      </c>
      <c r="L7" s="37">
        <f>'[1]Annual Expected Cost'!L7</f>
        <v>1221997.0361882907</v>
      </c>
      <c r="M7" s="37">
        <f>'[1]Annual Expected Cost'!M7</f>
        <v>523713.0155092674</v>
      </c>
      <c r="N7" s="38">
        <f>'[1]Annual Expected Cost'!N7</f>
        <v>54926282.487416677</v>
      </c>
      <c r="O7" s="38">
        <f>'[1]Annual Expected Cost'!O7</f>
        <v>97912068.781916678</v>
      </c>
      <c r="P7" s="38">
        <f>'[1]Annual Expected Cost'!P7</f>
        <v>71642977.157500014</v>
      </c>
      <c r="Q7" s="38">
        <f>'[1]Annual Expected Cost'!Q7</f>
        <v>23880992.385833338</v>
      </c>
      <c r="R7" s="38">
        <f>'[1]Annual Expected Cost'!R7</f>
        <v>16716694.670083337</v>
      </c>
      <c r="S7" s="38">
        <f>'[1]Annual Expected Cost'!S7</f>
        <v>9552396.9543333352</v>
      </c>
    </row>
    <row r="8" spans="1:19" x14ac:dyDescent="0.35">
      <c r="A8">
        <v>2027</v>
      </c>
      <c r="B8" s="36">
        <f>'[1]Annual Expected Cost'!B8</f>
        <v>719863.16189558082</v>
      </c>
      <c r="C8" s="36">
        <f>'[1]Annual Expected Cost'!C8</f>
        <v>923545.37436991197</v>
      </c>
      <c r="D8" s="36">
        <f>'[1]Annual Expected Cost'!D8</f>
        <v>973768.38566495234</v>
      </c>
      <c r="E8" s="36">
        <f>'[1]Annual Expected Cost'!E8</f>
        <v>640343.39401176665</v>
      </c>
      <c r="F8" s="36">
        <f>'[1]Annual Expected Cost'!F8</f>
        <v>532921.95318626333</v>
      </c>
      <c r="G8" s="36">
        <f>'[1]Annual Expected Cost'!G8</f>
        <v>319474.15518234111</v>
      </c>
      <c r="H8" s="37">
        <f>'[1]Annual Expected Cost'!H8</f>
        <v>2781316.0816547363</v>
      </c>
      <c r="I8" s="37">
        <f>'[1]Annual Expected Cost'!I8</f>
        <v>2957348.7450506054</v>
      </c>
      <c r="J8" s="37">
        <f>'[1]Annual Expected Cost'!J8</f>
        <v>1865946.2319962152</v>
      </c>
      <c r="K8" s="37">
        <f>'[1]Annual Expected Cost'!K8</f>
        <v>1373054.7744877811</v>
      </c>
      <c r="L8" s="37">
        <f>'[1]Annual Expected Cost'!L8</f>
        <v>1232228.6437710857</v>
      </c>
      <c r="M8" s="37">
        <f>'[1]Annual Expected Cost'!M8</f>
        <v>528097.99018760817</v>
      </c>
      <c r="N8" s="38">
        <f>'[1]Annual Expected Cost'!N8</f>
        <v>55360436.403230228</v>
      </c>
      <c r="O8" s="38">
        <f>'[1]Annual Expected Cost'!O8</f>
        <v>98685995.327497363</v>
      </c>
      <c r="P8" s="38">
        <f>'[1]Annual Expected Cost'!P8</f>
        <v>72209264.873778567</v>
      </c>
      <c r="Q8" s="38">
        <f>'[1]Annual Expected Cost'!Q8</f>
        <v>24069754.957926188</v>
      </c>
      <c r="R8" s="38">
        <f>'[1]Annual Expected Cost'!R8</f>
        <v>16848828.470548332</v>
      </c>
      <c r="S8" s="38">
        <f>'[1]Annual Expected Cost'!S8</f>
        <v>9627901.9831704739</v>
      </c>
    </row>
    <row r="9" spans="1:19" x14ac:dyDescent="0.35">
      <c r="A9">
        <v>2028</v>
      </c>
      <c r="B9" s="36">
        <f>'[1]Annual Expected Cost'!B9</f>
        <v>731345.61168780271</v>
      </c>
      <c r="C9" s="36">
        <f>'[1]Annual Expected Cost'!C9</f>
        <v>938276.7343746617</v>
      </c>
      <c r="D9" s="36">
        <f>'[1]Annual Expected Cost'!D9</f>
        <v>989300.8468179967</v>
      </c>
      <c r="E9" s="36">
        <f>'[1]Annual Expected Cost'!E9</f>
        <v>650557.43365252228</v>
      </c>
      <c r="F9" s="36">
        <f>'[1]Annual Expected Cost'!F9</f>
        <v>541422.52648205555</v>
      </c>
      <c r="G9" s="36">
        <f>'[1]Annual Expected Cost'!G9</f>
        <v>324570.04859788145</v>
      </c>
      <c r="H9" s="37">
        <f>'[1]Annual Expected Cost'!H9</f>
        <v>2804603.6460828576</v>
      </c>
      <c r="I9" s="37">
        <f>'[1]Annual Expected Cost'!I9</f>
        <v>2982110.2059615199</v>
      </c>
      <c r="J9" s="37">
        <f>'[1]Annual Expected Cost'!J9</f>
        <v>1881569.5347138159</v>
      </c>
      <c r="K9" s="37">
        <f>'[1]Annual Expected Cost'!K9</f>
        <v>1384551.1670535626</v>
      </c>
      <c r="L9" s="37">
        <f>'[1]Annual Expected Cost'!L9</f>
        <v>1242545.9191506333</v>
      </c>
      <c r="M9" s="37">
        <f>'[1]Annual Expected Cost'!M9</f>
        <v>532519.67963598564</v>
      </c>
      <c r="N9" s="38">
        <f>'[1]Annual Expected Cost'!N9</f>
        <v>55798022.002640054</v>
      </c>
      <c r="O9" s="38">
        <f>'[1]Annual Expected Cost'!O9</f>
        <v>99466039.222097486</v>
      </c>
      <c r="P9" s="38">
        <f>'[1]Annual Expected Cost'!P9</f>
        <v>72780028.699095726</v>
      </c>
      <c r="Q9" s="38">
        <f>'[1]Annual Expected Cost'!Q9</f>
        <v>24260009.566365242</v>
      </c>
      <c r="R9" s="38">
        <f>'[1]Annual Expected Cost'!R9</f>
        <v>16982006.696455669</v>
      </c>
      <c r="S9" s="38">
        <f>'[1]Annual Expected Cost'!S9</f>
        <v>9704003.8265460972</v>
      </c>
    </row>
    <row r="10" spans="1:19" x14ac:dyDescent="0.35">
      <c r="A10">
        <v>2029</v>
      </c>
      <c r="B10" s="36">
        <f>'[1]Annual Expected Cost'!B10</f>
        <v>743011.21664090792</v>
      </c>
      <c r="C10" s="36">
        <f>'[1]Annual Expected Cost'!C10</f>
        <v>953243.07251217274</v>
      </c>
      <c r="D10" s="36">
        <f>'[1]Annual Expected Cost'!D10</f>
        <v>1005081.0643708406</v>
      </c>
      <c r="E10" s="36">
        <f>'[1]Annual Expected Cost'!E10</f>
        <v>660934.39619801694</v>
      </c>
      <c r="F10" s="36">
        <f>'[1]Annual Expected Cost'!F10</f>
        <v>550058.69138919935</v>
      </c>
      <c r="G10" s="36">
        <f>'[1]Annual Expected Cost'!G10</f>
        <v>329747.22598986031</v>
      </c>
      <c r="H10" s="37">
        <f>'[1]Annual Expected Cost'!H10</f>
        <v>2828086.1939796223</v>
      </c>
      <c r="I10" s="37">
        <f>'[1]Annual Expected Cost'!I10</f>
        <v>3007078.9910669401</v>
      </c>
      <c r="J10" s="37">
        <f>'[1]Annual Expected Cost'!J10</f>
        <v>1897323.6491255693</v>
      </c>
      <c r="K10" s="37">
        <f>'[1]Annual Expected Cost'!K10</f>
        <v>1396143.8172810792</v>
      </c>
      <c r="L10" s="37">
        <f>'[1]Annual Expected Cost'!L10</f>
        <v>1252949.5796112253</v>
      </c>
      <c r="M10" s="37">
        <f>'[1]Annual Expected Cost'!M10</f>
        <v>536978.39126195363</v>
      </c>
      <c r="N10" s="38">
        <f>'[1]Annual Expected Cost'!N10</f>
        <v>56239066.410709128</v>
      </c>
      <c r="O10" s="38">
        <f>'[1]Annual Expected Cost'!O10</f>
        <v>100252248.81909019</v>
      </c>
      <c r="P10" s="38">
        <f>'[1]Annual Expected Cost'!P10</f>
        <v>73355304.013968423</v>
      </c>
      <c r="Q10" s="38">
        <f>'[1]Annual Expected Cost'!Q10</f>
        <v>24451768.004656143</v>
      </c>
      <c r="R10" s="38">
        <f>'[1]Annual Expected Cost'!R10</f>
        <v>17116237.603259299</v>
      </c>
      <c r="S10" s="38">
        <f>'[1]Annual Expected Cost'!S10</f>
        <v>9780707.2018624581</v>
      </c>
    </row>
    <row r="11" spans="1:19" x14ac:dyDescent="0.35">
      <c r="A11">
        <v>2030</v>
      </c>
      <c r="B11" s="36">
        <f>'[1]Annual Expected Cost'!B11</f>
        <v>837071.06400933419</v>
      </c>
      <c r="C11" s="36">
        <f>'[1]Annual Expected Cost'!C11</f>
        <v>1073916.7526631383</v>
      </c>
      <c r="D11" s="36">
        <f>'[1]Annual Expected Cost'!D11</f>
        <v>1132317.0594544872</v>
      </c>
      <c r="E11" s="36">
        <f>'[1]Annual Expected Cost'!E11</f>
        <v>744603.91158969852</v>
      </c>
      <c r="F11" s="36">
        <f>'[1]Annual Expected Cost'!F11</f>
        <v>619692.14428598003</v>
      </c>
      <c r="G11" s="36">
        <f>'[1]Annual Expected Cost'!G11</f>
        <v>371490.84042274719</v>
      </c>
      <c r="H11" s="37">
        <f>'[1]Annual Expected Cost'!H11</f>
        <v>3162336.1911384971</v>
      </c>
      <c r="I11" s="37">
        <f>'[1]Annual Expected Cost'!I11</f>
        <v>3362484.0513371364</v>
      </c>
      <c r="J11" s="37">
        <f>'[1]Annual Expected Cost'!J11</f>
        <v>2121567.3181055738</v>
      </c>
      <c r="K11" s="37">
        <f>'[1]Annual Expected Cost'!K11</f>
        <v>1561153.3095493845</v>
      </c>
      <c r="L11" s="37">
        <f>'[1]Annual Expected Cost'!L11</f>
        <v>1401035.0213904737</v>
      </c>
      <c r="M11" s="37">
        <f>'[1]Annual Expected Cost'!M11</f>
        <v>600443.58059591718</v>
      </c>
      <c r="N11" s="38">
        <f>'[1]Annual Expected Cost'!N11</f>
        <v>62856710.716016583</v>
      </c>
      <c r="O11" s="38">
        <f>'[1]Annual Expected Cost'!O11</f>
        <v>112048919.10246435</v>
      </c>
      <c r="P11" s="38">
        <f>'[1]Annual Expected Cost'!P11</f>
        <v>81987013.977412939</v>
      </c>
      <c r="Q11" s="38">
        <f>'[1]Annual Expected Cost'!Q11</f>
        <v>27329004.659137648</v>
      </c>
      <c r="R11" s="38">
        <f>'[1]Annual Expected Cost'!R11</f>
        <v>19130303.261396352</v>
      </c>
      <c r="S11" s="38">
        <f>'[1]Annual Expected Cost'!S11</f>
        <v>10931601.863655059</v>
      </c>
    </row>
    <row r="12" spans="1:19" x14ac:dyDescent="0.35">
      <c r="A12">
        <v>2031</v>
      </c>
      <c r="B12" s="36">
        <f>'[1]Annual Expected Cost'!B12</f>
        <v>850423.08280093223</v>
      </c>
      <c r="C12" s="36">
        <f>'[1]Annual Expected Cost'!C12</f>
        <v>1091046.668244607</v>
      </c>
      <c r="D12" s="36">
        <f>'[1]Annual Expected Cost'!D12</f>
        <v>1150378.5112307186</v>
      </c>
      <c r="E12" s="36">
        <f>'[1]Annual Expected Cost'!E12</f>
        <v>756480.99807292235</v>
      </c>
      <c r="F12" s="36">
        <f>'[1]Annual Expected Cost'!F12</f>
        <v>629576.77835262823</v>
      </c>
      <c r="G12" s="36">
        <f>'[1]Annual Expected Cost'!G12</f>
        <v>377416.44566165411</v>
      </c>
      <c r="H12" s="37">
        <f>'[1]Annual Expected Cost'!H12</f>
        <v>3188813.9828142654</v>
      </c>
      <c r="I12" s="37">
        <f>'[1]Annual Expected Cost'!I12</f>
        <v>3390637.6526126368</v>
      </c>
      <c r="J12" s="37">
        <f>'[1]Annual Expected Cost'!J12</f>
        <v>2139330.8998627351</v>
      </c>
      <c r="K12" s="37">
        <f>'[1]Annual Expected Cost'!K12</f>
        <v>1574224.6244272955</v>
      </c>
      <c r="L12" s="37">
        <f>'[1]Annual Expected Cost'!L12</f>
        <v>1412765.6885885987</v>
      </c>
      <c r="M12" s="37">
        <f>'[1]Annual Expected Cost'!M12</f>
        <v>605471.00939511368</v>
      </c>
      <c r="N12" s="38">
        <f>'[1]Annual Expected Cost'!N12</f>
        <v>63353549.130281568</v>
      </c>
      <c r="O12" s="38">
        <f>'[1]Annual Expected Cost'!O12</f>
        <v>112934587.58006714</v>
      </c>
      <c r="P12" s="38">
        <f>'[1]Annual Expected Cost'!P12</f>
        <v>82635064.082975954</v>
      </c>
      <c r="Q12" s="38">
        <f>'[1]Annual Expected Cost'!Q12</f>
        <v>27545021.360991988</v>
      </c>
      <c r="R12" s="38">
        <f>'[1]Annual Expected Cost'!R12</f>
        <v>19281514.952694394</v>
      </c>
      <c r="S12" s="38">
        <f>'[1]Annual Expected Cost'!S12</f>
        <v>11018008.544396795</v>
      </c>
    </row>
    <row r="13" spans="1:19" x14ac:dyDescent="0.35">
      <c r="A13">
        <v>2032</v>
      </c>
      <c r="B13" s="36">
        <f>'[1]Annual Expected Cost'!B13</f>
        <v>863988.07802126661</v>
      </c>
      <c r="C13" s="36">
        <f>'[1]Annual Expected Cost'!C13</f>
        <v>1108449.821027284</v>
      </c>
      <c r="D13" s="36">
        <f>'[1]Annual Expected Cost'!D13</f>
        <v>1168728.0590287677</v>
      </c>
      <c r="E13" s="36">
        <f>'[1]Annual Expected Cost'!E13</f>
        <v>768547.53451891744</v>
      </c>
      <c r="F13" s="36">
        <f>'[1]Annual Expected Cost'!F13</f>
        <v>639619.0810157439</v>
      </c>
      <c r="G13" s="36">
        <f>'[1]Annual Expected Cost'!G13</f>
        <v>383436.56950943812</v>
      </c>
      <c r="H13" s="37">
        <f>'[1]Annual Expected Cost'!H13</f>
        <v>3215513.4692782066</v>
      </c>
      <c r="I13" s="37">
        <f>'[1]Annual Expected Cost'!I13</f>
        <v>3419026.9799920171</v>
      </c>
      <c r="J13" s="37">
        <f>'[1]Annual Expected Cost'!J13</f>
        <v>2157243.2135663917</v>
      </c>
      <c r="K13" s="37">
        <f>'[1]Annual Expected Cost'!K13</f>
        <v>1587405.383567722</v>
      </c>
      <c r="L13" s="37">
        <f>'[1]Annual Expected Cost'!L13</f>
        <v>1424594.574996674</v>
      </c>
      <c r="M13" s="37">
        <f>'[1]Annual Expected Cost'!M13</f>
        <v>610540.5321414317</v>
      </c>
      <c r="N13" s="38">
        <f>'[1]Annual Expected Cost'!N13</f>
        <v>63854314.705339372</v>
      </c>
      <c r="O13" s="38">
        <f>'[1]Annual Expected Cost'!O13</f>
        <v>113827256.64864846</v>
      </c>
      <c r="P13" s="38">
        <f>'[1]Annual Expected Cost'!P13</f>
        <v>83288236.572181791</v>
      </c>
      <c r="Q13" s="38">
        <f>'[1]Annual Expected Cost'!Q13</f>
        <v>27762745.5240606</v>
      </c>
      <c r="R13" s="38">
        <f>'[1]Annual Expected Cost'!R13</f>
        <v>19433921.866842419</v>
      </c>
      <c r="S13" s="38">
        <f>'[1]Annual Expected Cost'!S13</f>
        <v>11105098.209624238</v>
      </c>
    </row>
    <row r="14" spans="1:19" x14ac:dyDescent="0.35">
      <c r="A14">
        <v>2033</v>
      </c>
      <c r="B14" s="36">
        <f>'[1]Annual Expected Cost'!B14</f>
        <v>877769.4468314636</v>
      </c>
      <c r="C14" s="36">
        <f>'[1]Annual Expected Cost'!C14</f>
        <v>1126130.5693845523</v>
      </c>
      <c r="D14" s="36">
        <f>'[1]Annual Expected Cost'!D14</f>
        <v>1187370.298233259</v>
      </c>
      <c r="E14" s="36">
        <f>'[1]Annual Expected Cost'!E14</f>
        <v>780806.54282101127</v>
      </c>
      <c r="F14" s="36">
        <f>'[1]Annual Expected Cost'!F14</f>
        <v>649821.56722794403</v>
      </c>
      <c r="G14" s="36">
        <f>'[1]Annual Expected Cost'!G14</f>
        <v>389552.71962094028</v>
      </c>
      <c r="H14" s="37">
        <f>'[1]Annual Expected Cost'!H14</f>
        <v>3242436.5067492872</v>
      </c>
      <c r="I14" s="37">
        <f>'[1]Annual Expected Cost'!I14</f>
        <v>3447654.0071764574</v>
      </c>
      <c r="J14" s="37">
        <f>'[1]Annual Expected Cost'!J14</f>
        <v>2175305.5045280028</v>
      </c>
      <c r="K14" s="37">
        <f>'[1]Annual Expected Cost'!K14</f>
        <v>1600696.5033319264</v>
      </c>
      <c r="L14" s="37">
        <f>'[1]Annual Expected Cost'!L14</f>
        <v>1436522.5029901906</v>
      </c>
      <c r="M14" s="37">
        <f>'[1]Annual Expected Cost'!M14</f>
        <v>615652.50128151022</v>
      </c>
      <c r="N14" s="38">
        <f>'[1]Annual Expected Cost'!N14</f>
        <v>64359038.482654274</v>
      </c>
      <c r="O14" s="38">
        <f>'[1]Annual Expected Cost'!O14</f>
        <v>114726981.64299241</v>
      </c>
      <c r="P14" s="38">
        <f>'[1]Annual Expected Cost'!P14</f>
        <v>83946571.933896884</v>
      </c>
      <c r="Q14" s="38">
        <f>'[1]Annual Expected Cost'!Q14</f>
        <v>27982190.644632295</v>
      </c>
      <c r="R14" s="38">
        <f>'[1]Annual Expected Cost'!R14</f>
        <v>19587533.451242607</v>
      </c>
      <c r="S14" s="38">
        <f>'[1]Annual Expected Cost'!S14</f>
        <v>11192876.257852918</v>
      </c>
    </row>
    <row r="15" spans="1:19" x14ac:dyDescent="0.35">
      <c r="A15">
        <v>2034</v>
      </c>
      <c r="B15" s="36">
        <f>'[1]Annual Expected Cost'!B15</f>
        <v>891770.64058035368</v>
      </c>
      <c r="C15" s="36">
        <f>'[1]Annual Expected Cost'!C15</f>
        <v>1144093.3412096787</v>
      </c>
      <c r="D15" s="36">
        <f>'[1]Annual Expected Cost'!D15</f>
        <v>1206309.8975292381</v>
      </c>
      <c r="E15" s="36">
        <f>'[1]Annual Expected Cost'!E15</f>
        <v>793261.09307438449</v>
      </c>
      <c r="F15" s="36">
        <f>'[1]Annual Expected Cost'!F15</f>
        <v>660186.79205754877</v>
      </c>
      <c r="G15" s="36">
        <f>'[1]Annual Expected Cost'!G15</f>
        <v>395766.4276994206</v>
      </c>
      <c r="H15" s="37">
        <f>'[1]Annual Expected Cost'!H15</f>
        <v>3269584.9669883316</v>
      </c>
      <c r="I15" s="37">
        <f>'[1]Annual Expected Cost'!I15</f>
        <v>3476520.7243926562</v>
      </c>
      <c r="J15" s="37">
        <f>'[1]Annual Expected Cost'!J15</f>
        <v>2193519.0284858425</v>
      </c>
      <c r="K15" s="37">
        <f>'[1]Annual Expected Cost'!K15</f>
        <v>1614098.9077537332</v>
      </c>
      <c r="L15" s="37">
        <f>'[1]Annual Expected Cost'!L15</f>
        <v>1448550.3018302736</v>
      </c>
      <c r="M15" s="37">
        <f>'[1]Annual Expected Cost'!M15</f>
        <v>620807.27221297438</v>
      </c>
      <c r="N15" s="38">
        <f>'[1]Annual Expected Cost'!N15</f>
        <v>64867751.749051668</v>
      </c>
      <c r="O15" s="38">
        <f>'[1]Annual Expected Cost'!O15</f>
        <v>115633818.33526601</v>
      </c>
      <c r="P15" s="38">
        <f>'[1]Annual Expected Cost'!P15</f>
        <v>84610110.977023914</v>
      </c>
      <c r="Q15" s="38">
        <f>'[1]Annual Expected Cost'!Q15</f>
        <v>28203370.325674638</v>
      </c>
      <c r="R15" s="38">
        <f>'[1]Annual Expected Cost'!R15</f>
        <v>19742359.227972247</v>
      </c>
      <c r="S15" s="38">
        <f>'[1]Annual Expected Cost'!S15</f>
        <v>11281348.130269855</v>
      </c>
    </row>
    <row r="16" spans="1:19" x14ac:dyDescent="0.35">
      <c r="A16">
        <v>2035</v>
      </c>
      <c r="B16" s="36">
        <f>'[1]Annual Expected Cost'!B16</f>
        <v>905995.16566881328</v>
      </c>
      <c r="C16" s="36">
        <f>'[1]Annual Expected Cost'!C16</f>
        <v>1162342.6350247178</v>
      </c>
      <c r="D16" s="36">
        <f>'[1]Annual Expected Cost'!D16</f>
        <v>1225551.6000713792</v>
      </c>
      <c r="E16" s="36">
        <f>'[1]Annual Expected Cost'!E16</f>
        <v>805914.30434493278</v>
      </c>
      <c r="F16" s="36">
        <f>'[1]Annual Expected Cost'!F16</f>
        <v>670717.3513284626</v>
      </c>
      <c r="G16" s="36">
        <f>'[1]Annual Expected Cost'!G16</f>
        <v>402079.24988015165</v>
      </c>
      <c r="H16" s="37">
        <f>'[1]Annual Expected Cost'!H16</f>
        <v>3296960.7374281511</v>
      </c>
      <c r="I16" s="37">
        <f>'[1]Annual Expected Cost'!I16</f>
        <v>3505629.1385311987</v>
      </c>
      <c r="J16" s="37">
        <f>'[1]Annual Expected Cost'!J16</f>
        <v>2211885.0516923037</v>
      </c>
      <c r="K16" s="37">
        <f>'[1]Annual Expected Cost'!K16</f>
        <v>1627613.5286037708</v>
      </c>
      <c r="L16" s="37">
        <f>'[1]Annual Expected Cost'!L16</f>
        <v>1460678.8077213329</v>
      </c>
      <c r="M16" s="37">
        <f>'[1]Annual Expected Cost'!M16</f>
        <v>626005.20330914261</v>
      </c>
      <c r="N16" s="38">
        <f>'[1]Annual Expected Cost'!N16</f>
        <v>65380486.038657457</v>
      </c>
      <c r="O16" s="38">
        <f>'[1]Annual Expected Cost'!O16</f>
        <v>116547822.93847634</v>
      </c>
      <c r="P16" s="38">
        <f>'[1]Annual Expected Cost'!P16</f>
        <v>85278894.833031461</v>
      </c>
      <c r="Q16" s="38">
        <f>'[1]Annual Expected Cost'!Q16</f>
        <v>28426298.277677156</v>
      </c>
      <c r="R16" s="38">
        <f>'[1]Annual Expected Cost'!R16</f>
        <v>19898408.794374011</v>
      </c>
      <c r="S16" s="38">
        <f>'[1]Annual Expected Cost'!S16</f>
        <v>11370519.311070861</v>
      </c>
    </row>
    <row r="17" spans="1:19" x14ac:dyDescent="0.35">
      <c r="A17">
        <v>2036</v>
      </c>
      <c r="B17" s="36">
        <f>'[1]Annual Expected Cost'!B17</f>
        <v>920446.58442789258</v>
      </c>
      <c r="C17" s="36">
        <f>'[1]Annual Expected Cost'!C17</f>
        <v>1180883.0211071027</v>
      </c>
      <c r="D17" s="36">
        <f>'[1]Annual Expected Cost'!D17</f>
        <v>1245100.2246718393</v>
      </c>
      <c r="E17" s="36">
        <f>'[1]Annual Expected Cost'!E17</f>
        <v>818769.34545039292</v>
      </c>
      <c r="F17" s="36">
        <f>'[1]Annual Expected Cost'!F17</f>
        <v>681415.88227026165</v>
      </c>
      <c r="G17" s="36">
        <f>'[1]Annual Expected Cost'!G17</f>
        <v>408492.76712013071</v>
      </c>
      <c r="H17" s="37">
        <f>'[1]Annual Expected Cost'!H17</f>
        <v>3324565.721304765</v>
      </c>
      <c r="I17" s="37">
        <f>'[1]Annual Expected Cost'!I17</f>
        <v>3534981.2732860791</v>
      </c>
      <c r="J17" s="37">
        <f>'[1]Annual Expected Cost'!J17</f>
        <v>2230404.8510019304</v>
      </c>
      <c r="K17" s="37">
        <f>'[1]Annual Expected Cost'!K17</f>
        <v>1641241.3054542509</v>
      </c>
      <c r="L17" s="37">
        <f>'[1]Annual Expected Cost'!L17</f>
        <v>1472908.8638691998</v>
      </c>
      <c r="M17" s="37">
        <f>'[1]Annual Expected Cost'!M17</f>
        <v>631246.65594394272</v>
      </c>
      <c r="N17" s="38">
        <f>'[1]Annual Expected Cost'!N17</f>
        <v>65897273.134852789</v>
      </c>
      <c r="O17" s="38">
        <f>'[1]Annual Expected Cost'!O17</f>
        <v>117469052.10995497</v>
      </c>
      <c r="P17" s="38">
        <f>'[1]Annual Expected Cost'!P17</f>
        <v>85952964.958503634</v>
      </c>
      <c r="Q17" s="38">
        <f>'[1]Annual Expected Cost'!Q17</f>
        <v>28650988.319501214</v>
      </c>
      <c r="R17" s="38">
        <f>'[1]Annual Expected Cost'!R17</f>
        <v>20055691.823650852</v>
      </c>
      <c r="S17" s="38">
        <f>'[1]Annual Expected Cost'!S17</f>
        <v>11460395.327800484</v>
      </c>
    </row>
    <row r="18" spans="1:19" x14ac:dyDescent="0.35">
      <c r="A18">
        <v>2037</v>
      </c>
      <c r="B18" s="36">
        <f>'[1]Annual Expected Cost'!B18</f>
        <v>935128.51601095172</v>
      </c>
      <c r="C18" s="36">
        <f>'[1]Annual Expected Cost'!C18</f>
        <v>1199719.1426342058</v>
      </c>
      <c r="D18" s="36">
        <f>'[1]Annual Expected Cost'!D18</f>
        <v>1264960.6670070626</v>
      </c>
      <c r="E18" s="36">
        <f>'[1]Annual Expected Cost'!E18</f>
        <v>831829.43575392803</v>
      </c>
      <c r="F18" s="36">
        <f>'[1]Annual Expected Cost'!F18</f>
        <v>692285.06417865038</v>
      </c>
      <c r="G18" s="36">
        <f>'[1]Annual Expected Cost'!G18</f>
        <v>415008.58559400769</v>
      </c>
      <c r="H18" s="37">
        <f>'[1]Annual Expected Cost'!H18</f>
        <v>3352401.8377897157</v>
      </c>
      <c r="I18" s="37">
        <f>'[1]Annual Expected Cost'!I18</f>
        <v>3564579.1692953943</v>
      </c>
      <c r="J18" s="37">
        <f>'[1]Annual Expected Cost'!J18</f>
        <v>2249079.7139601889</v>
      </c>
      <c r="K18" s="37">
        <f>'[1]Annual Expected Cost'!K18</f>
        <v>1654983.18574429</v>
      </c>
      <c r="L18" s="37">
        <f>'[1]Annual Expected Cost'!L18</f>
        <v>1485241.3205397478</v>
      </c>
      <c r="M18" s="37">
        <f>'[1]Annual Expected Cost'!M18</f>
        <v>636531.99451703473</v>
      </c>
      <c r="N18" s="38">
        <f>'[1]Annual Expected Cost'!N18</f>
        <v>66418145.072244249</v>
      </c>
      <c r="O18" s="38">
        <f>'[1]Annual Expected Cost'!O18</f>
        <v>118397562.95487019</v>
      </c>
      <c r="P18" s="38">
        <f>'[1]Annual Expected Cost'!P18</f>
        <v>86632363.137709886</v>
      </c>
      <c r="Q18" s="38">
        <f>'[1]Annual Expected Cost'!Q18</f>
        <v>28877454.379236631</v>
      </c>
      <c r="R18" s="38">
        <f>'[1]Annual Expected Cost'!R18</f>
        <v>20214218.065465644</v>
      </c>
      <c r="S18" s="38">
        <f>'[1]Annual Expected Cost'!S18</f>
        <v>11550981.751694653</v>
      </c>
    </row>
    <row r="19" spans="1:19" x14ac:dyDescent="0.35">
      <c r="A19">
        <v>2038</v>
      </c>
      <c r="B19" s="36">
        <f>'[1]Annual Expected Cost'!B19</f>
        <v>950044.63730002567</v>
      </c>
      <c r="C19" s="36">
        <f>'[1]Annual Expected Cost'!C19</f>
        <v>1218855.7168461571</v>
      </c>
      <c r="D19" s="36">
        <f>'[1]Annual Expected Cost'!D19</f>
        <v>1285137.9008438333</v>
      </c>
      <c r="E19" s="36">
        <f>'[1]Annual Expected Cost'!E19</f>
        <v>845097.84597037185</v>
      </c>
      <c r="F19" s="36">
        <f>'[1]Annual Expected Cost'!F19</f>
        <v>703327.61908645323</v>
      </c>
      <c r="G19" s="36">
        <f>'[1]Annual Expected Cost'!G19</f>
        <v>421628.33709632931</v>
      </c>
      <c r="H19" s="37">
        <f>'[1]Annual Expected Cost'!H19</f>
        <v>3380471.0221234988</v>
      </c>
      <c r="I19" s="37">
        <f>'[1]Annual Expected Cost'!I19</f>
        <v>3594424.8842832139</v>
      </c>
      <c r="J19" s="37">
        <f>'[1]Annual Expected Cost'!J19</f>
        <v>2267910.9388929801</v>
      </c>
      <c r="K19" s="37">
        <f>'[1]Annual Expected Cost'!K19</f>
        <v>1668840.1248457779</v>
      </c>
      <c r="L19" s="37">
        <f>'[1]Annual Expected Cost'!L19</f>
        <v>1497677.0351180062</v>
      </c>
      <c r="M19" s="37">
        <f>'[1]Annual Expected Cost'!M19</f>
        <v>641861.58647914534</v>
      </c>
      <c r="N19" s="38">
        <f>'[1]Annual Expected Cost'!N19</f>
        <v>66943134.13864965</v>
      </c>
      <c r="O19" s="38">
        <f>'[1]Annual Expected Cost'!O19</f>
        <v>119333413.02976677</v>
      </c>
      <c r="P19" s="38">
        <f>'[1]Annual Expected Cost'!P19</f>
        <v>87317131.48519519</v>
      </c>
      <c r="Q19" s="38">
        <f>'[1]Annual Expected Cost'!Q19</f>
        <v>29105710.495065067</v>
      </c>
      <c r="R19" s="38">
        <f>'[1]Annual Expected Cost'!R19</f>
        <v>20373997.346545547</v>
      </c>
      <c r="S19" s="38">
        <f>'[1]Annual Expected Cost'!S19</f>
        <v>11642284.198026026</v>
      </c>
    </row>
    <row r="20" spans="1:19" x14ac:dyDescent="0.35">
      <c r="A20">
        <v>2039</v>
      </c>
      <c r="B20" s="36">
        <f>'[1]Annual Expected Cost'!B20</f>
        <v>965198.68382664828</v>
      </c>
      <c r="C20" s="36">
        <f>'[1]Annual Expected Cost'!C20</f>
        <v>1238297.5362272118</v>
      </c>
      <c r="D20" s="36">
        <f>'[1]Annual Expected Cost'!D20</f>
        <v>1305636.9792848846</v>
      </c>
      <c r="E20" s="36">
        <f>'[1]Annual Expected Cost'!E20</f>
        <v>858577.89898533258</v>
      </c>
      <c r="F20" s="36">
        <f>'[1]Annual Expected Cost'!F20</f>
        <v>714546.31244530948</v>
      </c>
      <c r="G20" s="36">
        <f>'[1]Annual Expected Cost'!G20</f>
        <v>428353.6794501986</v>
      </c>
      <c r="H20" s="37">
        <f>'[1]Annual Expected Cost'!H20</f>
        <v>3408775.2257501013</v>
      </c>
      <c r="I20" s="37">
        <f>'[1]Annual Expected Cost'!I20</f>
        <v>3624520.4932026393</v>
      </c>
      <c r="J20" s="37">
        <f>'[1]Annual Expected Cost'!J20</f>
        <v>2286899.8349969033</v>
      </c>
      <c r="K20" s="37">
        <f>'[1]Annual Expected Cost'!K20</f>
        <v>1682813.0861297967</v>
      </c>
      <c r="L20" s="37">
        <f>'[1]Annual Expected Cost'!L20</f>
        <v>1510216.8721677666</v>
      </c>
      <c r="M20" s="37">
        <f>'[1]Annual Expected Cost'!M20</f>
        <v>647235.80235761416</v>
      </c>
      <c r="N20" s="38">
        <f>'[1]Annual Expected Cost'!N20</f>
        <v>67472272.87709941</v>
      </c>
      <c r="O20" s="38">
        <f>'[1]Annual Expected Cost'!O20</f>
        <v>120276660.34613374</v>
      </c>
      <c r="P20" s="38">
        <f>'[1]Annual Expected Cost'!P20</f>
        <v>88007312.448390543</v>
      </c>
      <c r="Q20" s="38">
        <f>'[1]Annual Expected Cost'!Q20</f>
        <v>29335770.816130184</v>
      </c>
      <c r="R20" s="38">
        <f>'[1]Annual Expected Cost'!R20</f>
        <v>20535039.57129113</v>
      </c>
      <c r="S20" s="38">
        <f>'[1]Annual Expected Cost'!S20</f>
        <v>11734308.326452073</v>
      </c>
    </row>
    <row r="21" spans="1:19" x14ac:dyDescent="0.35">
      <c r="A21">
        <v>2040</v>
      </c>
      <c r="B21" s="36">
        <f>'[1]Annual Expected Cost'!B21</f>
        <v>1052628.9606037671</v>
      </c>
      <c r="C21" s="36">
        <f>'[1]Annual Expected Cost'!C21</f>
        <v>1350465.8370536705</v>
      </c>
      <c r="D21" s="36">
        <f>'[1]Annual Expected Cost'!D21</f>
        <v>1423905.0668632353</v>
      </c>
      <c r="E21" s="36">
        <f>'[1]Annual Expected Cost'!E21</f>
        <v>936350.1800719559</v>
      </c>
      <c r="F21" s="36">
        <f>'[1]Annual Expected Cost'!F21</f>
        <v>779271.82742371911</v>
      </c>
      <c r="G21" s="36">
        <f>'[1]Annual Expected Cost'!G21</f>
        <v>467155.10073306726</v>
      </c>
      <c r="H21" s="37">
        <f>'[1]Annual Expected Cost'!H21</f>
        <v>3689821.8260431741</v>
      </c>
      <c r="I21" s="37">
        <f>'[1]Annual Expected Cost'!I21</f>
        <v>3923354.8530079327</v>
      </c>
      <c r="J21" s="37">
        <f>'[1]Annual Expected Cost'!J21</f>
        <v>2475450.0858264337</v>
      </c>
      <c r="K21" s="37">
        <f>'[1]Annual Expected Cost'!K21</f>
        <v>1821557.6103251115</v>
      </c>
      <c r="L21" s="37">
        <f>'[1]Annual Expected Cost'!L21</f>
        <v>1634731.1887533055</v>
      </c>
      <c r="M21" s="37">
        <f>'[1]Annual Expected Cost'!M21</f>
        <v>700599.08089427371</v>
      </c>
      <c r="N21" s="38">
        <f>'[1]Annual Expected Cost'!N21</f>
        <v>73001287.910920784</v>
      </c>
      <c r="O21" s="38">
        <f>'[1]Annual Expected Cost'!O21</f>
        <v>130132730.62381531</v>
      </c>
      <c r="P21" s="38">
        <f>'[1]Annual Expected Cost'!P21</f>
        <v>95219071.188157529</v>
      </c>
      <c r="Q21" s="38">
        <f>'[1]Annual Expected Cost'!Q21</f>
        <v>31739690.39605251</v>
      </c>
      <c r="R21" s="38">
        <f>'[1]Annual Expected Cost'!R21</f>
        <v>22217783.27723676</v>
      </c>
      <c r="S21" s="38">
        <f>'[1]Annual Expected Cost'!S21</f>
        <v>12695876.158421004</v>
      </c>
    </row>
    <row r="22" spans="1:19" x14ac:dyDescent="0.35">
      <c r="A22">
        <v>2041</v>
      </c>
      <c r="B22" s="36">
        <f>'[1]Annual Expected Cost'!B22</f>
        <v>1069419.3172017408</v>
      </c>
      <c r="C22" s="36">
        <f>'[1]Annual Expected Cost'!C22</f>
        <v>1372006.9534642489</v>
      </c>
      <c r="D22" s="36">
        <f>'[1]Annual Expected Cost'!D22</f>
        <v>1446617.6035015795</v>
      </c>
      <c r="E22" s="36">
        <f>'[1]Annual Expected Cost'!E22</f>
        <v>951285.78797596728</v>
      </c>
      <c r="F22" s="36">
        <f>'[1]Annual Expected Cost'!F22</f>
        <v>791701.89761834301</v>
      </c>
      <c r="G22" s="36">
        <f>'[1]Annual Expected Cost'!G22</f>
        <v>474606.6349596873</v>
      </c>
      <c r="H22" s="37">
        <f>'[1]Annual Expected Cost'!H22</f>
        <v>3720716.1800035294</v>
      </c>
      <c r="I22" s="37">
        <f>'[1]Annual Expected Cost'!I22</f>
        <v>3956204.545826538</v>
      </c>
      <c r="J22" s="37">
        <f>'[1]Annual Expected Cost'!J22</f>
        <v>2496176.6777238869</v>
      </c>
      <c r="K22" s="37">
        <f>'[1]Annual Expected Cost'!K22</f>
        <v>1836809.253419464</v>
      </c>
      <c r="L22" s="37">
        <f>'[1]Annual Expected Cost'!L22</f>
        <v>1648418.5607610578</v>
      </c>
      <c r="M22" s="37">
        <f>'[1]Annual Expected Cost'!M22</f>
        <v>706465.09746902471</v>
      </c>
      <c r="N22" s="38">
        <f>'[1]Annual Expected Cost'!N22</f>
        <v>73578312.125388965</v>
      </c>
      <c r="O22" s="38">
        <f>'[1]Annual Expected Cost'!O22</f>
        <v>131161339.00612816</v>
      </c>
      <c r="P22" s="38">
        <f>'[1]Annual Expected Cost'!P22</f>
        <v>95971711.467898652</v>
      </c>
      <c r="Q22" s="38">
        <f>'[1]Annual Expected Cost'!Q22</f>
        <v>31990570.489299547</v>
      </c>
      <c r="R22" s="38">
        <f>'[1]Annual Expected Cost'!R22</f>
        <v>22393399.342509687</v>
      </c>
      <c r="S22" s="38">
        <f>'[1]Annual Expected Cost'!S22</f>
        <v>12796228.19571982</v>
      </c>
    </row>
    <row r="23" spans="1:19" x14ac:dyDescent="0.35">
      <c r="A23">
        <v>2042</v>
      </c>
      <c r="B23" s="36">
        <f>'[1]Annual Expected Cost'!B23</f>
        <v>1086477.4947368519</v>
      </c>
      <c r="C23" s="36">
        <f>'[1]Annual Expected Cost'!C23</f>
        <v>1393891.6696042558</v>
      </c>
      <c r="D23" s="36">
        <f>'[1]Annual Expected Cost'!D23</f>
        <v>1469692.4250510128</v>
      </c>
      <c r="E23" s="36">
        <f>'[1]Annual Expected Cost'!E23</f>
        <v>966459.63194615336</v>
      </c>
      <c r="F23" s="36">
        <f>'[1]Annual Expected Cost'!F23</f>
        <v>804330.23835170048</v>
      </c>
      <c r="G23" s="36">
        <f>'[1]Annual Expected Cost'!G23</f>
        <v>482177.02770298277</v>
      </c>
      <c r="H23" s="37">
        <f>'[1]Annual Expected Cost'!H23</f>
        <v>3751869.2080006339</v>
      </c>
      <c r="I23" s="37">
        <f>'[1]Annual Expected Cost'!I23</f>
        <v>3989329.2844563709</v>
      </c>
      <c r="J23" s="37">
        <f>'[1]Annual Expected Cost'!J23</f>
        <v>2517076.8104308052</v>
      </c>
      <c r="K23" s="37">
        <f>'[1]Annual Expected Cost'!K23</f>
        <v>1852188.5963547435</v>
      </c>
      <c r="L23" s="37">
        <f>'[1]Annual Expected Cost'!L23</f>
        <v>1662220.5351901546</v>
      </c>
      <c r="M23" s="37">
        <f>'[1]Annual Expected Cost'!M23</f>
        <v>712380.22936720913</v>
      </c>
      <c r="N23" s="38">
        <f>'[1]Annual Expected Cost'!N23</f>
        <v>74159897.31341818</v>
      </c>
      <c r="O23" s="38">
        <f>'[1]Annual Expected Cost'!O23</f>
        <v>132198077.81957154</v>
      </c>
      <c r="P23" s="38">
        <f>'[1]Annual Expected Cost'!P23</f>
        <v>96730300.843588933</v>
      </c>
      <c r="Q23" s="38">
        <f>'[1]Annual Expected Cost'!Q23</f>
        <v>32243433.614529639</v>
      </c>
      <c r="R23" s="38">
        <f>'[1]Annual Expected Cost'!R23</f>
        <v>22570403.53017075</v>
      </c>
      <c r="S23" s="38">
        <f>'[1]Annual Expected Cost'!S23</f>
        <v>12897373.445811857</v>
      </c>
    </row>
    <row r="24" spans="1:19" x14ac:dyDescent="0.35">
      <c r="A24">
        <v>2043</v>
      </c>
      <c r="B24" s="36">
        <f>'[1]Annual Expected Cost'!B24</f>
        <v>1103807.765188314</v>
      </c>
      <c r="C24" s="36">
        <f>'[1]Annual Expected Cost'!C24</f>
        <v>1416125.4661912092</v>
      </c>
      <c r="D24" s="36">
        <f>'[1]Annual Expected Cost'!D24</f>
        <v>1493135.3102741146</v>
      </c>
      <c r="E24" s="36">
        <f>'[1]Annual Expected Cost'!E24</f>
        <v>981875.51205704687</v>
      </c>
      <c r="F24" s="36">
        <f>'[1]Annual Expected Cost'!F24</f>
        <v>817160.01221305411</v>
      </c>
      <c r="G24" s="36">
        <f>'[1]Annual Expected Cost'!G24</f>
        <v>489868.17486070527</v>
      </c>
      <c r="H24" s="37">
        <f>'[1]Annual Expected Cost'!H24</f>
        <v>3783283.075875449</v>
      </c>
      <c r="I24" s="37">
        <f>'[1]Annual Expected Cost'!I24</f>
        <v>4022731.3718169341</v>
      </c>
      <c r="J24" s="37">
        <f>'[1]Annual Expected Cost'!J24</f>
        <v>2538151.936979732</v>
      </c>
      <c r="K24" s="37">
        <f>'[1]Annual Expected Cost'!K24</f>
        <v>1867696.7083435764</v>
      </c>
      <c r="L24" s="37">
        <f>'[1]Annual Expected Cost'!L24</f>
        <v>1676138.0715903891</v>
      </c>
      <c r="M24" s="37">
        <f>'[1]Annual Expected Cost'!M24</f>
        <v>718344.88782445248</v>
      </c>
      <c r="N24" s="38">
        <f>'[1]Annual Expected Cost'!N24</f>
        <v>74746079.526320145</v>
      </c>
      <c r="O24" s="38">
        <f>'[1]Annual Expected Cost'!O24</f>
        <v>133243011.3295272</v>
      </c>
      <c r="P24" s="38">
        <f>'[1]Annual Expected Cost'!P24</f>
        <v>97494886.338678434</v>
      </c>
      <c r="Q24" s="38">
        <f>'[1]Annual Expected Cost'!Q24</f>
        <v>32498295.446226142</v>
      </c>
      <c r="R24" s="38">
        <f>'[1]Annual Expected Cost'!R24</f>
        <v>22748806.812358305</v>
      </c>
      <c r="S24" s="38">
        <f>'[1]Annual Expected Cost'!S24</f>
        <v>12999318.178490458</v>
      </c>
    </row>
    <row r="25" spans="1:19" x14ac:dyDescent="0.35">
      <c r="A25">
        <v>2044</v>
      </c>
      <c r="B25" s="36">
        <f>'[1]Annual Expected Cost'!B25</f>
        <v>1121414.4686771613</v>
      </c>
      <c r="C25" s="36">
        <f>'[1]Annual Expected Cost'!C25</f>
        <v>1438713.9113648853</v>
      </c>
      <c r="D25" s="36">
        <f>'[1]Annual Expected Cost'!D25</f>
        <v>1516952.1301098033</v>
      </c>
      <c r="E25" s="36">
        <f>'[1]Annual Expected Cost'!E25</f>
        <v>997537.28899770754</v>
      </c>
      <c r="F25" s="36">
        <f>'[1]Annual Expected Cost'!F25</f>
        <v>830194.4322377434</v>
      </c>
      <c r="G25" s="36">
        <f>'[1]Annual Expected Cost'!G25</f>
        <v>497682.002571841</v>
      </c>
      <c r="H25" s="37">
        <f>'[1]Annual Expected Cost'!H25</f>
        <v>3814959.967603215</v>
      </c>
      <c r="I25" s="37">
        <f>'[1]Annual Expected Cost'!I25</f>
        <v>4056413.1301097483</v>
      </c>
      <c r="J25" s="37">
        <f>'[1]Annual Expected Cost'!J25</f>
        <v>2559403.5225692457</v>
      </c>
      <c r="K25" s="37">
        <f>'[1]Annual Expected Cost'!K25</f>
        <v>1883334.6675509545</v>
      </c>
      <c r="L25" s="37">
        <f>'[1]Annual Expected Cost'!L25</f>
        <v>1690172.1375457286</v>
      </c>
      <c r="M25" s="37">
        <f>'[1]Annual Expected Cost'!M25</f>
        <v>724359.48751959798</v>
      </c>
      <c r="N25" s="38">
        <f>'[1]Annual Expected Cost'!N25</f>
        <v>75336895.10036701</v>
      </c>
      <c r="O25" s="38">
        <f>'[1]Annual Expected Cost'!O25</f>
        <v>134296204.30934989</v>
      </c>
      <c r="P25" s="38">
        <f>'[1]Annual Expected Cost'!P25</f>
        <v>98265515.348304793</v>
      </c>
      <c r="Q25" s="38">
        <f>'[1]Annual Expected Cost'!Q25</f>
        <v>32755171.782768261</v>
      </c>
      <c r="R25" s="38">
        <f>'[1]Annual Expected Cost'!R25</f>
        <v>22928620.247937787</v>
      </c>
      <c r="S25" s="38">
        <f>'[1]Annual Expected Cost'!S25</f>
        <v>13102068.713107305</v>
      </c>
    </row>
    <row r="26" spans="1:19" x14ac:dyDescent="0.35">
      <c r="A26">
        <v>2045</v>
      </c>
      <c r="B26" s="36">
        <f>'[1]Annual Expected Cost'!B26</f>
        <v>1139302.0145531711</v>
      </c>
      <c r="C26" s="36">
        <f>'[1]Annual Expected Cost'!C26</f>
        <v>1461662.6620817818</v>
      </c>
      <c r="D26" s="36">
        <f>'[1]Annual Expected Cost'!D26</f>
        <v>1541148.8491436306</v>
      </c>
      <c r="E26" s="36">
        <f>'[1]Annual Expected Cost'!E26</f>
        <v>1013448.8850385769</v>
      </c>
      <c r="F26" s="36">
        <f>'[1]Annual Expected Cost'!F26</f>
        <v>843436.76271184382</v>
      </c>
      <c r="G26" s="36">
        <f>'[1]Annual Expected Cost'!G26</f>
        <v>505620.46769898495</v>
      </c>
      <c r="H26" s="37">
        <f>'[1]Annual Expected Cost'!H26</f>
        <v>3846902.0854452872</v>
      </c>
      <c r="I26" s="37">
        <f>'[1]Annual Expected Cost'!I26</f>
        <v>4090376.9009797997</v>
      </c>
      <c r="J26" s="37">
        <f>'[1]Annual Expected Cost'!J26</f>
        <v>2580833.0446658256</v>
      </c>
      <c r="K26" s="37">
        <f>'[1]Annual Expected Cost'!K26</f>
        <v>1899103.5611691924</v>
      </c>
      <c r="L26" s="37">
        <f>'[1]Annual Expected Cost'!L26</f>
        <v>1704323.7087415832</v>
      </c>
      <c r="M26" s="37">
        <f>'[1]Annual Expected Cost'!M26</f>
        <v>730424.44660353567</v>
      </c>
      <c r="N26" s="38">
        <f>'[1]Annual Expected Cost'!N26</f>
        <v>75932380.659043819</v>
      </c>
      <c r="O26" s="38">
        <f>'[1]Annual Expected Cost'!O26</f>
        <v>135357722.04438245</v>
      </c>
      <c r="P26" s="38">
        <f>'[1]Annual Expected Cost'!P26</f>
        <v>99042235.642231062</v>
      </c>
      <c r="Q26" s="38">
        <f>'[1]Annual Expected Cost'!Q26</f>
        <v>33014078.54741035</v>
      </c>
      <c r="R26" s="38">
        <f>'[1]Annual Expected Cost'!R26</f>
        <v>23109854.983187251</v>
      </c>
      <c r="S26" s="38">
        <f>'[1]Annual Expected Cost'!S26</f>
        <v>13205631.418964142</v>
      </c>
    </row>
    <row r="27" spans="1:19" x14ac:dyDescent="0.35">
      <c r="A27">
        <v>2046</v>
      </c>
      <c r="B27" s="36">
        <f>'[1]Annual Expected Cost'!B27</f>
        <v>1157474.8824991235</v>
      </c>
      <c r="C27" s="36">
        <f>'[1]Annual Expected Cost'!C27</f>
        <v>1484977.4655318216</v>
      </c>
      <c r="D27" s="36">
        <f>'[1]Annual Expected Cost'!D27</f>
        <v>1565731.5271015274</v>
      </c>
      <c r="E27" s="36">
        <f>'[1]Annual Expected Cost'!E27</f>
        <v>1029614.2850137554</v>
      </c>
      <c r="F27" s="36">
        <f>'[1]Annual Expected Cost'!F27</f>
        <v>856890.31998966122</v>
      </c>
      <c r="G27" s="36">
        <f>'[1]Annual Expected Cost'!G27</f>
        <v>513685.55831840954</v>
      </c>
      <c r="H27" s="37">
        <f>'[1]Annual Expected Cost'!H27</f>
        <v>3879111.6501022405</v>
      </c>
      <c r="I27" s="37">
        <f>'[1]Annual Expected Cost'!I27</f>
        <v>4124625.0456783324</v>
      </c>
      <c r="J27" s="37">
        <f>'[1]Annual Expected Cost'!J27</f>
        <v>2602441.9931065664</v>
      </c>
      <c r="K27" s="37">
        <f>'[1]Annual Expected Cost'!K27</f>
        <v>1915004.4854935114</v>
      </c>
      <c r="L27" s="37">
        <f>'[1]Annual Expected Cost'!L27</f>
        <v>1718593.7690326385</v>
      </c>
      <c r="M27" s="37">
        <f>'[1]Annual Expected Cost'!M27</f>
        <v>736540.18672827363</v>
      </c>
      <c r="N27" s="38">
        <f>'[1]Annual Expected Cost'!N27</f>
        <v>76532573.115318686</v>
      </c>
      <c r="O27" s="38">
        <f>'[1]Annual Expected Cost'!O27</f>
        <v>136427630.33600286</v>
      </c>
      <c r="P27" s="38">
        <f>'[1]Annual Expected Cost'!P27</f>
        <v>99825095.367806971</v>
      </c>
      <c r="Q27" s="38">
        <f>'[1]Annual Expected Cost'!Q27</f>
        <v>33275031.789268989</v>
      </c>
      <c r="R27" s="38">
        <f>'[1]Annual Expected Cost'!R27</f>
        <v>23292522.252488296</v>
      </c>
      <c r="S27" s="38">
        <f>'[1]Annual Expected Cost'!S27</f>
        <v>13310012.715707596</v>
      </c>
    </row>
    <row r="28" spans="1:19" x14ac:dyDescent="0.35">
      <c r="A28">
        <v>2047</v>
      </c>
      <c r="B28" s="36">
        <f>'[1]Annual Expected Cost'!B28</f>
        <v>1175937.6236526736</v>
      </c>
      <c r="C28" s="36">
        <f>'[1]Annual Expected Cost'!C28</f>
        <v>1508664.1605776551</v>
      </c>
      <c r="D28" s="36">
        <f>'[1]Annual Expected Cost'!D28</f>
        <v>1590706.3203673763</v>
      </c>
      <c r="E28" s="36">
        <f>'[1]Annual Expected Cost'!E28</f>
        <v>1046037.5373189482</v>
      </c>
      <c r="F28" s="36">
        <f>'[1]Annual Expected Cost'!F28</f>
        <v>870558.47332426615</v>
      </c>
      <c r="G28" s="36">
        <f>'[1]Annual Expected Cost'!G28</f>
        <v>521879.29421795014</v>
      </c>
      <c r="H28" s="37">
        <f>'[1]Annual Expected Cost'!H28</f>
        <v>3911590.9008682626</v>
      </c>
      <c r="I28" s="37">
        <f>'[1]Annual Expected Cost'!I28</f>
        <v>4159159.9452270139</v>
      </c>
      <c r="J28" s="37">
        <f>'[1]Annual Expected Cost'!J28</f>
        <v>2624231.8702027583</v>
      </c>
      <c r="K28" s="37">
        <f>'[1]Annual Expected Cost'!K28</f>
        <v>1931038.5459982564</v>
      </c>
      <c r="L28" s="37">
        <f>'[1]Annual Expected Cost'!L28</f>
        <v>1732983.3105112559</v>
      </c>
      <c r="M28" s="37">
        <f>'[1]Annual Expected Cost'!M28</f>
        <v>742707.13307625253</v>
      </c>
      <c r="N28" s="38">
        <f>'[1]Annual Expected Cost'!N28</f>
        <v>77137509.673930943</v>
      </c>
      <c r="O28" s="38">
        <f>'[1]Annual Expected Cost'!O28</f>
        <v>137505995.505703</v>
      </c>
      <c r="P28" s="38">
        <f>'[1]Annual Expected Cost'!P28</f>
        <v>100614143.05295341</v>
      </c>
      <c r="Q28" s="38">
        <f>'[1]Annual Expected Cost'!Q28</f>
        <v>33538047.684317797</v>
      </c>
      <c r="R28" s="38">
        <f>'[1]Annual Expected Cost'!R28</f>
        <v>23476633.379022464</v>
      </c>
      <c r="S28" s="38">
        <f>'[1]Annual Expected Cost'!S28</f>
        <v>13415219.07372712</v>
      </c>
    </row>
    <row r="29" spans="1:19" x14ac:dyDescent="0.35">
      <c r="A29">
        <v>2048</v>
      </c>
      <c r="B29" s="36">
        <f>'[1]Annual Expected Cost'!B29</f>
        <v>1194694.86174612</v>
      </c>
      <c r="C29" s="36">
        <f>'[1]Annual Expected Cost'!C29</f>
        <v>1532728.6792169218</v>
      </c>
      <c r="D29" s="36">
        <f>'[1]Annual Expected Cost'!D29</f>
        <v>1616079.4835247903</v>
      </c>
      <c r="E29" s="36">
        <f>'[1]Annual Expected Cost'!E29</f>
        <v>1062722.7549253281</v>
      </c>
      <c r="F29" s="36">
        <f>'[1]Annual Expected Cost'!F29</f>
        <v>884444.64571127493</v>
      </c>
      <c r="G29" s="36">
        <f>'[1]Annual Expected Cost'!G29</f>
        <v>530203.72740283248</v>
      </c>
      <c r="H29" s="37">
        <f>'[1]Annual Expected Cost'!H29</f>
        <v>3944342.0957868313</v>
      </c>
      <c r="I29" s="37">
        <f>'[1]Annual Expected Cost'!I29</f>
        <v>4193984.0005834666</v>
      </c>
      <c r="J29" s="37">
        <f>'[1]Annual Expected Cost'!J29</f>
        <v>2646204.19084433</v>
      </c>
      <c r="K29" s="37">
        <f>'[1]Annual Expected Cost'!K29</f>
        <v>1947206.8574137522</v>
      </c>
      <c r="L29" s="37">
        <f>'[1]Annual Expected Cost'!L29</f>
        <v>1747493.3335764445</v>
      </c>
      <c r="M29" s="37">
        <f>'[1]Annual Expected Cost'!M29</f>
        <v>748925.71438990475</v>
      </c>
      <c r="N29" s="38">
        <f>'[1]Annual Expected Cost'!N29</f>
        <v>77747227.833697468</v>
      </c>
      <c r="O29" s="38">
        <f>'[1]Annual Expected Cost'!O29</f>
        <v>138592884.39919981</v>
      </c>
      <c r="P29" s="38">
        <f>'[1]Annual Expected Cost'!P29</f>
        <v>101409427.60917059</v>
      </c>
      <c r="Q29" s="38">
        <f>'[1]Annual Expected Cost'!Q29</f>
        <v>33803142.536390193</v>
      </c>
      <c r="R29" s="38">
        <f>'[1]Annual Expected Cost'!R29</f>
        <v>23662199.77547314</v>
      </c>
      <c r="S29" s="38">
        <f>'[1]Annual Expected Cost'!S29</f>
        <v>13521257.01455608</v>
      </c>
    </row>
    <row r="30" spans="1:19" x14ac:dyDescent="0.35">
      <c r="A30">
        <v>2049</v>
      </c>
      <c r="B30" s="36">
        <f>'[1]Annual Expected Cost'!B30</f>
        <v>1213751.2942643536</v>
      </c>
      <c r="C30" s="36">
        <f>'[1]Annual Expected Cost'!C30</f>
        <v>1557177.0480678338</v>
      </c>
      <c r="D30" s="36">
        <f>'[1]Annual Expected Cost'!D30</f>
        <v>1641857.3709234861</v>
      </c>
      <c r="E30" s="36">
        <f>'[1]Annual Expected Cost'!E30</f>
        <v>1079674.1164095707</v>
      </c>
      <c r="F30" s="36">
        <f>'[1]Annual Expected Cost'!F30</f>
        <v>898552.31474609126</v>
      </c>
      <c r="G30" s="36">
        <f>'[1]Annual Expected Cost'!G30</f>
        <v>538660.94260956789</v>
      </c>
      <c r="H30" s="37">
        <f>'[1]Annual Expected Cost'!H30</f>
        <v>3977367.5118077025</v>
      </c>
      <c r="I30" s="37">
        <f>'[1]Annual Expected Cost'!I30</f>
        <v>4229099.6328081908</v>
      </c>
      <c r="J30" s="37">
        <f>'[1]Annual Expected Cost'!J30</f>
        <v>2668360.4826051677</v>
      </c>
      <c r="K30" s="37">
        <f>'[1]Annual Expected Cost'!K30</f>
        <v>1963510.5438038027</v>
      </c>
      <c r="L30" s="37">
        <f>'[1]Annual Expected Cost'!L30</f>
        <v>1762124.8470034129</v>
      </c>
      <c r="M30" s="37">
        <f>'[1]Annual Expected Cost'!M30</f>
        <v>755196.36300146265</v>
      </c>
      <c r="N30" s="38">
        <f>'[1]Annual Expected Cost'!N30</f>
        <v>78361765.389837027</v>
      </c>
      <c r="O30" s="38">
        <f>'[1]Annual Expected Cost'!O30</f>
        <v>139688364.39057904</v>
      </c>
      <c r="P30" s="38">
        <f>'[1]Annual Expected Cost'!P30</f>
        <v>102210998.33457002</v>
      </c>
      <c r="Q30" s="38">
        <f>'[1]Annual Expected Cost'!Q30</f>
        <v>34070332.778190009</v>
      </c>
      <c r="R30" s="38">
        <f>'[1]Annual Expected Cost'!R30</f>
        <v>23849232.944733009</v>
      </c>
      <c r="S30" s="38">
        <f>'[1]Annual Expected Cost'!S30</f>
        <v>13628133.111276004</v>
      </c>
    </row>
    <row r="31" spans="1:19" x14ac:dyDescent="0.35">
      <c r="A31">
        <v>2050</v>
      </c>
      <c r="B31" s="36">
        <f>'[1]Annual Expected Cost'!B31</f>
        <v>1279340.10769595</v>
      </c>
      <c r="C31" s="36">
        <f>'[1]Annual Expected Cost'!C31</f>
        <v>1641323.9366176722</v>
      </c>
      <c r="D31" s="36">
        <f>'[1]Annual Expected Cost'!D31</f>
        <v>1730580.2232011105</v>
      </c>
      <c r="E31" s="36">
        <f>'[1]Annual Expected Cost'!E31</f>
        <v>1138017.6539388392</v>
      </c>
      <c r="F31" s="36">
        <f>'[1]Annual Expected Cost'!F31</f>
        <v>947108.37430204044</v>
      </c>
      <c r="G31" s="36">
        <f>'[1]Annual Expected Cost'!G31</f>
        <v>567769.15632242733</v>
      </c>
      <c r="H31" s="37">
        <f>'[1]Annual Expected Cost'!H31</f>
        <v>4161026.3743106988</v>
      </c>
      <c r="I31" s="37">
        <f>'[1]Annual Expected Cost'!I31</f>
        <v>4424382.4739506161</v>
      </c>
      <c r="J31" s="37">
        <f>'[1]Annual Expected Cost'!J31</f>
        <v>2791574.6561831268</v>
      </c>
      <c r="K31" s="37">
        <f>'[1]Annual Expected Cost'!K31</f>
        <v>2054177.5771913573</v>
      </c>
      <c r="L31" s="37">
        <f>'[1]Annual Expected Cost'!L31</f>
        <v>1843492.6974794236</v>
      </c>
      <c r="M31" s="37">
        <f>'[1]Annual Expected Cost'!M31</f>
        <v>790068.29891975294</v>
      </c>
      <c r="N31" s="38">
        <f>'[1]Annual Expected Cost'!N31</f>
        <v>81942103.721204028</v>
      </c>
      <c r="O31" s="38">
        <f>'[1]Annual Expected Cost'!O31</f>
        <v>146070706.63345066</v>
      </c>
      <c r="P31" s="38">
        <f>'[1]Annual Expected Cost'!P31</f>
        <v>106881004.85374439</v>
      </c>
      <c r="Q31" s="38">
        <f>'[1]Annual Expected Cost'!Q31</f>
        <v>35627001.617914796</v>
      </c>
      <c r="R31" s="38">
        <f>'[1]Annual Expected Cost'!R31</f>
        <v>24938901.132540356</v>
      </c>
      <c r="S31" s="38">
        <f>'[1]Annual Expected Cost'!S31</f>
        <v>14250800.647165919</v>
      </c>
    </row>
    <row r="32" spans="1:19" x14ac:dyDescent="0.35">
      <c r="A32">
        <v>2051</v>
      </c>
      <c r="B32" s="36">
        <f>'[1]Annual Expected Cost'!B32</f>
        <v>1299746.7062432521</v>
      </c>
      <c r="C32" s="36">
        <f>'[1]Annual Expected Cost'!C32</f>
        <v>1667504.4952190558</v>
      </c>
      <c r="D32" s="36">
        <f>'[1]Annual Expected Cost'!D32</f>
        <v>1758184.4979802128</v>
      </c>
      <c r="E32" s="36">
        <f>'[1]Annual Expected Cost'!E32</f>
        <v>1156170.035204753</v>
      </c>
      <c r="F32" s="36">
        <f>'[1]Annual Expected Cost'!F32</f>
        <v>962215.58485450048</v>
      </c>
      <c r="G32" s="36">
        <f>'[1]Annual Expected Cost'!G32</f>
        <v>576825.57311958272</v>
      </c>
      <c r="H32" s="37">
        <f>'[1]Annual Expected Cost'!H32</f>
        <v>4195866.0570127182</v>
      </c>
      <c r="I32" s="37">
        <f>'[1]Annual Expected Cost'!I32</f>
        <v>4461427.1998616233</v>
      </c>
      <c r="J32" s="37">
        <f>'[1]Annual Expected Cost'!J32</f>
        <v>2814948.1141984053</v>
      </c>
      <c r="K32" s="37">
        <f>'[1]Annual Expected Cost'!K32</f>
        <v>2071376.9142214679</v>
      </c>
      <c r="L32" s="37">
        <f>'[1]Annual Expected Cost'!L32</f>
        <v>1858927.9999423434</v>
      </c>
      <c r="M32" s="37">
        <f>'[1]Annual Expected Cost'!M32</f>
        <v>796683.42854671855</v>
      </c>
      <c r="N32" s="38">
        <f>'[1]Annual Expected Cost'!N32</f>
        <v>82589798.842546195</v>
      </c>
      <c r="O32" s="38">
        <f>'[1]Annual Expected Cost'!O32</f>
        <v>147225293.58888668</v>
      </c>
      <c r="P32" s="38">
        <f>'[1]Annual Expected Cost'!P32</f>
        <v>107725824.57723418</v>
      </c>
      <c r="Q32" s="38">
        <f>'[1]Annual Expected Cost'!Q32</f>
        <v>35908608.192411385</v>
      </c>
      <c r="R32" s="38">
        <f>'[1]Annual Expected Cost'!R32</f>
        <v>25136025.734687973</v>
      </c>
      <c r="S32" s="38">
        <f>'[1]Annual Expected Cost'!S32</f>
        <v>14363443.276964556</v>
      </c>
    </row>
    <row r="33" spans="1:19" x14ac:dyDescent="0.35">
      <c r="A33">
        <v>2052</v>
      </c>
      <c r="B33" s="36">
        <f>'[1]Annual Expected Cost'!B33</f>
        <v>1320478.8079634523</v>
      </c>
      <c r="C33" s="36">
        <f>'[1]Annual Expected Cost'!C33</f>
        <v>1694102.6567283049</v>
      </c>
      <c r="D33" s="36">
        <f>'[1]Annual Expected Cost'!D33</f>
        <v>1786229.0851908713</v>
      </c>
      <c r="E33" s="36">
        <f>'[1]Annual Expected Cost'!E33</f>
        <v>1174611.9628977219</v>
      </c>
      <c r="F33" s="36">
        <f>'[1]Annual Expected Cost'!F33</f>
        <v>977563.76868612156</v>
      </c>
      <c r="G33" s="36">
        <f>'[1]Annual Expected Cost'!G33</f>
        <v>586026.44772021414</v>
      </c>
      <c r="H33" s="37">
        <f>'[1]Annual Expected Cost'!H33</f>
        <v>4230997.4474285524</v>
      </c>
      <c r="I33" s="37">
        <f>'[1]Annual Expected Cost'!I33</f>
        <v>4498782.0959999794</v>
      </c>
      <c r="J33" s="37">
        <f>'[1]Annual Expected Cost'!J33</f>
        <v>2838517.2748571299</v>
      </c>
      <c r="K33" s="37">
        <f>'[1]Annual Expected Cost'!K33</f>
        <v>2088720.2588571331</v>
      </c>
      <c r="L33" s="37">
        <f>'[1]Annual Expected Cost'!L33</f>
        <v>1874492.5399999919</v>
      </c>
      <c r="M33" s="37">
        <f>'[1]Annual Expected Cost'!M33</f>
        <v>803353.9457142821</v>
      </c>
      <c r="N33" s="38">
        <f>'[1]Annual Expected Cost'!N33</f>
        <v>83242613.541628733</v>
      </c>
      <c r="O33" s="38">
        <f>'[1]Annual Expected Cost'!O33</f>
        <v>148389006.74812075</v>
      </c>
      <c r="P33" s="38">
        <f>'[1]Annual Expected Cost'!P33</f>
        <v>108577322.01082009</v>
      </c>
      <c r="Q33" s="38">
        <f>'[1]Annual Expected Cost'!Q33</f>
        <v>36192440.670273356</v>
      </c>
      <c r="R33" s="38">
        <f>'[1]Annual Expected Cost'!R33</f>
        <v>25334708.469191354</v>
      </c>
      <c r="S33" s="38">
        <f>'[1]Annual Expected Cost'!S33</f>
        <v>14476976.268109346</v>
      </c>
    </row>
    <row r="34" spans="1:19" x14ac:dyDescent="0.35">
      <c r="A34">
        <v>2053</v>
      </c>
      <c r="B34" s="36">
        <f>'[1]Annual Expected Cost'!B34</f>
        <v>1341541.6049180946</v>
      </c>
      <c r="C34" s="36">
        <f>'[1]Annual Expected Cost'!C34</f>
        <v>1721125.0822786405</v>
      </c>
      <c r="D34" s="36">
        <f>'[1]Annual Expected Cost'!D34</f>
        <v>1814721.0082031586</v>
      </c>
      <c r="E34" s="36">
        <f>'[1]Annual Expected Cost'!E34</f>
        <v>1193348.0555376071</v>
      </c>
      <c r="F34" s="36">
        <f>'[1]Annual Expected Cost'!F34</f>
        <v>993156.76953238773</v>
      </c>
      <c r="G34" s="36">
        <f>'[1]Annual Expected Cost'!G34</f>
        <v>595374.08435318526</v>
      </c>
      <c r="H34" s="37">
        <f>'[1]Annual Expected Cost'!H34</f>
        <v>4266422.9879854498</v>
      </c>
      <c r="I34" s="37">
        <f>'[1]Annual Expected Cost'!I34</f>
        <v>4536449.7593769338</v>
      </c>
      <c r="J34" s="37">
        <f>'[1]Annual Expected Cost'!J34</f>
        <v>2862283.776749732</v>
      </c>
      <c r="K34" s="37">
        <f>'[1]Annual Expected Cost'!K34</f>
        <v>2106208.8168535763</v>
      </c>
      <c r="L34" s="37">
        <f>'[1]Annual Expected Cost'!L34</f>
        <v>1890187.3997403895</v>
      </c>
      <c r="M34" s="37">
        <f>'[1]Annual Expected Cost'!M34</f>
        <v>810080.31417445256</v>
      </c>
      <c r="N34" s="38">
        <f>'[1]Annual Expected Cost'!N34</f>
        <v>83900588.285139412</v>
      </c>
      <c r="O34" s="38">
        <f>'[1]Annual Expected Cost'!O34</f>
        <v>149561918.2474224</v>
      </c>
      <c r="P34" s="38">
        <f>'[1]Annual Expected Cost'!P34</f>
        <v>109435549.93713836</v>
      </c>
      <c r="Q34" s="38">
        <f>'[1]Annual Expected Cost'!Q34</f>
        <v>36478516.645712785</v>
      </c>
      <c r="R34" s="38">
        <f>'[1]Annual Expected Cost'!R34</f>
        <v>25534961.651998948</v>
      </c>
      <c r="S34" s="38">
        <f>'[1]Annual Expected Cost'!S34</f>
        <v>14591406.658285115</v>
      </c>
    </row>
    <row r="35" spans="1:19" x14ac:dyDescent="0.35">
      <c r="A35">
        <v>2054</v>
      </c>
      <c r="B35" s="36">
        <f>'[1]Annual Expected Cost'!B35</f>
        <v>1362940.371986666</v>
      </c>
      <c r="C35" s="36">
        <f>'[1]Annual Expected Cost'!C35</f>
        <v>1748578.5392542109</v>
      </c>
      <c r="D35" s="36">
        <f>'[1]Annual Expected Cost'!D35</f>
        <v>1843667.4024160712</v>
      </c>
      <c r="E35" s="36">
        <f>'[1]Annual Expected Cost'!E35</f>
        <v>1212383.0053137201</v>
      </c>
      <c r="F35" s="36">
        <f>'[1]Annual Expected Cost'!F35</f>
        <v>1008998.492439741</v>
      </c>
      <c r="G35" s="36">
        <f>'[1]Annual Expected Cost'!G35</f>
        <v>604870.82400183426</v>
      </c>
      <c r="H35" s="37">
        <f>'[1]Annual Expected Cost'!H35</f>
        <v>4302145.1415607538</v>
      </c>
      <c r="I35" s="37">
        <f>'[1]Annual Expected Cost'!I35</f>
        <v>4574432.8087481428</v>
      </c>
      <c r="J35" s="37">
        <f>'[1]Annual Expected Cost'!J35</f>
        <v>2886249.2721863277</v>
      </c>
      <c r="K35" s="37">
        <f>'[1]Annual Expected Cost'!K35</f>
        <v>2123843.8040616373</v>
      </c>
      <c r="L35" s="37">
        <f>'[1]Annual Expected Cost'!L35</f>
        <v>1906013.6703117264</v>
      </c>
      <c r="M35" s="37">
        <f>'[1]Annual Expected Cost'!M35</f>
        <v>816863.00156216836</v>
      </c>
      <c r="N35" s="38">
        <f>'[1]Annual Expected Cost'!N35</f>
        <v>84563763.859626889</v>
      </c>
      <c r="O35" s="38">
        <f>'[1]Annual Expected Cost'!O35</f>
        <v>150744100.79324794</v>
      </c>
      <c r="P35" s="38">
        <f>'[1]Annual Expected Cost'!P35</f>
        <v>110300561.55603509</v>
      </c>
      <c r="Q35" s="38">
        <f>'[1]Annual Expected Cost'!Q35</f>
        <v>36766853.852011688</v>
      </c>
      <c r="R35" s="38">
        <f>'[1]Annual Expected Cost'!R35</f>
        <v>25736797.696408186</v>
      </c>
      <c r="S35" s="38">
        <f>'[1]Annual Expected Cost'!S35</f>
        <v>14706741.540804679</v>
      </c>
    </row>
    <row r="36" spans="1:19" x14ac:dyDescent="0.35">
      <c r="A36">
        <v>2055</v>
      </c>
      <c r="B36" s="36">
        <f>'[1]Annual Expected Cost'!B36</f>
        <v>1384680.468187615</v>
      </c>
      <c r="C36" s="36">
        <f>'[1]Annual Expected Cost'!C36</f>
        <v>1776469.902984886</v>
      </c>
      <c r="D36" s="36">
        <f>'[1]Annual Expected Cost'!D36</f>
        <v>1873075.5170444867</v>
      </c>
      <c r="E36" s="36">
        <f>'[1]Annual Expected Cost'!E36</f>
        <v>1231721.5792599132</v>
      </c>
      <c r="F36" s="36">
        <f>'[1]Annual Expected Cost'!F36</f>
        <v>1025092.9047435444</v>
      </c>
      <c r="G36" s="36">
        <f>'[1]Annual Expected Cost'!G36</f>
        <v>614519.0449902399</v>
      </c>
      <c r="H36" s="37">
        <f>'[1]Annual Expected Cost'!H36</f>
        <v>4338166.391653127</v>
      </c>
      <c r="I36" s="37">
        <f>'[1]Annual Expected Cost'!I36</f>
        <v>4612733.88479573</v>
      </c>
      <c r="J36" s="37">
        <f>'[1]Annual Expected Cost'!J36</f>
        <v>2910415.4273115913</v>
      </c>
      <c r="K36" s="37">
        <f>'[1]Annual Expected Cost'!K36</f>
        <v>2141626.4465123028</v>
      </c>
      <c r="L36" s="37">
        <f>'[1]Annual Expected Cost'!L36</f>
        <v>1921972.451998221</v>
      </c>
      <c r="M36" s="37">
        <f>'[1]Annual Expected Cost'!M36</f>
        <v>823702.4794278089</v>
      </c>
      <c r="N36" s="38">
        <f>'[1]Annual Expected Cost'!N36</f>
        <v>85232181.374029055</v>
      </c>
      <c r="O36" s="38">
        <f>'[1]Annual Expected Cost'!O36</f>
        <v>151935627.66674742</v>
      </c>
      <c r="P36" s="38">
        <f>'[1]Annual Expected Cost'!P36</f>
        <v>111172410.48786399</v>
      </c>
      <c r="Q36" s="38">
        <f>'[1]Annual Expected Cost'!Q36</f>
        <v>37057470.162621327</v>
      </c>
      <c r="R36" s="38">
        <f>'[1]Annual Expected Cost'!R36</f>
        <v>25940229.113834929</v>
      </c>
      <c r="S36" s="38">
        <f>'[1]Annual Expected Cost'!S36</f>
        <v>14822988.065048531</v>
      </c>
    </row>
    <row r="37" spans="1:19" x14ac:dyDescent="0.35">
      <c r="A37">
        <v>2056</v>
      </c>
      <c r="B37" s="36">
        <f>'[1]Annual Expected Cost'!B37</f>
        <v>1406767.3380204416</v>
      </c>
      <c r="C37" s="36">
        <f>'[1]Annual Expected Cost'!C37</f>
        <v>1804806.1584680858</v>
      </c>
      <c r="D37" s="36">
        <f>'[1]Annual Expected Cost'!D37</f>
        <v>1902952.7169346281</v>
      </c>
      <c r="E37" s="36">
        <f>'[1]Annual Expected Cost'!E37</f>
        <v>1251368.6204484159</v>
      </c>
      <c r="F37" s="36">
        <f>'[1]Annual Expected Cost'!F37</f>
        <v>1041444.0370616446</v>
      </c>
      <c r="G37" s="36">
        <f>'[1]Annual Expected Cost'!G37</f>
        <v>624321.16357883927</v>
      </c>
      <c r="H37" s="37">
        <f>'[1]Annual Expected Cost'!H37</f>
        <v>4374489.2425552187</v>
      </c>
      <c r="I37" s="37">
        <f>'[1]Annual Expected Cost'!I37</f>
        <v>4651355.650311878</v>
      </c>
      <c r="J37" s="37">
        <f>'[1]Annual Expected Cost'!J37</f>
        <v>2934783.9222205896</v>
      </c>
      <c r="K37" s="37">
        <f>'[1]Annual Expected Cost'!K37</f>
        <v>2159557.9805019428</v>
      </c>
      <c r="L37" s="37">
        <f>'[1]Annual Expected Cost'!L37</f>
        <v>1938064.854296616</v>
      </c>
      <c r="M37" s="37">
        <f>'[1]Annual Expected Cost'!M37</f>
        <v>830599.22326997819</v>
      </c>
      <c r="N37" s="38">
        <f>'[1]Annual Expected Cost'!N37</f>
        <v>85905882.262221217</v>
      </c>
      <c r="O37" s="38">
        <f>'[1]Annual Expected Cost'!O37</f>
        <v>153136572.72830737</v>
      </c>
      <c r="P37" s="38">
        <f>'[1]Annual Expected Cost'!P37</f>
        <v>112051150.77681029</v>
      </c>
      <c r="Q37" s="38">
        <f>'[1]Annual Expected Cost'!Q37</f>
        <v>37350383.592270091</v>
      </c>
      <c r="R37" s="38">
        <f>'[1]Annual Expected Cost'!R37</f>
        <v>26145268.514589064</v>
      </c>
      <c r="S37" s="38">
        <f>'[1]Annual Expected Cost'!S37</f>
        <v>14940153.436908038</v>
      </c>
    </row>
    <row r="38" spans="1:19" x14ac:dyDescent="0.35">
      <c r="A38">
        <v>2057</v>
      </c>
      <c r="B38" s="36">
        <f>'[1]Annual Expected Cost'!B38</f>
        <v>1429206.5128291957</v>
      </c>
      <c r="C38" s="36">
        <f>'[1]Annual Expected Cost'!C38</f>
        <v>1833594.4021180766</v>
      </c>
      <c r="D38" s="36">
        <f>'[1]Annual Expected Cost'!D38</f>
        <v>1933306.4844084855</v>
      </c>
      <c r="E38" s="36">
        <f>'[1]Annual Expected Cost'!E38</f>
        <v>1271329.0492027146</v>
      </c>
      <c r="F38" s="36">
        <f>'[1]Annual Expected Cost'!F38</f>
        <v>1058055.9843037843</v>
      </c>
      <c r="G38" s="36">
        <f>'[1]Annual Expected Cost'!G38</f>
        <v>634279.63456954609</v>
      </c>
      <c r="H38" s="37">
        <f>'[1]Annual Expected Cost'!H38</f>
        <v>4411116.2195277615</v>
      </c>
      <c r="I38" s="37">
        <f>'[1]Annual Expected Cost'!I38</f>
        <v>4690300.790383948</v>
      </c>
      <c r="J38" s="37">
        <f>'[1]Annual Expected Cost'!J38</f>
        <v>2959356.4510755865</v>
      </c>
      <c r="K38" s="37">
        <f>'[1]Annual Expected Cost'!K38</f>
        <v>2177639.6526782615</v>
      </c>
      <c r="L38" s="37">
        <f>'[1]Annual Expected Cost'!L38</f>
        <v>1954291.9959933122</v>
      </c>
      <c r="M38" s="37">
        <f>'[1]Annual Expected Cost'!M38</f>
        <v>837553.71256856224</v>
      </c>
      <c r="N38" s="38">
        <f>'[1]Annual Expected Cost'!N38</f>
        <v>86584908.285584554</v>
      </c>
      <c r="O38" s="38">
        <f>'[1]Annual Expected Cost'!O38</f>
        <v>154347010.42212898</v>
      </c>
      <c r="P38" s="38">
        <f>'[1]Annual Expected Cost'!P38</f>
        <v>112936836.89424072</v>
      </c>
      <c r="Q38" s="38">
        <f>'[1]Annual Expected Cost'!Q38</f>
        <v>37645612.298080236</v>
      </c>
      <c r="R38" s="38">
        <f>'[1]Annual Expected Cost'!R38</f>
        <v>26351928.608656168</v>
      </c>
      <c r="S38" s="38">
        <f>'[1]Annual Expected Cost'!S38</f>
        <v>15058244.919232097</v>
      </c>
    </row>
    <row r="39" spans="1:19" x14ac:dyDescent="0.35">
      <c r="A39">
        <v>2058</v>
      </c>
      <c r="B39" s="36">
        <f>'[1]Annual Expected Cost'!B39</f>
        <v>1452003.6121877239</v>
      </c>
      <c r="C39" s="36">
        <f>'[1]Annual Expected Cost'!C39</f>
        <v>1862841.8435431651</v>
      </c>
      <c r="D39" s="36">
        <f>'[1]Annual Expected Cost'!D39</f>
        <v>1964144.4211376572</v>
      </c>
      <c r="E39" s="36">
        <f>'[1]Annual Expected Cost'!E39</f>
        <v>1291607.8643297774</v>
      </c>
      <c r="F39" s="36">
        <f>'[1]Annual Expected Cost'!F39</f>
        <v>1074932.9066971133</v>
      </c>
      <c r="G39" s="36">
        <f>'[1]Annual Expected Cost'!G39</f>
        <v>644396.95192052086</v>
      </c>
      <c r="H39" s="37">
        <f>'[1]Annual Expected Cost'!H39</f>
        <v>4448049.8689751374</v>
      </c>
      <c r="I39" s="37">
        <f>'[1]Annual Expected Cost'!I39</f>
        <v>4729572.0125811584</v>
      </c>
      <c r="J39" s="37">
        <f>'[1]Annual Expected Cost'!J39</f>
        <v>2984134.7222238258</v>
      </c>
      <c r="K39" s="37">
        <f>'[1]Annual Expected Cost'!K39</f>
        <v>2195872.720126966</v>
      </c>
      <c r="L39" s="37">
        <f>'[1]Annual Expected Cost'!L39</f>
        <v>1970655.0052421496</v>
      </c>
      <c r="M39" s="37">
        <f>'[1]Annual Expected Cost'!M39</f>
        <v>844566.43081806402</v>
      </c>
      <c r="N39" s="38">
        <f>'[1]Annual Expected Cost'!N39</f>
        <v>87269301.535594791</v>
      </c>
      <c r="O39" s="38">
        <f>'[1]Annual Expected Cost'!O39</f>
        <v>155567015.7808429</v>
      </c>
      <c r="P39" s="38">
        <f>'[1]Annual Expected Cost'!P39</f>
        <v>113829523.74208018</v>
      </c>
      <c r="Q39" s="38">
        <f>'[1]Annual Expected Cost'!Q39</f>
        <v>37943174.580693386</v>
      </c>
      <c r="R39" s="38">
        <f>'[1]Annual Expected Cost'!R39</f>
        <v>26560222.206485372</v>
      </c>
      <c r="S39" s="38">
        <f>'[1]Annual Expected Cost'!S39</f>
        <v>15177269.832277358</v>
      </c>
    </row>
    <row r="40" spans="1:19" x14ac:dyDescent="0.35">
      <c r="A40">
        <v>2059</v>
      </c>
      <c r="B40" s="36">
        <f>'[1]Annual Expected Cost'!B40</f>
        <v>1475164.3453070121</v>
      </c>
      <c r="C40" s="36">
        <f>'[1]Annual Expected Cost'!C40</f>
        <v>1892555.8073512441</v>
      </c>
      <c r="D40" s="36">
        <f>'[1]Annual Expected Cost'!D40</f>
        <v>1995474.2500470818</v>
      </c>
      <c r="E40" s="36">
        <f>'[1]Annual Expected Cost'!E40</f>
        <v>1312210.1443719349</v>
      </c>
      <c r="F40" s="36">
        <f>'[1]Annual Expected Cost'!F40</f>
        <v>1092079.0308280592</v>
      </c>
      <c r="G40" s="36">
        <f>'[1]Annual Expected Cost'!G40</f>
        <v>654675.6493707475</v>
      </c>
      <c r="H40" s="37">
        <f>'[1]Annual Expected Cost'!H40</f>
        <v>4485292.7586224116</v>
      </c>
      <c r="I40" s="37">
        <f>'[1]Annual Expected Cost'!I40</f>
        <v>4769172.0471428167</v>
      </c>
      <c r="J40" s="37">
        <f>'[1]Annual Expected Cost'!J40</f>
        <v>3009120.4583163015</v>
      </c>
      <c r="K40" s="37">
        <f>'[1]Annual Expected Cost'!K40</f>
        <v>2214258.450459165</v>
      </c>
      <c r="L40" s="37">
        <f>'[1]Annual Expected Cost'!L40</f>
        <v>1987155.0196428408</v>
      </c>
      <c r="M40" s="37">
        <f>'[1]Annual Expected Cost'!M40</f>
        <v>851637.86556121742</v>
      </c>
      <c r="N40" s="38">
        <f>'[1]Annual Expected Cost'!N40</f>
        <v>87959104.436431438</v>
      </c>
      <c r="O40" s="38">
        <f>'[1]Annual Expected Cost'!O40</f>
        <v>156796664.43016037</v>
      </c>
      <c r="P40" s="38">
        <f>'[1]Annual Expected Cost'!P40</f>
        <v>114729266.65621492</v>
      </c>
      <c r="Q40" s="38">
        <f>'[1]Annual Expected Cost'!Q40</f>
        <v>38243088.885404967</v>
      </c>
      <c r="R40" s="38">
        <f>'[1]Annual Expected Cost'!R40</f>
        <v>26770162.219783481</v>
      </c>
      <c r="S40" s="38">
        <f>'[1]Annual Expected Cost'!S40</f>
        <v>15297235.55416199</v>
      </c>
    </row>
    <row r="41" spans="1:19" x14ac:dyDescent="0.35">
      <c r="A41">
        <v>2060</v>
      </c>
      <c r="B41" s="36">
        <f>'[1]Annual Expected Cost'!B41</f>
        <v>1513107.9324738858</v>
      </c>
      <c r="C41" s="36">
        <f>'[1]Annual Expected Cost'!C41</f>
        <v>1941235.3707320006</v>
      </c>
      <c r="D41" s="36">
        <f>'[1]Annual Expected Cost'!D41</f>
        <v>2046801.0404394809</v>
      </c>
      <c r="E41" s="36">
        <f>'[1]Annual Expected Cost'!E41</f>
        <v>1345962.2887703751</v>
      </c>
      <c r="F41" s="36">
        <f>'[1]Annual Expected Cost'!F41</f>
        <v>1120169.0507849308</v>
      </c>
      <c r="G41" s="36">
        <f>'[1]Annual Expected Cost'!G41</f>
        <v>671514.95452813909</v>
      </c>
      <c r="H41" s="37">
        <f>'[1]Annual Expected Cost'!H41</f>
        <v>4566345.1350149615</v>
      </c>
      <c r="I41" s="37">
        <f>'[1]Annual Expected Cost'!I41</f>
        <v>4855354.3207754027</v>
      </c>
      <c r="J41" s="37">
        <f>'[1]Annual Expected Cost'!J41</f>
        <v>3063497.3690606705</v>
      </c>
      <c r="K41" s="37">
        <f>'[1]Annual Expected Cost'!K41</f>
        <v>2254271.6489314367</v>
      </c>
      <c r="L41" s="37">
        <f>'[1]Annual Expected Cost'!L41</f>
        <v>2023064.3003230845</v>
      </c>
      <c r="M41" s="37">
        <f>'[1]Annual Expected Cost'!M41</f>
        <v>867027.55728132196</v>
      </c>
      <c r="N41" s="38">
        <f>'[1]Annual Expected Cost'!N41</f>
        <v>89506976.816686809</v>
      </c>
      <c r="O41" s="38">
        <f>'[1]Annual Expected Cost'!O41</f>
        <v>159555915.19496343</v>
      </c>
      <c r="P41" s="38">
        <f>'[1]Annual Expected Cost'!P41</f>
        <v>116748230.63046105</v>
      </c>
      <c r="Q41" s="38">
        <f>'[1]Annual Expected Cost'!Q41</f>
        <v>38916076.876820348</v>
      </c>
      <c r="R41" s="38">
        <f>'[1]Annual Expected Cost'!R41</f>
        <v>27241253.81377425</v>
      </c>
      <c r="S41" s="38">
        <f>'[1]Annual Expected Cost'!S41</f>
        <v>15566430.750728143</v>
      </c>
    </row>
    <row r="42" spans="1:19" x14ac:dyDescent="0.35">
      <c r="A42">
        <v>2061</v>
      </c>
      <c r="B42" s="36">
        <f>'[1]Annual Expected Cost'!B42</f>
        <v>1537243.3331785051</v>
      </c>
      <c r="C42" s="36">
        <f>'[1]Annual Expected Cost'!C42</f>
        <v>1972199.7801631209</v>
      </c>
      <c r="D42" s="36">
        <f>'[1]Annual Expected Cost'!D42</f>
        <v>2079449.3150360398</v>
      </c>
      <c r="E42" s="36">
        <f>'[1]Annual Expected Cost'!E42</f>
        <v>1367431.5696297167</v>
      </c>
      <c r="F42" s="36">
        <f>'[1]Annual Expected Cost'!F42</f>
        <v>1138036.7311515289</v>
      </c>
      <c r="G42" s="36">
        <f>'[1]Annual Expected Cost'!G42</f>
        <v>682226.20794162329</v>
      </c>
      <c r="H42" s="37">
        <f>'[1]Annual Expected Cost'!H42</f>
        <v>4604578.4941193443</v>
      </c>
      <c r="I42" s="37">
        <f>'[1]Annual Expected Cost'!I42</f>
        <v>4896007.5127344942</v>
      </c>
      <c r="J42" s="37">
        <f>'[1]Annual Expected Cost'!J42</f>
        <v>3089147.5973205734</v>
      </c>
      <c r="K42" s="37">
        <f>'[1]Annual Expected Cost'!K42</f>
        <v>2273146.3451981572</v>
      </c>
      <c r="L42" s="37">
        <f>'[1]Annual Expected Cost'!L42</f>
        <v>2040003.130306039</v>
      </c>
      <c r="M42" s="37">
        <f>'[1]Annual Expected Cost'!M42</f>
        <v>874287.05584544525</v>
      </c>
      <c r="N42" s="38">
        <f>'[1]Annual Expected Cost'!N42</f>
        <v>90214466.978368521</v>
      </c>
      <c r="O42" s="38">
        <f>'[1]Annual Expected Cost'!O42</f>
        <v>160817093.30926564</v>
      </c>
      <c r="P42" s="38">
        <f>'[1]Annual Expected Cost'!P42</f>
        <v>117671043.88482852</v>
      </c>
      <c r="Q42" s="38">
        <f>'[1]Annual Expected Cost'!Q42</f>
        <v>39223681.294942833</v>
      </c>
      <c r="R42" s="38">
        <f>'[1]Annual Expected Cost'!R42</f>
        <v>27456576.906459991</v>
      </c>
      <c r="S42" s="38">
        <f>'[1]Annual Expected Cost'!S42</f>
        <v>15689472.517977137</v>
      </c>
    </row>
    <row r="43" spans="1:19" x14ac:dyDescent="0.35">
      <c r="A43">
        <v>2062</v>
      </c>
      <c r="B43" s="36">
        <f>'[1]Annual Expected Cost'!B43</f>
        <v>1561763.7147259784</v>
      </c>
      <c r="C43" s="36">
        <f>'[1]Annual Expected Cost'!C43</f>
        <v>2003658.0991251892</v>
      </c>
      <c r="D43" s="36">
        <f>'[1]Annual Expected Cost'!D43</f>
        <v>2112618.3582921177</v>
      </c>
      <c r="E43" s="36">
        <f>'[1]Annual Expected Cost'!E43</f>
        <v>1389243.3043783412</v>
      </c>
      <c r="F43" s="36">
        <f>'[1]Annual Expected Cost'!F43</f>
        <v>1156189.4167157437</v>
      </c>
      <c r="G43" s="36">
        <f>'[1]Annual Expected Cost'!G43</f>
        <v>693108.31525629654</v>
      </c>
      <c r="H43" s="37">
        <f>'[1]Annual Expected Cost'!H43</f>
        <v>4643131.9757079426</v>
      </c>
      <c r="I43" s="37">
        <f>'[1]Annual Expected Cost'!I43</f>
        <v>4937001.0880945222</v>
      </c>
      <c r="J43" s="37">
        <f>'[1]Annual Expected Cost'!J43</f>
        <v>3115012.5912977341</v>
      </c>
      <c r="K43" s="37">
        <f>'[1]Annual Expected Cost'!K43</f>
        <v>2292179.0766153135</v>
      </c>
      <c r="L43" s="37">
        <f>'[1]Annual Expected Cost'!L43</f>
        <v>2057083.7867060509</v>
      </c>
      <c r="M43" s="37">
        <f>'[1]Annual Expected Cost'!M43</f>
        <v>881607.33715973608</v>
      </c>
      <c r="N43" s="38">
        <f>'[1]Annual Expected Cost'!N43</f>
        <v>90927549.35583809</v>
      </c>
      <c r="O43" s="38">
        <f>'[1]Annual Expected Cost'!O43</f>
        <v>162088240.15605921</v>
      </c>
      <c r="P43" s="38">
        <f>'[1]Annual Expected Cost'!P43</f>
        <v>118601151.33370185</v>
      </c>
      <c r="Q43" s="38">
        <f>'[1]Annual Expected Cost'!Q43</f>
        <v>39533717.11123395</v>
      </c>
      <c r="R43" s="38">
        <f>'[1]Annual Expected Cost'!R43</f>
        <v>27673601.97786377</v>
      </c>
      <c r="S43" s="38">
        <f>'[1]Annual Expected Cost'!S43</f>
        <v>15813486.844493583</v>
      </c>
    </row>
    <row r="44" spans="1:19" x14ac:dyDescent="0.35">
      <c r="A44">
        <v>2063</v>
      </c>
      <c r="B44" s="36">
        <f>'[1]Annual Expected Cost'!B44</f>
        <v>1586675.2178989332</v>
      </c>
      <c r="C44" s="36">
        <f>'[1]Annual Expected Cost'!C44</f>
        <v>2035618.2059090964</v>
      </c>
      <c r="D44" s="36">
        <f>'[1]Annual Expected Cost'!D44</f>
        <v>2146316.4769253009</v>
      </c>
      <c r="E44" s="36">
        <f>'[1]Annual Expected Cost'!E44</f>
        <v>1411402.9554566091</v>
      </c>
      <c r="F44" s="36">
        <f>'[1]Annual Expected Cost'!F44</f>
        <v>1174631.6535608382</v>
      </c>
      <c r="G44" s="36">
        <f>'[1]Annual Expected Cost'!G44</f>
        <v>704164.00174196833</v>
      </c>
      <c r="H44" s="37">
        <f>'[1]Annual Expected Cost'!H44</f>
        <v>4682008.2601208389</v>
      </c>
      <c r="I44" s="37">
        <f>'[1]Annual Expected Cost'!I44</f>
        <v>4978337.896837349</v>
      </c>
      <c r="J44" s="37">
        <f>'[1]Annual Expected Cost'!J44</f>
        <v>3141094.1491949935</v>
      </c>
      <c r="K44" s="37">
        <f>'[1]Annual Expected Cost'!K44</f>
        <v>2311371.1663887687</v>
      </c>
      <c r="L44" s="37">
        <f>'[1]Annual Expected Cost'!L44</f>
        <v>2074307.4570155619</v>
      </c>
      <c r="M44" s="37">
        <f>'[1]Annual Expected Cost'!M44</f>
        <v>888988.91014952643</v>
      </c>
      <c r="N44" s="38">
        <f>'[1]Annual Expected Cost'!N44</f>
        <v>91646268.15165703</v>
      </c>
      <c r="O44" s="38">
        <f>'[1]Annual Expected Cost'!O44</f>
        <v>163369434.53121471</v>
      </c>
      <c r="P44" s="38">
        <f>'[1]Annual Expected Cost'!P44</f>
        <v>119538610.63259614</v>
      </c>
      <c r="Q44" s="38">
        <f>'[1]Annual Expected Cost'!Q44</f>
        <v>39846203.544198707</v>
      </c>
      <c r="R44" s="38">
        <f>'[1]Annual Expected Cost'!R44</f>
        <v>27892342.480939101</v>
      </c>
      <c r="S44" s="38">
        <f>'[1]Annual Expected Cost'!S44</f>
        <v>15938481.417679487</v>
      </c>
    </row>
    <row r="45" spans="1:19" x14ac:dyDescent="0.35">
      <c r="A45">
        <v>2064</v>
      </c>
      <c r="B45" s="36">
        <f>'[1]Annual Expected Cost'!B45</f>
        <v>1611984.081430875</v>
      </c>
      <c r="C45" s="36">
        <f>'[1]Annual Expected Cost'!C45</f>
        <v>2068088.1044713939</v>
      </c>
      <c r="D45" s="36">
        <f>'[1]Annual Expected Cost'!D45</f>
        <v>2180552.1101526176</v>
      </c>
      <c r="E45" s="36">
        <f>'[1]Annual Expected Cost'!E45</f>
        <v>1433916.0724356039</v>
      </c>
      <c r="F45" s="36">
        <f>'[1]Annual Expected Cost'!F45</f>
        <v>1193368.0602840974</v>
      </c>
      <c r="G45" s="36">
        <f>'[1]Annual Expected Cost'!G45</f>
        <v>715396.03613889602</v>
      </c>
      <c r="H45" s="37">
        <f>'[1]Annual Expected Cost'!H45</f>
        <v>4721210.0501402225</v>
      </c>
      <c r="I45" s="37">
        <f>'[1]Annual Expected Cost'!I45</f>
        <v>5020020.8128073262</v>
      </c>
      <c r="J45" s="37">
        <f>'[1]Annual Expected Cost'!J45</f>
        <v>3167394.0842712885</v>
      </c>
      <c r="K45" s="37">
        <f>'[1]Annual Expected Cost'!K45</f>
        <v>2330723.9488034006</v>
      </c>
      <c r="L45" s="37">
        <f>'[1]Annual Expected Cost'!L45</f>
        <v>2091675.3386697189</v>
      </c>
      <c r="M45" s="37">
        <f>'[1]Annual Expected Cost'!M45</f>
        <v>896432.2880013081</v>
      </c>
      <c r="N45" s="38">
        <f>'[1]Annual Expected Cost'!N45</f>
        <v>92370667.917777315</v>
      </c>
      <c r="O45" s="38">
        <f>'[1]Annual Expected Cost'!O45</f>
        <v>164660755.85342914</v>
      </c>
      <c r="P45" s="38">
        <f>'[1]Annual Expected Cost'!P45</f>
        <v>120483479.89275302</v>
      </c>
      <c r="Q45" s="38">
        <f>'[1]Annual Expected Cost'!Q45</f>
        <v>40161159.964251004</v>
      </c>
      <c r="R45" s="38">
        <f>'[1]Annual Expected Cost'!R45</f>
        <v>28112811.974975709</v>
      </c>
      <c r="S45" s="38">
        <f>'[1]Annual Expected Cost'!S45</f>
        <v>16064463.985700406</v>
      </c>
    </row>
    <row r="46" spans="1:19" x14ac:dyDescent="0.35">
      <c r="A46">
        <v>2065</v>
      </c>
      <c r="B46" s="36">
        <f>'[1]Annual Expected Cost'!B46</f>
        <v>1637696.6435685887</v>
      </c>
      <c r="C46" s="36">
        <f>'[1]Annual Expected Cost'!C46</f>
        <v>2101075.9264387707</v>
      </c>
      <c r="D46" s="36">
        <f>'[1]Annual Expected Cost'!D46</f>
        <v>2215333.8318040208</v>
      </c>
      <c r="E46" s="36">
        <f>'[1]Annual Expected Cost'!E46</f>
        <v>1456788.2934069422</v>
      </c>
      <c r="F46" s="36">
        <f>'[1]Annual Expected Cost'!F46</f>
        <v>1212403.32915349</v>
      </c>
      <c r="G46" s="36">
        <f>'[1]Annual Expected Cost'!G46</f>
        <v>726807.23135117593</v>
      </c>
      <c r="H46" s="37">
        <f>'[1]Annual Expected Cost'!H46</f>
        <v>4760740.0711782929</v>
      </c>
      <c r="I46" s="37">
        <f>'[1]Annual Expected Cost'!I46</f>
        <v>5062052.733911097</v>
      </c>
      <c r="J46" s="37">
        <f>'[1]Annual Expected Cost'!J46</f>
        <v>3193914.2249677158</v>
      </c>
      <c r="K46" s="37">
        <f>'[1]Annual Expected Cost'!K46</f>
        <v>2350238.7693158658</v>
      </c>
      <c r="L46" s="37">
        <f>'[1]Annual Expected Cost'!L46</f>
        <v>2109188.6391296238</v>
      </c>
      <c r="M46" s="37">
        <f>'[1]Annual Expected Cost'!M46</f>
        <v>903937.98819841014</v>
      </c>
      <c r="N46" s="38">
        <f>'[1]Annual Expected Cost'!N46</f>
        <v>93100793.558302939</v>
      </c>
      <c r="O46" s="38">
        <f>'[1]Annual Expected Cost'!O46</f>
        <v>165962284.16914871</v>
      </c>
      <c r="P46" s="38">
        <f>'[1]Annual Expected Cost'!P46</f>
        <v>121435817.68474297</v>
      </c>
      <c r="Q46" s="38">
        <f>'[1]Annual Expected Cost'!Q46</f>
        <v>40478605.894914322</v>
      </c>
      <c r="R46" s="38">
        <f>'[1]Annual Expected Cost'!R46</f>
        <v>28335024.12644003</v>
      </c>
      <c r="S46" s="38">
        <f>'[1]Annual Expected Cost'!S46</f>
        <v>16191442.357965732</v>
      </c>
    </row>
    <row r="47" spans="1:19" x14ac:dyDescent="0.35">
      <c r="A47">
        <v>2066</v>
      </c>
      <c r="B47" s="36">
        <f>'[1]Annual Expected Cost'!B47</f>
        <v>1663819.3436594631</v>
      </c>
      <c r="C47" s="36">
        <f>'[1]Annual Expected Cost'!C47</f>
        <v>2134589.9331445047</v>
      </c>
      <c r="D47" s="36">
        <f>'[1]Annual Expected Cost'!D47</f>
        <v>2250670.3524695835</v>
      </c>
      <c r="E47" s="36">
        <f>'[1]Annual Expected Cost'!E47</f>
        <v>1480025.3463947547</v>
      </c>
      <c r="F47" s="36">
        <f>'[1]Annual Expected Cost'!F47</f>
        <v>1231742.2272827807</v>
      </c>
      <c r="G47" s="36">
        <f>'[1]Annual Expected Cost'!G47</f>
        <v>738400.44515119574</v>
      </c>
      <c r="H47" s="37">
        <f>'[1]Annual Expected Cost'!H47</f>
        <v>4800601.0714667402</v>
      </c>
      <c r="I47" s="37">
        <f>'[1]Annual Expected Cost'!I47</f>
        <v>5104436.5823190669</v>
      </c>
      <c r="J47" s="37">
        <f>'[1]Annual Expected Cost'!J47</f>
        <v>3220656.415034649</v>
      </c>
      <c r="K47" s="37">
        <f>'[1]Annual Expected Cost'!K47</f>
        <v>2369916.9846481378</v>
      </c>
      <c r="L47" s="37">
        <f>'[1]Annual Expected Cost'!L47</f>
        <v>2126848.5759662776</v>
      </c>
      <c r="M47" s="37">
        <f>'[1]Annual Expected Cost'!M47</f>
        <v>911506.53255697619</v>
      </c>
      <c r="N47" s="38">
        <f>'[1]Annual Expected Cost'!N47</f>
        <v>93836690.332273528</v>
      </c>
      <c r="O47" s="38">
        <f>'[1]Annual Expected Cost'!O47</f>
        <v>167274100.15753108</v>
      </c>
      <c r="P47" s="38">
        <f>'[1]Annual Expected Cost'!P47</f>
        <v>122395683.04209591</v>
      </c>
      <c r="Q47" s="38">
        <f>'[1]Annual Expected Cost'!Q47</f>
        <v>40798561.014031969</v>
      </c>
      <c r="R47" s="38">
        <f>'[1]Annual Expected Cost'!R47</f>
        <v>28558992.709822383</v>
      </c>
      <c r="S47" s="38">
        <f>'[1]Annual Expected Cost'!S47</f>
        <v>16319424.405612789</v>
      </c>
    </row>
    <row r="48" spans="1:19" x14ac:dyDescent="0.35">
      <c r="A48">
        <v>2067</v>
      </c>
      <c r="B48" s="36">
        <f>'[1]Annual Expected Cost'!B48</f>
        <v>1690358.7237641343</v>
      </c>
      <c r="C48" s="36">
        <f>'[1]Annual Expected Cost'!C48</f>
        <v>2168638.5176973972</v>
      </c>
      <c r="D48" s="36">
        <f>'[1]Annual Expected Cost'!D48</f>
        <v>2286570.5216809413</v>
      </c>
      <c r="E48" s="36">
        <f>'[1]Annual Expected Cost'!E48</f>
        <v>1503633.0507901893</v>
      </c>
      <c r="F48" s="36">
        <f>'[1]Annual Expected Cost'!F48</f>
        <v>1251389.5978253863</v>
      </c>
      <c r="G48" s="36">
        <f>'[1]Annual Expected Cost'!G48</f>
        <v>750178.58089532319</v>
      </c>
      <c r="H48" s="37">
        <f>'[1]Annual Expected Cost'!H48</f>
        <v>4840795.8222478097</v>
      </c>
      <c r="I48" s="37">
        <f>'[1]Annual Expected Cost'!I48</f>
        <v>5147175.3046685588</v>
      </c>
      <c r="J48" s="37">
        <f>'[1]Annual Expected Cost'!J48</f>
        <v>3247622.5136599233</v>
      </c>
      <c r="K48" s="37">
        <f>'[1]Annual Expected Cost'!K48</f>
        <v>2389759.9628818301</v>
      </c>
      <c r="L48" s="37">
        <f>'[1]Annual Expected Cost'!L48</f>
        <v>2144656.3769452325</v>
      </c>
      <c r="M48" s="37">
        <f>'[1]Annual Expected Cost'!M48</f>
        <v>919138.44726224255</v>
      </c>
      <c r="N48" s="38">
        <f>'[1]Annual Expected Cost'!N48</f>
        <v>94578403.85646978</v>
      </c>
      <c r="O48" s="38">
        <f>'[1]Annual Expected Cost'!O48</f>
        <v>168596285.13544613</v>
      </c>
      <c r="P48" s="38">
        <f>'[1]Annual Expected Cost'!P48</f>
        <v>123363135.46496059</v>
      </c>
      <c r="Q48" s="38">
        <f>'[1]Annual Expected Cost'!Q48</f>
        <v>41121045.154986858</v>
      </c>
      <c r="R48" s="38">
        <f>'[1]Annual Expected Cost'!R48</f>
        <v>28784731.60849081</v>
      </c>
      <c r="S48" s="38">
        <f>'[1]Annual Expected Cost'!S48</f>
        <v>16448418.061994748</v>
      </c>
    </row>
    <row r="49" spans="1:19" x14ac:dyDescent="0.35">
      <c r="A49">
        <v>2068</v>
      </c>
      <c r="B49" s="36">
        <f>'[1]Annual Expected Cost'!B49</f>
        <v>1717321.4302948536</v>
      </c>
      <c r="C49" s="36">
        <f>'[1]Annual Expected Cost'!C49</f>
        <v>2203230.2070837072</v>
      </c>
      <c r="D49" s="36">
        <f>'[1]Annual Expected Cost'!D49</f>
        <v>2323043.3301275345</v>
      </c>
      <c r="E49" s="36">
        <f>'[1]Annual Expected Cost'!E49</f>
        <v>1527617.318808794</v>
      </c>
      <c r="F49" s="36">
        <f>'[1]Annual Expected Cost'!F49</f>
        <v>1271350.3611872753</v>
      </c>
      <c r="G49" s="36">
        <f>'[1]Annual Expected Cost'!G49</f>
        <v>762144.58825101051</v>
      </c>
      <c r="H49" s="37">
        <f>'[1]Annual Expected Cost'!H49</f>
        <v>4881327.1179669611</v>
      </c>
      <c r="I49" s="37">
        <f>'[1]Annual Expected Cost'!I49</f>
        <v>5190271.8722686684</v>
      </c>
      <c r="J49" s="37">
        <f>'[1]Annual Expected Cost'!J49</f>
        <v>3274814.3955980884</v>
      </c>
      <c r="K49" s="37">
        <f>'[1]Annual Expected Cost'!K49</f>
        <v>2409769.08355331</v>
      </c>
      <c r="L49" s="37">
        <f>'[1]Annual Expected Cost'!L49</f>
        <v>2162613.2801119452</v>
      </c>
      <c r="M49" s="37">
        <f>'[1]Annual Expected Cost'!M49</f>
        <v>926834.26290511934</v>
      </c>
      <c r="N49" s="38">
        <f>'[1]Annual Expected Cost'!N49</f>
        <v>95325980.10824123</v>
      </c>
      <c r="O49" s="38">
        <f>'[1]Annual Expected Cost'!O49</f>
        <v>169928921.06251696</v>
      </c>
      <c r="P49" s="38">
        <f>'[1]Annual Expected Cost'!P49</f>
        <v>124338234.9237929</v>
      </c>
      <c r="Q49" s="38">
        <f>'[1]Annual Expected Cost'!Q49</f>
        <v>41446078.307930969</v>
      </c>
      <c r="R49" s="38">
        <f>'[1]Annual Expected Cost'!R49</f>
        <v>29012254.81555168</v>
      </c>
      <c r="S49" s="38">
        <f>'[1]Annual Expected Cost'!S49</f>
        <v>16578431.323172389</v>
      </c>
    </row>
    <row r="50" spans="1:19" x14ac:dyDescent="0.35">
      <c r="A50">
        <v>2069</v>
      </c>
      <c r="B50" s="36">
        <f>'[1]Annual Expected Cost'!B50</f>
        <v>1744714.2156799845</v>
      </c>
      <c r="C50" s="36">
        <f>'[1]Annual Expected Cost'!C50</f>
        <v>2238373.6643026154</v>
      </c>
      <c r="D50" s="36">
        <f>'[1]Annual Expected Cost'!D50</f>
        <v>2360097.9119081958</v>
      </c>
      <c r="E50" s="36">
        <f>'[1]Annual Expected Cost'!E50</f>
        <v>1551984.1569711489</v>
      </c>
      <c r="F50" s="36">
        <f>'[1]Annual Expected Cost'!F50</f>
        <v>1291629.5162592132</v>
      </c>
      <c r="G50" s="36">
        <f>'[1]Annual Expected Cost'!G50</f>
        <v>774301.46393549687</v>
      </c>
      <c r="H50" s="37">
        <f>'[1]Annual Expected Cost'!H50</f>
        <v>4922197.7764671501</v>
      </c>
      <c r="I50" s="37">
        <f>'[1]Annual Expected Cost'!I50</f>
        <v>5233729.2813068442</v>
      </c>
      <c r="J50" s="37">
        <f>'[1]Annual Expected Cost'!J50</f>
        <v>3302233.9513007463</v>
      </c>
      <c r="K50" s="37">
        <f>'[1]Annual Expected Cost'!K50</f>
        <v>2429945.7377496054</v>
      </c>
      <c r="L50" s="37">
        <f>'[1]Annual Expected Cost'!L50</f>
        <v>2180720.5338778514</v>
      </c>
      <c r="M50" s="37">
        <f>'[1]Annual Expected Cost'!M50</f>
        <v>934594.51451907924</v>
      </c>
      <c r="N50" s="38">
        <f>'[1]Annual Expected Cost'!N50</f>
        <v>96079465.42835623</v>
      </c>
      <c r="O50" s="38">
        <f>'[1]Annual Expected Cost'!O50</f>
        <v>171272090.54620022</v>
      </c>
      <c r="P50" s="38">
        <f>'[1]Annual Expected Cost'!P50</f>
        <v>125321041.86307335</v>
      </c>
      <c r="Q50" s="38">
        <f>'[1]Annual Expected Cost'!Q50</f>
        <v>41773680.621024445</v>
      </c>
      <c r="R50" s="38">
        <f>'[1]Annual Expected Cost'!R50</f>
        <v>29241576.434717119</v>
      </c>
      <c r="S50" s="38">
        <f>'[1]Annual Expected Cost'!S50</f>
        <v>16709472.248409782</v>
      </c>
    </row>
    <row r="51" spans="1:19" x14ac:dyDescent="0.35">
      <c r="A51">
        <v>2070</v>
      </c>
      <c r="B51" s="36">
        <f>'[1]Annual Expected Cost'!B51</f>
        <v>1755278.1364105931</v>
      </c>
      <c r="C51" s="36">
        <f>'[1]Annual Expected Cost'!C51</f>
        <v>2251926.6013639779</v>
      </c>
      <c r="D51" s="36">
        <f>'[1]Annual Expected Cost'!D51</f>
        <v>2374387.8666949491</v>
      </c>
      <c r="E51" s="36">
        <f>'[1]Annual Expected Cost'!E51</f>
        <v>1561381.1329698879</v>
      </c>
      <c r="F51" s="36">
        <f>'[1]Annual Expected Cost'!F51</f>
        <v>1299450.0932341986</v>
      </c>
      <c r="G51" s="36">
        <f>'[1]Annual Expected Cost'!G51</f>
        <v>778989.71557756932</v>
      </c>
      <c r="H51" s="37">
        <f>'[1]Annual Expected Cost'!H51</f>
        <v>4915063.587488885</v>
      </c>
      <c r="I51" s="37">
        <f>'[1]Annual Expected Cost'!I51</f>
        <v>5226143.5613805866</v>
      </c>
      <c r="J51" s="37">
        <f>'[1]Annual Expected Cost'!J51</f>
        <v>3297447.7232520366</v>
      </c>
      <c r="K51" s="37">
        <f>'[1]Annual Expected Cost'!K51</f>
        <v>2426423.7963552722</v>
      </c>
      <c r="L51" s="37">
        <f>'[1]Annual Expected Cost'!L51</f>
        <v>2177559.8172419113</v>
      </c>
      <c r="M51" s="37">
        <f>'[1]Annual Expected Cost'!M51</f>
        <v>933239.92167510476</v>
      </c>
      <c r="N51" s="38">
        <f>'[1]Annual Expected Cost'!N51</f>
        <v>95895628.612730801</v>
      </c>
      <c r="O51" s="38">
        <f>'[1]Annual Expected Cost'!O51</f>
        <v>170944381.44008535</v>
      </c>
      <c r="P51" s="38">
        <f>'[1]Annual Expected Cost'!P51</f>
        <v>125081254.71225756</v>
      </c>
      <c r="Q51" s="38">
        <f>'[1]Annual Expected Cost'!Q51</f>
        <v>41693751.570752524</v>
      </c>
      <c r="R51" s="38">
        <f>'[1]Annual Expected Cost'!R51</f>
        <v>29185626.09952677</v>
      </c>
      <c r="S51" s="38">
        <f>'[1]Annual Expected Cost'!S51</f>
        <v>16677500.628301011</v>
      </c>
    </row>
    <row r="52" spans="1:19" x14ac:dyDescent="0.35">
      <c r="A52">
        <v>2071</v>
      </c>
      <c r="B52" s="36">
        <f>'[1]Annual Expected Cost'!B52</f>
        <v>1783276.3646011376</v>
      </c>
      <c r="C52" s="36">
        <f>'[1]Annual Expected Cost'!C52</f>
        <v>2287846.8088487466</v>
      </c>
      <c r="D52" s="36">
        <f>'[1]Annual Expected Cost'!D52</f>
        <v>2412261.4389371974</v>
      </c>
      <c r="E52" s="36">
        <f>'[1]Annual Expected Cost'!E52</f>
        <v>1586286.5336277562</v>
      </c>
      <c r="F52" s="36">
        <f>'[1]Annual Expected Cost'!F52</f>
        <v>1320177.4637163461</v>
      </c>
      <c r="G52" s="36">
        <f>'[1]Annual Expected Cost'!G52</f>
        <v>791415.28584042739</v>
      </c>
      <c r="H52" s="37">
        <f>'[1]Annual Expected Cost'!H52</f>
        <v>4956216.7166556586</v>
      </c>
      <c r="I52" s="37">
        <f>'[1]Annual Expected Cost'!I52</f>
        <v>5269901.3189756367</v>
      </c>
      <c r="J52" s="37">
        <f>'[1]Annual Expected Cost'!J52</f>
        <v>3325056.7845917703</v>
      </c>
      <c r="K52" s="37">
        <f>'[1]Annual Expected Cost'!K52</f>
        <v>2446739.8980958313</v>
      </c>
      <c r="L52" s="37">
        <f>'[1]Annual Expected Cost'!L52</f>
        <v>2195792.2162398491</v>
      </c>
      <c r="M52" s="37">
        <f>'[1]Annual Expected Cost'!M52</f>
        <v>941053.80695993511</v>
      </c>
      <c r="N52" s="38">
        <f>'[1]Annual Expected Cost'!N52</f>
        <v>96653616.606568873</v>
      </c>
      <c r="O52" s="38">
        <f>'[1]Annual Expected Cost'!O52</f>
        <v>172295577.42910102</v>
      </c>
      <c r="P52" s="38">
        <f>'[1]Annual Expected Cost'!P52</f>
        <v>126069934.70422025</v>
      </c>
      <c r="Q52" s="38">
        <f>'[1]Annual Expected Cost'!Q52</f>
        <v>42023311.568073414</v>
      </c>
      <c r="R52" s="38">
        <f>'[1]Annual Expected Cost'!R52</f>
        <v>29416318.097651396</v>
      </c>
      <c r="S52" s="38">
        <f>'[1]Annual Expected Cost'!S52</f>
        <v>16809324.62722937</v>
      </c>
    </row>
    <row r="53" spans="1:19" x14ac:dyDescent="0.35">
      <c r="A53">
        <v>2072</v>
      </c>
      <c r="B53" s="36">
        <f>'[1]Annual Expected Cost'!B53</f>
        <v>1811721.189126217</v>
      </c>
      <c r="C53" s="36">
        <f>'[1]Annual Expected Cost'!C53</f>
        <v>2324339.9751968137</v>
      </c>
      <c r="D53" s="36">
        <f>'[1]Annual Expected Cost'!D53</f>
        <v>2450739.1279265494</v>
      </c>
      <c r="E53" s="36">
        <f>'[1]Annual Expected Cost'!E53</f>
        <v>1611589.197304135</v>
      </c>
      <c r="F53" s="36">
        <f>'[1]Annual Expected Cost'!F53</f>
        <v>1341235.4539655328</v>
      </c>
      <c r="G53" s="36">
        <f>'[1]Annual Expected Cost'!G53</f>
        <v>804039.05486415455</v>
      </c>
      <c r="H53" s="37">
        <f>'[1]Annual Expected Cost'!H53</f>
        <v>4997714.4151265873</v>
      </c>
      <c r="I53" s="37">
        <f>'[1]Annual Expected Cost'!I53</f>
        <v>5314025.454058649</v>
      </c>
      <c r="J53" s="37">
        <f>'[1]Annual Expected Cost'!J53</f>
        <v>3352897.0126798619</v>
      </c>
      <c r="K53" s="37">
        <f>'[1]Annual Expected Cost'!K53</f>
        <v>2467226.1036700872</v>
      </c>
      <c r="L53" s="37">
        <f>'[1]Annual Expected Cost'!L53</f>
        <v>2214177.2725244374</v>
      </c>
      <c r="M53" s="37">
        <f>'[1]Annual Expected Cost'!M53</f>
        <v>948933.11679618736</v>
      </c>
      <c r="N53" s="38">
        <f>'[1]Annual Expected Cost'!N53</f>
        <v>97417595.966302469</v>
      </c>
      <c r="O53" s="38">
        <f>'[1]Annual Expected Cost'!O53</f>
        <v>173657453.67906094</v>
      </c>
      <c r="P53" s="38">
        <f>'[1]Annual Expected Cost'!P53</f>
        <v>127066429.52126409</v>
      </c>
      <c r="Q53" s="38">
        <f>'[1]Annual Expected Cost'!Q53</f>
        <v>42355476.507088028</v>
      </c>
      <c r="R53" s="38">
        <f>'[1]Annual Expected Cost'!R53</f>
        <v>29648833.554961625</v>
      </c>
      <c r="S53" s="38">
        <f>'[1]Annual Expected Cost'!S53</f>
        <v>16942190.602835216</v>
      </c>
    </row>
    <row r="54" spans="1:19" x14ac:dyDescent="0.35">
      <c r="A54">
        <v>2073</v>
      </c>
      <c r="B54" s="36">
        <f>'[1]Annual Expected Cost'!B54</f>
        <v>1840619.7335896771</v>
      </c>
      <c r="C54" s="36">
        <f>'[1]Annual Expected Cost'!C54</f>
        <v>2361415.2396053611</v>
      </c>
      <c r="D54" s="36">
        <f>'[1]Annual Expected Cost'!D54</f>
        <v>2489830.5698558032</v>
      </c>
      <c r="E54" s="36">
        <f>'[1]Annual Expected Cost'!E54</f>
        <v>1637295.4606931428</v>
      </c>
      <c r="F54" s="36">
        <f>'[1]Annual Expected Cost'!F54</f>
        <v>1362629.3376574742</v>
      </c>
      <c r="G54" s="36">
        <f>'[1]Annual Expected Cost'!G54</f>
        <v>816864.18409309315</v>
      </c>
      <c r="H54" s="37">
        <f>'[1]Annual Expected Cost'!H54</f>
        <v>5039559.5679315031</v>
      </c>
      <c r="I54" s="37">
        <f>'[1]Annual Expected Cost'!I54</f>
        <v>5358519.0342562813</v>
      </c>
      <c r="J54" s="37">
        <f>'[1]Annual Expected Cost'!J54</f>
        <v>3380970.3430426531</v>
      </c>
      <c r="K54" s="37">
        <f>'[1]Annual Expected Cost'!K54</f>
        <v>2487883.8373332731</v>
      </c>
      <c r="L54" s="37">
        <f>'[1]Annual Expected Cost'!L54</f>
        <v>2232716.2642734507</v>
      </c>
      <c r="M54" s="37">
        <f>'[1]Annual Expected Cost'!M54</f>
        <v>956878.39897433587</v>
      </c>
      <c r="N54" s="38">
        <f>'[1]Annual Expected Cost'!N54</f>
        <v>98187614.049496114</v>
      </c>
      <c r="O54" s="38">
        <f>'[1]Annual Expected Cost'!O54</f>
        <v>175030094.60997134</v>
      </c>
      <c r="P54" s="38">
        <f>'[1]Annual Expected Cost'!P54</f>
        <v>128070800.93412536</v>
      </c>
      <c r="Q54" s="38">
        <f>'[1]Annual Expected Cost'!Q54</f>
        <v>42690266.978041783</v>
      </c>
      <c r="R54" s="38">
        <f>'[1]Annual Expected Cost'!R54</f>
        <v>29883186.884629257</v>
      </c>
      <c r="S54" s="38">
        <f>'[1]Annual Expected Cost'!S54</f>
        <v>17076106.791216716</v>
      </c>
    </row>
    <row r="55" spans="1:19" x14ac:dyDescent="0.35">
      <c r="A55">
        <v>2074</v>
      </c>
      <c r="B55" s="36">
        <f>'[1]Annual Expected Cost'!B55</f>
        <v>1869979.2352231028</v>
      </c>
      <c r="C55" s="36">
        <f>'[1]Annual Expected Cost'!C55</f>
        <v>2399081.8870497951</v>
      </c>
      <c r="D55" s="36">
        <f>'[1]Annual Expected Cost'!D55</f>
        <v>2529545.5546234995</v>
      </c>
      <c r="E55" s="36">
        <f>'[1]Annual Expected Cost'!E55</f>
        <v>1663411.7615647367</v>
      </c>
      <c r="F55" s="36">
        <f>'[1]Annual Expected Cost'!F55</f>
        <v>1384364.472587646</v>
      </c>
      <c r="G55" s="36">
        <f>'[1]Annual Expected Cost'!G55</f>
        <v>829893.88539940037</v>
      </c>
      <c r="H55" s="37">
        <f>'[1]Annual Expected Cost'!H55</f>
        <v>5081755.0842561843</v>
      </c>
      <c r="I55" s="37">
        <f>'[1]Annual Expected Cost'!I55</f>
        <v>5403385.1528799934</v>
      </c>
      <c r="J55" s="37">
        <f>'[1]Annual Expected Cost'!J55</f>
        <v>3409278.7274123766</v>
      </c>
      <c r="K55" s="37">
        <f>'[1]Annual Expected Cost'!K55</f>
        <v>2508714.5352657111</v>
      </c>
      <c r="L55" s="37">
        <f>'[1]Annual Expected Cost'!L55</f>
        <v>2251410.4803666645</v>
      </c>
      <c r="M55" s="37">
        <f>'[1]Annual Expected Cost'!M55</f>
        <v>964890.20587142732</v>
      </c>
      <c r="N55" s="38">
        <f>'[1]Annual Expected Cost'!N55</f>
        <v>98963718.588042766</v>
      </c>
      <c r="O55" s="38">
        <f>'[1]Annual Expected Cost'!O55</f>
        <v>176413585.3091197</v>
      </c>
      <c r="P55" s="38">
        <f>'[1]Annual Expected Cost'!P55</f>
        <v>129083111.20179491</v>
      </c>
      <c r="Q55" s="38">
        <f>'[1]Annual Expected Cost'!Q55</f>
        <v>43027703.733931631</v>
      </c>
      <c r="R55" s="38">
        <f>'[1]Annual Expected Cost'!R55</f>
        <v>30119392.613752145</v>
      </c>
      <c r="S55" s="38">
        <f>'[1]Annual Expected Cost'!S55</f>
        <v>17211081.493572656</v>
      </c>
    </row>
    <row r="56" spans="1:19" x14ac:dyDescent="0.35">
      <c r="A56">
        <v>2075</v>
      </c>
      <c r="B56" s="36">
        <f>'[1]Annual Expected Cost'!B56</f>
        <v>1899807.0466982808</v>
      </c>
      <c r="C56" s="36">
        <f>'[1]Annual Expected Cost'!C56</f>
        <v>2437349.3506090352</v>
      </c>
      <c r="D56" s="36">
        <f>'[1]Annual Expected Cost'!D56</f>
        <v>2569894.0282856589</v>
      </c>
      <c r="E56" s="36">
        <f>'[1]Annual Expected Cost'!E56</f>
        <v>1689944.640376959</v>
      </c>
      <c r="F56" s="36">
        <f>'[1]Annual Expected Cost'!F56</f>
        <v>1406446.3020130685</v>
      </c>
      <c r="G56" s="36">
        <f>'[1]Annual Expected Cost'!G56</f>
        <v>843131.42188741534</v>
      </c>
      <c r="H56" s="37">
        <f>'[1]Annual Expected Cost'!H56</f>
        <v>5124303.8976446092</v>
      </c>
      <c r="I56" s="37">
        <f>'[1]Annual Expected Cost'!I56</f>
        <v>5448626.9291411033</v>
      </c>
      <c r="J56" s="37">
        <f>'[1]Annual Expected Cost'!J56</f>
        <v>3437824.1338628386</v>
      </c>
      <c r="K56" s="37">
        <f>'[1]Annual Expected Cost'!K56</f>
        <v>2529719.6456726547</v>
      </c>
      <c r="L56" s="37">
        <f>'[1]Annual Expected Cost'!L56</f>
        <v>2270261.2204754599</v>
      </c>
      <c r="M56" s="37">
        <f>'[1]Annual Expected Cost'!M56</f>
        <v>972969.0944894827</v>
      </c>
      <c r="N56" s="38">
        <f>'[1]Annual Expected Cost'!N56</f>
        <v>99745957.691122651</v>
      </c>
      <c r="O56" s="38">
        <f>'[1]Annual Expected Cost'!O56</f>
        <v>177808011.53634906</v>
      </c>
      <c r="P56" s="38">
        <f>'[1]Annual Expected Cost'!P56</f>
        <v>130103423.07537737</v>
      </c>
      <c r="Q56" s="38">
        <f>'[1]Annual Expected Cost'!Q56</f>
        <v>43367807.691792451</v>
      </c>
      <c r="R56" s="38">
        <f>'[1]Annual Expected Cost'!R56</f>
        <v>30357465.384254724</v>
      </c>
      <c r="S56" s="38">
        <f>'[1]Annual Expected Cost'!S56</f>
        <v>17347123.076716986</v>
      </c>
    </row>
    <row r="57" spans="1:19" x14ac:dyDescent="0.35">
      <c r="A57">
        <v>2076</v>
      </c>
      <c r="B57" s="36">
        <f>'[1]Annual Expected Cost'!B57</f>
        <v>1930110.6379685714</v>
      </c>
      <c r="C57" s="36">
        <f>'[1]Annual Expected Cost'!C57</f>
        <v>2476227.2138278959</v>
      </c>
      <c r="D57" s="36">
        <f>'[1]Annual Expected Cost'!D57</f>
        <v>2610886.095546633</v>
      </c>
      <c r="E57" s="36">
        <f>'[1]Annual Expected Cost'!E57</f>
        <v>1716900.7419139035</v>
      </c>
      <c r="F57" s="36">
        <f>'[1]Annual Expected Cost'!F57</f>
        <v>1428880.3560154927</v>
      </c>
      <c r="G57" s="36">
        <f>'[1]Annual Expected Cost'!G57</f>
        <v>856580.10871085827</v>
      </c>
      <c r="H57" s="37">
        <f>'[1]Annual Expected Cost'!H57</f>
        <v>5167208.9662028998</v>
      </c>
      <c r="I57" s="37">
        <f>'[1]Annual Expected Cost'!I57</f>
        <v>5494247.50836764</v>
      </c>
      <c r="J57" s="37">
        <f>'[1]Annual Expected Cost'!J57</f>
        <v>3466608.5469462485</v>
      </c>
      <c r="K57" s="37">
        <f>'[1]Annual Expected Cost'!K57</f>
        <v>2550900.6288849753</v>
      </c>
      <c r="L57" s="37">
        <f>'[1]Annual Expected Cost'!L57</f>
        <v>2289269.7951531839</v>
      </c>
      <c r="M57" s="37">
        <f>'[1]Annual Expected Cost'!M57</f>
        <v>981115.62649422139</v>
      </c>
      <c r="N57" s="38">
        <f>'[1]Annual Expected Cost'!N57</f>
        <v>100534379.84818554</v>
      </c>
      <c r="O57" s="38">
        <f>'[1]Annual Expected Cost'!O57</f>
        <v>179213459.7293742</v>
      </c>
      <c r="P57" s="38">
        <f>'[1]Annual Expected Cost'!P57</f>
        <v>131131799.80198114</v>
      </c>
      <c r="Q57" s="38">
        <f>'[1]Annual Expected Cost'!Q57</f>
        <v>43710599.933993705</v>
      </c>
      <c r="R57" s="38">
        <f>'[1]Annual Expected Cost'!R57</f>
        <v>30597419.953795601</v>
      </c>
      <c r="S57" s="38">
        <f>'[1]Annual Expected Cost'!S57</f>
        <v>17484239.973597486</v>
      </c>
    </row>
    <row r="58" spans="1:19" x14ac:dyDescent="0.35">
      <c r="A58">
        <v>2077</v>
      </c>
      <c r="B58" s="36">
        <f>'[1]Annual Expected Cost'!B58</f>
        <v>1960897.5981396521</v>
      </c>
      <c r="C58" s="36">
        <f>'[1]Annual Expected Cost'!C58</f>
        <v>2515725.2131171511</v>
      </c>
      <c r="D58" s="36">
        <f>'[1]Annual Expected Cost'!D58</f>
        <v>2652532.0222896845</v>
      </c>
      <c r="E58" s="36">
        <f>'[1]Annual Expected Cost'!E58</f>
        <v>1744286.8169498069</v>
      </c>
      <c r="F58" s="36">
        <f>'[1]Annual Expected Cost'!F58</f>
        <v>1451672.2528863316</v>
      </c>
      <c r="G58" s="36">
        <f>'[1]Annual Expected Cost'!G58</f>
        <v>870243.31390306272</v>
      </c>
      <c r="H58" s="37">
        <f>'[1]Annual Expected Cost'!H58</f>
        <v>5210473.2728049839</v>
      </c>
      <c r="I58" s="37">
        <f>'[1]Annual Expected Cost'!I58</f>
        <v>5540250.0622230209</v>
      </c>
      <c r="J58" s="37">
        <f>'[1]Annual Expected Cost'!J58</f>
        <v>3495633.9678311911</v>
      </c>
      <c r="K58" s="37">
        <f>'[1]Annual Expected Cost'!K58</f>
        <v>2572258.957460688</v>
      </c>
      <c r="L58" s="37">
        <f>'[1]Annual Expected Cost'!L58</f>
        <v>2308437.5259262589</v>
      </c>
      <c r="M58" s="37">
        <f>'[1]Annual Expected Cost'!M58</f>
        <v>989330.3682541108</v>
      </c>
      <c r="N58" s="38">
        <f>'[1]Annual Expected Cost'!N58</f>
        <v>101329033.9319564</v>
      </c>
      <c r="O58" s="38">
        <f>'[1]Annual Expected Cost'!O58</f>
        <v>180630017.00913966</v>
      </c>
      <c r="P58" s="38">
        <f>'[1]Annual Expected Cost'!P58</f>
        <v>132168305.12863877</v>
      </c>
      <c r="Q58" s="38">
        <f>'[1]Annual Expected Cost'!Q58</f>
        <v>44056101.709546253</v>
      </c>
      <c r="R58" s="38">
        <f>'[1]Annual Expected Cost'!R58</f>
        <v>30839271.196682386</v>
      </c>
      <c r="S58" s="38">
        <f>'[1]Annual Expected Cost'!S58</f>
        <v>17622440.683818504</v>
      </c>
    </row>
    <row r="59" spans="1:19" x14ac:dyDescent="0.35">
      <c r="A59">
        <v>2078</v>
      </c>
      <c r="B59" s="36">
        <f>'[1]Annual Expected Cost'!B59</f>
        <v>1992175.6373701042</v>
      </c>
      <c r="C59" s="36">
        <f>'[1]Annual Expected Cost'!C59</f>
        <v>2555853.2401918783</v>
      </c>
      <c r="D59" s="36">
        <f>'[1]Annual Expected Cost'!D59</f>
        <v>2694842.2381479312</v>
      </c>
      <c r="E59" s="36">
        <f>'[1]Annual Expected Cost'!E59</f>
        <v>1772109.7239396856</v>
      </c>
      <c r="F59" s="36">
        <f>'[1]Annual Expected Cost'!F59</f>
        <v>1474827.7005336818</v>
      </c>
      <c r="G59" s="36">
        <f>'[1]Annual Expected Cost'!G59</f>
        <v>884124.45922045328</v>
      </c>
      <c r="H59" s="37">
        <f>'[1]Annual Expected Cost'!H59</f>
        <v>5254099.8252999671</v>
      </c>
      <c r="I59" s="37">
        <f>'[1]Annual Expected Cost'!I59</f>
        <v>5586637.7889265474</v>
      </c>
      <c r="J59" s="37">
        <f>'[1]Annual Expected Cost'!J59</f>
        <v>3524902.4144417499</v>
      </c>
      <c r="K59" s="37">
        <f>'[1]Annual Expected Cost'!K59</f>
        <v>2593796.1162873255</v>
      </c>
      <c r="L59" s="37">
        <f>'[1]Annual Expected Cost'!L59</f>
        <v>2327765.7453860617</v>
      </c>
      <c r="M59" s="37">
        <f>'[1]Annual Expected Cost'!M59</f>
        <v>997613.89087974059</v>
      </c>
      <c r="N59" s="38">
        <f>'[1]Annual Expected Cost'!N59</f>
        <v>102129969.20146498</v>
      </c>
      <c r="O59" s="38">
        <f>'[1]Annual Expected Cost'!O59</f>
        <v>182057771.18522018</v>
      </c>
      <c r="P59" s="38">
        <f>'[1]Annual Expected Cost'!P59</f>
        <v>133213003.30625868</v>
      </c>
      <c r="Q59" s="38">
        <f>'[1]Annual Expected Cost'!Q59</f>
        <v>44404334.435419552</v>
      </c>
      <c r="R59" s="38">
        <f>'[1]Annual Expected Cost'!R59</f>
        <v>31083034.104793694</v>
      </c>
      <c r="S59" s="38">
        <f>'[1]Annual Expected Cost'!S59</f>
        <v>17761733.774167825</v>
      </c>
    </row>
    <row r="60" spans="1:19" x14ac:dyDescent="0.35">
      <c r="A60">
        <v>2079</v>
      </c>
      <c r="B60" s="36">
        <f>'[1]Annual Expected Cost'!B60</f>
        <v>2023952.5888023102</v>
      </c>
      <c r="C60" s="36">
        <f>'[1]Annual Expected Cost'!C60</f>
        <v>2596621.3445487004</v>
      </c>
      <c r="D60" s="36">
        <f>'[1]Annual Expected Cost'!D60</f>
        <v>2737827.3391163028</v>
      </c>
      <c r="E60" s="36">
        <f>'[1]Annual Expected Cost'!E60</f>
        <v>1800376.4307369385</v>
      </c>
      <c r="F60" s="36">
        <f>'[1]Annual Expected Cost'!F60</f>
        <v>1498352.4979117878</v>
      </c>
      <c r="G60" s="36">
        <f>'[1]Annual Expected Cost'!G60</f>
        <v>898227.02099947492</v>
      </c>
      <c r="H60" s="37">
        <f>'[1]Annual Expected Cost'!H60</f>
        <v>5298091.6567212502</v>
      </c>
      <c r="I60" s="37">
        <f>'[1]Annual Expected Cost'!I60</f>
        <v>5633413.9134757593</v>
      </c>
      <c r="J60" s="37">
        <f>'[1]Annual Expected Cost'!J60</f>
        <v>3554415.9215977998</v>
      </c>
      <c r="K60" s="37">
        <f>'[1]Annual Expected Cost'!K60</f>
        <v>2615513.6026851735</v>
      </c>
      <c r="L60" s="37">
        <f>'[1]Annual Expected Cost'!L60</f>
        <v>2347255.7972815665</v>
      </c>
      <c r="M60" s="37">
        <f>'[1]Annual Expected Cost'!M60</f>
        <v>1005966.7702635283</v>
      </c>
      <c r="N60" s="38">
        <f>'[1]Annual Expected Cost'!N60</f>
        <v>102937235.30509928</v>
      </c>
      <c r="O60" s="38">
        <f>'[1]Annual Expected Cost'!O60</f>
        <v>183496810.76126394</v>
      </c>
      <c r="P60" s="38">
        <f>'[1]Annual Expected Cost'!P60</f>
        <v>134265959.09360775</v>
      </c>
      <c r="Q60" s="38">
        <f>'[1]Annual Expected Cost'!Q60</f>
        <v>44755319.697869249</v>
      </c>
      <c r="R60" s="38">
        <f>'[1]Annual Expected Cost'!R60</f>
        <v>31328723.788508479</v>
      </c>
      <c r="S60" s="38">
        <f>'[1]Annual Expected Cost'!S60</f>
        <v>17902127.879147701</v>
      </c>
    </row>
    <row r="61" spans="1:19" x14ac:dyDescent="0.35">
      <c r="A61">
        <v>2080</v>
      </c>
      <c r="B61" s="36">
        <f>'[1]Annual Expected Cost'!B61</f>
        <v>1996151.8133734751</v>
      </c>
      <c r="C61" s="36">
        <f>'[1]Annual Expected Cost'!C61</f>
        <v>2560954.4582427144</v>
      </c>
      <c r="D61" s="36">
        <f>'[1]Annual Expected Cost'!D61</f>
        <v>2700220.86382691</v>
      </c>
      <c r="E61" s="36">
        <f>'[1]Annual Expected Cost'!E61</f>
        <v>1775646.6711984982</v>
      </c>
      <c r="F61" s="36">
        <f>'[1]Annual Expected Cost'!F61</f>
        <v>1477771.3036989679</v>
      </c>
      <c r="G61" s="36">
        <f>'[1]Annual Expected Cost'!G61</f>
        <v>885889.07996613521</v>
      </c>
      <c r="H61" s="37">
        <f>'[1]Annual Expected Cost'!H61</f>
        <v>5186341.8256505812</v>
      </c>
      <c r="I61" s="37">
        <f>'[1]Annual Expected Cost'!I61</f>
        <v>5514591.3082866939</v>
      </c>
      <c r="J61" s="37">
        <f>'[1]Annual Expected Cost'!J61</f>
        <v>3479444.5159427952</v>
      </c>
      <c r="K61" s="37">
        <f>'[1]Annual Expected Cost'!K61</f>
        <v>2560345.9645616789</v>
      </c>
      <c r="L61" s="37">
        <f>'[1]Annual Expected Cost'!L61</f>
        <v>2297746.3784527895</v>
      </c>
      <c r="M61" s="37">
        <f>'[1]Annual Expected Cost'!M61</f>
        <v>984748.44790833816</v>
      </c>
      <c r="N61" s="38">
        <f>'[1]Annual Expected Cost'!N61</f>
        <v>100719212.4162803</v>
      </c>
      <c r="O61" s="38">
        <f>'[1]Annual Expected Cost'!O61</f>
        <v>179542943.87249967</v>
      </c>
      <c r="P61" s="38">
        <f>'[1]Annual Expected Cost'!P61</f>
        <v>131372885.76036561</v>
      </c>
      <c r="Q61" s="38">
        <f>'[1]Annual Expected Cost'!Q61</f>
        <v>43790961.920121863</v>
      </c>
      <c r="R61" s="38">
        <f>'[1]Annual Expected Cost'!R61</f>
        <v>30653673.344085306</v>
      </c>
      <c r="S61" s="38">
        <f>'[1]Annual Expected Cost'!S61</f>
        <v>17516384.768048745</v>
      </c>
    </row>
    <row r="62" spans="1:19" x14ac:dyDescent="0.35">
      <c r="A62">
        <v>2081</v>
      </c>
      <c r="B62" s="36">
        <f>'[1]Annual Expected Cost'!B62</f>
        <v>2027992.1883057856</v>
      </c>
      <c r="C62" s="36">
        <f>'[1]Annual Expected Cost'!C62</f>
        <v>2601803.9315085853</v>
      </c>
      <c r="D62" s="36">
        <f>'[1]Annual Expected Cost'!D62</f>
        <v>2743291.7585996864</v>
      </c>
      <c r="E62" s="36">
        <f>'[1]Annual Expected Cost'!E62</f>
        <v>1803969.7954115416</v>
      </c>
      <c r="F62" s="36">
        <f>'[1]Annual Expected Cost'!F62</f>
        <v>1501343.0541333528</v>
      </c>
      <c r="G62" s="36">
        <f>'[1]Annual Expected Cost'!G62</f>
        <v>900019.78899617214</v>
      </c>
      <c r="H62" s="37">
        <f>'[1]Annual Expected Cost'!H62</f>
        <v>5229766.3289667396</v>
      </c>
      <c r="I62" s="37">
        <f>'[1]Annual Expected Cost'!I62</f>
        <v>5560764.1978886845</v>
      </c>
      <c r="J62" s="37">
        <f>'[1]Annual Expected Cost'!J62</f>
        <v>3508577.4105726229</v>
      </c>
      <c r="K62" s="37">
        <f>'[1]Annual Expected Cost'!K62</f>
        <v>2581783.377591175</v>
      </c>
      <c r="L62" s="37">
        <f>'[1]Annual Expected Cost'!L62</f>
        <v>2316985.0824536192</v>
      </c>
      <c r="M62" s="37">
        <f>'[1]Annual Expected Cost'!M62</f>
        <v>992993.60676583659</v>
      </c>
      <c r="N62" s="38">
        <f>'[1]Annual Expected Cost'!N62</f>
        <v>101515327.47245951</v>
      </c>
      <c r="O62" s="38">
        <f>'[1]Annual Expected Cost'!O62</f>
        <v>180962105.49438435</v>
      </c>
      <c r="P62" s="38">
        <f>'[1]Annual Expected Cost'!P62</f>
        <v>132411296.70320806</v>
      </c>
      <c r="Q62" s="38">
        <f>'[1]Annual Expected Cost'!Q62</f>
        <v>44137098.901069351</v>
      </c>
      <c r="R62" s="38">
        <f>'[1]Annual Expected Cost'!R62</f>
        <v>30895969.230748549</v>
      </c>
      <c r="S62" s="38">
        <f>'[1]Annual Expected Cost'!S62</f>
        <v>17654839.56042774</v>
      </c>
    </row>
    <row r="63" spans="1:19" x14ac:dyDescent="0.35">
      <c r="A63">
        <v>2082</v>
      </c>
      <c r="B63" s="36">
        <f>'[1]Annual Expected Cost'!B63</f>
        <v>2060340.4451882753</v>
      </c>
      <c r="C63" s="36">
        <f>'[1]Annual Expected Cost'!C63</f>
        <v>2643304.9897570508</v>
      </c>
      <c r="D63" s="36">
        <f>'[1]Annual Expected Cost'!D63</f>
        <v>2787049.6719794883</v>
      </c>
      <c r="E63" s="36">
        <f>'[1]Annual Expected Cost'!E63</f>
        <v>1832744.698336082</v>
      </c>
      <c r="F63" s="36">
        <f>'[1]Annual Expected Cost'!F63</f>
        <v>1525290.7946936456</v>
      </c>
      <c r="G63" s="36">
        <f>'[1]Annual Expected Cost'!G63</f>
        <v>914375.8952482848</v>
      </c>
      <c r="H63" s="37">
        <f>'[1]Annual Expected Cost'!H63</f>
        <v>5273554.4194801264</v>
      </c>
      <c r="I63" s="37">
        <f>'[1]Annual Expected Cost'!I63</f>
        <v>5607323.6865358297</v>
      </c>
      <c r="J63" s="37">
        <f>'[1]Annual Expected Cost'!J63</f>
        <v>3537954.2307904642</v>
      </c>
      <c r="K63" s="37">
        <f>'[1]Annual Expected Cost'!K63</f>
        <v>2603400.2830344923</v>
      </c>
      <c r="L63" s="37">
        <f>'[1]Annual Expected Cost'!L63</f>
        <v>2336384.8693899293</v>
      </c>
      <c r="M63" s="37">
        <f>'[1]Annual Expected Cost'!M63</f>
        <v>1001307.8011671125</v>
      </c>
      <c r="N63" s="38">
        <f>'[1]Annual Expected Cost'!N63</f>
        <v>102317735.26234336</v>
      </c>
      <c r="O63" s="38">
        <f>'[1]Annual Expected Cost'!O63</f>
        <v>182392484.59809035</v>
      </c>
      <c r="P63" s="38">
        <f>'[1]Annual Expected Cost'!P63</f>
        <v>133457915.5595783</v>
      </c>
      <c r="Q63" s="38">
        <f>'[1]Annual Expected Cost'!Q63</f>
        <v>44485971.853192762</v>
      </c>
      <c r="R63" s="38">
        <f>'[1]Annual Expected Cost'!R63</f>
        <v>31140180.297234938</v>
      </c>
      <c r="S63" s="38">
        <f>'[1]Annual Expected Cost'!S63</f>
        <v>17794388.741277106</v>
      </c>
    </row>
    <row r="64" spans="1:19" x14ac:dyDescent="0.35">
      <c r="A64">
        <v>2083</v>
      </c>
      <c r="B64" s="36">
        <f>'[1]Annual Expected Cost'!B64</f>
        <v>2093204.6851841959</v>
      </c>
      <c r="C64" s="36">
        <f>'[1]Annual Expected Cost'!C64</f>
        <v>2685468.0263409647</v>
      </c>
      <c r="D64" s="36">
        <f>'[1]Annual Expected Cost'!D64</f>
        <v>2831505.5625166059</v>
      </c>
      <c r="E64" s="36">
        <f>'[1]Annual Expected Cost'!E64</f>
        <v>1861978.5862394299</v>
      </c>
      <c r="F64" s="36">
        <f>'[1]Annual Expected Cost'!F64</f>
        <v>1549620.5227526412</v>
      </c>
      <c r="G64" s="36">
        <f>'[1]Annual Expected Cost'!G64</f>
        <v>928960.99400616437</v>
      </c>
      <c r="H64" s="37">
        <f>'[1]Annual Expected Cost'!H64</f>
        <v>5317709.1414546901</v>
      </c>
      <c r="I64" s="37">
        <f>'[1]Annual Expected Cost'!I64</f>
        <v>5654273.0111670112</v>
      </c>
      <c r="J64" s="37">
        <f>'[1]Annual Expected Cost'!J64</f>
        <v>3567577.0189506146</v>
      </c>
      <c r="K64" s="37">
        <f>'[1]Annual Expected Cost'!K64</f>
        <v>2625198.1837561121</v>
      </c>
      <c r="L64" s="37">
        <f>'[1]Annual Expected Cost'!L64</f>
        <v>2355947.0879862551</v>
      </c>
      <c r="M64" s="37">
        <f>'[1]Annual Expected Cost'!M64</f>
        <v>1009691.6091369664</v>
      </c>
      <c r="N64" s="38">
        <f>'[1]Annual Expected Cost'!N64</f>
        <v>103126485.52559844</v>
      </c>
      <c r="O64" s="38">
        <f>'[1]Annual Expected Cost'!O64</f>
        <v>183834169.84997982</v>
      </c>
      <c r="P64" s="38">
        <f>'[1]Annual Expected Cost'!P64</f>
        <v>134512807.2073023</v>
      </c>
      <c r="Q64" s="38">
        <f>'[1]Annual Expected Cost'!Q64</f>
        <v>44837602.402434096</v>
      </c>
      <c r="R64" s="38">
        <f>'[1]Annual Expected Cost'!R64</f>
        <v>31386321.681703873</v>
      </c>
      <c r="S64" s="38">
        <f>'[1]Annual Expected Cost'!S64</f>
        <v>17935040.960973639</v>
      </c>
    </row>
    <row r="65" spans="1:19" x14ac:dyDescent="0.35">
      <c r="A65">
        <v>2084</v>
      </c>
      <c r="B65" s="36">
        <f>'[1]Annual Expected Cost'!B65</f>
        <v>2126593.138677469</v>
      </c>
      <c r="C65" s="36">
        <f>'[1]Annual Expected Cost'!C65</f>
        <v>2728303.6003962881</v>
      </c>
      <c r="D65" s="36">
        <f>'[1]Annual Expected Cost'!D65</f>
        <v>2876670.5635598321</v>
      </c>
      <c r="E65" s="36">
        <f>'[1]Annual Expected Cost'!E65</f>
        <v>1891678.7803351905</v>
      </c>
      <c r="F65" s="36">
        <f>'[1]Annual Expected Cost'!F65</f>
        <v>1574338.3313464986</v>
      </c>
      <c r="G65" s="36">
        <f>'[1]Annual Expected Cost'!G65</f>
        <v>943778.73790143488</v>
      </c>
      <c r="H65" s="37">
        <f>'[1]Annual Expected Cost'!H65</f>
        <v>5362233.5646435712</v>
      </c>
      <c r="I65" s="37">
        <f>'[1]Annual Expected Cost'!I65</f>
        <v>5701615.4358235439</v>
      </c>
      <c r="J65" s="37">
        <f>'[1]Annual Expected Cost'!J65</f>
        <v>3597447.8345077122</v>
      </c>
      <c r="K65" s="37">
        <f>'[1]Annual Expected Cost'!K65</f>
        <v>2647178.595203788</v>
      </c>
      <c r="L65" s="37">
        <f>'[1]Annual Expected Cost'!L65</f>
        <v>2375673.0982598104</v>
      </c>
      <c r="M65" s="37">
        <f>'[1]Annual Expected Cost'!M65</f>
        <v>1018145.6135399186</v>
      </c>
      <c r="N65" s="38">
        <f>'[1]Annual Expected Cost'!N65</f>
        <v>103941628.39504869</v>
      </c>
      <c r="O65" s="38">
        <f>'[1]Annual Expected Cost'!O65</f>
        <v>185287250.61726072</v>
      </c>
      <c r="P65" s="38">
        <f>'[1]Annual Expected Cost'!P65</f>
        <v>135576037.03702003</v>
      </c>
      <c r="Q65" s="38">
        <f>'[1]Annual Expected Cost'!Q65</f>
        <v>45192012.345673345</v>
      </c>
      <c r="R65" s="38">
        <f>'[1]Annual Expected Cost'!R65</f>
        <v>31634408.641971342</v>
      </c>
      <c r="S65" s="38">
        <f>'[1]Annual Expected Cost'!S65</f>
        <v>18076804.93826934</v>
      </c>
    </row>
    <row r="66" spans="1:19" x14ac:dyDescent="0.35">
      <c r="A66">
        <v>2085</v>
      </c>
      <c r="B66" s="36">
        <f>'[1]Annual Expected Cost'!B66</f>
        <v>2160514.1673338707</v>
      </c>
      <c r="C66" s="36">
        <f>'[1]Annual Expected Cost'!C66</f>
        <v>2771822.4394864775</v>
      </c>
      <c r="D66" s="36">
        <f>'[1]Annual Expected Cost'!D66</f>
        <v>2922555.9860446542</v>
      </c>
      <c r="E66" s="36">
        <f>'[1]Annual Expected Cost'!E66</f>
        <v>1921852.7186167568</v>
      </c>
      <c r="F66" s="36">
        <f>'[1]Annual Expected Cost'!F66</f>
        <v>1599450.410700656</v>
      </c>
      <c r="G66" s="36">
        <f>'[1]Annual Expected Cost'!G66</f>
        <v>958832.83782840369</v>
      </c>
      <c r="H66" s="37">
        <f>'[1]Annual Expected Cost'!H66</f>
        <v>5407130.7845025165</v>
      </c>
      <c r="I66" s="37">
        <f>'[1]Annual Expected Cost'!I66</f>
        <v>5749354.2518760925</v>
      </c>
      <c r="J66" s="37">
        <f>'[1]Annual Expected Cost'!J66</f>
        <v>3627568.7541599157</v>
      </c>
      <c r="K66" s="37">
        <f>'[1]Annual Expected Cost'!K66</f>
        <v>2669343.0455139</v>
      </c>
      <c r="L66" s="37">
        <f>'[1]Annual Expected Cost'!L66</f>
        <v>2395564.2716150391</v>
      </c>
      <c r="M66" s="37">
        <f>'[1]Annual Expected Cost'!M66</f>
        <v>1026670.4021207308</v>
      </c>
      <c r="N66" s="38">
        <f>'[1]Annual Expected Cost'!N66</f>
        <v>104763214.39978307</v>
      </c>
      <c r="O66" s="38">
        <f>'[1]Annual Expected Cost'!O66</f>
        <v>186751816.97352636</v>
      </c>
      <c r="P66" s="38">
        <f>'[1]Annual Expected Cost'!P66</f>
        <v>136647670.95623881</v>
      </c>
      <c r="Q66" s="38">
        <f>'[1]Annual Expected Cost'!Q66</f>
        <v>45549223.652079597</v>
      </c>
      <c r="R66" s="38">
        <f>'[1]Annual Expected Cost'!R66</f>
        <v>31884456.55645572</v>
      </c>
      <c r="S66" s="38">
        <f>'[1]Annual Expected Cost'!S66</f>
        <v>18219689.46083184</v>
      </c>
    </row>
    <row r="67" spans="1:19" x14ac:dyDescent="0.35">
      <c r="A67">
        <v>2086</v>
      </c>
      <c r="B67" s="36">
        <f>'[1]Annual Expected Cost'!B67</f>
        <v>2194976.2661950896</v>
      </c>
      <c r="C67" s="36">
        <f>'[1]Annual Expected Cost'!C67</f>
        <v>2816035.4422890493</v>
      </c>
      <c r="D67" s="36">
        <f>'[1]Annual Expected Cost'!D67</f>
        <v>2969173.3213259159</v>
      </c>
      <c r="E67" s="36">
        <f>'[1]Annual Expected Cost'!E67</f>
        <v>1952507.9577200506</v>
      </c>
      <c r="F67" s="36">
        <f>'[1]Annual Expected Cost'!F67</f>
        <v>1624963.0497800857</v>
      </c>
      <c r="G67" s="36">
        <f>'[1]Annual Expected Cost'!G67</f>
        <v>974127.06387340208</v>
      </c>
      <c r="H67" s="37">
        <f>'[1]Annual Expected Cost'!H67</f>
        <v>5452403.9224050827</v>
      </c>
      <c r="I67" s="37">
        <f>'[1]Annual Expected Cost'!I67</f>
        <v>5797492.7782535059</v>
      </c>
      <c r="J67" s="37">
        <f>'[1]Annual Expected Cost'!J67</f>
        <v>3657941.8719932837</v>
      </c>
      <c r="K67" s="37">
        <f>'[1]Annual Expected Cost'!K67</f>
        <v>2691693.075617699</v>
      </c>
      <c r="L67" s="37">
        <f>'[1]Annual Expected Cost'!L67</f>
        <v>2415621.990938961</v>
      </c>
      <c r="M67" s="37">
        <f>'[1]Annual Expected Cost'!M67</f>
        <v>1035266.5675452689</v>
      </c>
      <c r="N67" s="38">
        <f>'[1]Annual Expected Cost'!N67</f>
        <v>105591294.46828765</v>
      </c>
      <c r="O67" s="38">
        <f>'[1]Annual Expected Cost'!O67</f>
        <v>188227959.70433885</v>
      </c>
      <c r="P67" s="38">
        <f>'[1]Annual Expected Cost'!P67</f>
        <v>137727775.39341867</v>
      </c>
      <c r="Q67" s="38">
        <f>'[1]Annual Expected Cost'!Q67</f>
        <v>45909258.46447289</v>
      </c>
      <c r="R67" s="38">
        <f>'[1]Annual Expected Cost'!R67</f>
        <v>32136480.925131023</v>
      </c>
      <c r="S67" s="38">
        <f>'[1]Annual Expected Cost'!S67</f>
        <v>18363703.385789156</v>
      </c>
    </row>
    <row r="68" spans="1:19" x14ac:dyDescent="0.35">
      <c r="A68">
        <v>2087</v>
      </c>
      <c r="B68" s="36">
        <f>'[1]Annual Expected Cost'!B68</f>
        <v>2229988.0658061937</v>
      </c>
      <c r="C68" s="36">
        <f>'[1]Annual Expected Cost'!C68</f>
        <v>2860953.6813250012</v>
      </c>
      <c r="D68" s="36">
        <f>'[1]Annual Expected Cost'!D68</f>
        <v>3016534.2440556651</v>
      </c>
      <c r="E68" s="36">
        <f>'[1]Annual Expected Cost'!E68</f>
        <v>1983652.1748159747</v>
      </c>
      <c r="F68" s="36">
        <f>'[1]Annual Expected Cost'!F68</f>
        <v>1650882.6378642754</v>
      </c>
      <c r="G68" s="36">
        <f>'[1]Annual Expected Cost'!G68</f>
        <v>989665.24625895033</v>
      </c>
      <c r="H68" s="37">
        <f>'[1]Annual Expected Cost'!H68</f>
        <v>5498056.1258596471</v>
      </c>
      <c r="I68" s="37">
        <f>'[1]Annual Expected Cost'!I68</f>
        <v>5846034.3616735488</v>
      </c>
      <c r="J68" s="37">
        <f>'[1]Annual Expected Cost'!J68</f>
        <v>3688569.2996273581</v>
      </c>
      <c r="K68" s="37">
        <f>'[1]Annual Expected Cost'!K68</f>
        <v>2714230.239348433</v>
      </c>
      <c r="L68" s="37">
        <f>'[1]Annual Expected Cost'!L68</f>
        <v>2435847.6506973123</v>
      </c>
      <c r="M68" s="37">
        <f>'[1]Annual Expected Cost'!M68</f>
        <v>1043934.7074417052</v>
      </c>
      <c r="N68" s="38">
        <f>'[1]Annual Expected Cost'!N68</f>
        <v>106425919.93160263</v>
      </c>
      <c r="O68" s="38">
        <f>'[1]Annual Expected Cost'!O68</f>
        <v>189715770.31285688</v>
      </c>
      <c r="P68" s="38">
        <f>'[1]Annual Expected Cost'!P68</f>
        <v>138816417.30209038</v>
      </c>
      <c r="Q68" s="38">
        <f>'[1]Annual Expected Cost'!Q68</f>
        <v>46272139.100696795</v>
      </c>
      <c r="R68" s="38">
        <f>'[1]Annual Expected Cost'!R68</f>
        <v>32390497.370487757</v>
      </c>
      <c r="S68" s="38">
        <f>'[1]Annual Expected Cost'!S68</f>
        <v>18508855.640278719</v>
      </c>
    </row>
    <row r="69" spans="1:19" x14ac:dyDescent="0.35">
      <c r="A69">
        <v>2088</v>
      </c>
      <c r="B69" s="36">
        <f>'[1]Annual Expected Cost'!B69</f>
        <v>2265558.3343770253</v>
      </c>
      <c r="C69" s="36">
        <f>'[1]Annual Expected Cost'!C69</f>
        <v>2906588.4057317656</v>
      </c>
      <c r="D69" s="36">
        <f>'[1]Annual Expected Cost'!D69</f>
        <v>3064650.6151069063</v>
      </c>
      <c r="E69" s="36">
        <f>'[1]Annual Expected Cost'!E69</f>
        <v>2015293.1695330516</v>
      </c>
      <c r="F69" s="36">
        <f>'[1]Annual Expected Cost'!F69</f>
        <v>1677215.6661473329</v>
      </c>
      <c r="G69" s="36">
        <f>'[1]Annual Expected Cost'!G69</f>
        <v>1005451.2763029821</v>
      </c>
      <c r="H69" s="37">
        <f>'[1]Annual Expected Cost'!H69</f>
        <v>5544090.5687282234</v>
      </c>
      <c r="I69" s="37">
        <f>'[1]Annual Expected Cost'!I69</f>
        <v>5894982.3768755784</v>
      </c>
      <c r="J69" s="37">
        <f>'[1]Annual Expected Cost'!J69</f>
        <v>3719453.1663619727</v>
      </c>
      <c r="K69" s="37">
        <f>'[1]Annual Expected Cost'!K69</f>
        <v>2736956.1035493757</v>
      </c>
      <c r="L69" s="37">
        <f>'[1]Annual Expected Cost'!L69</f>
        <v>2456242.6570314914</v>
      </c>
      <c r="M69" s="37">
        <f>'[1]Annual Expected Cost'!M69</f>
        <v>1052675.4244420677</v>
      </c>
      <c r="N69" s="38">
        <f>'[1]Annual Expected Cost'!N69</f>
        <v>107267142.52650428</v>
      </c>
      <c r="O69" s="38">
        <f>'[1]Annual Expected Cost'!O69</f>
        <v>191215341.02550763</v>
      </c>
      <c r="P69" s="38">
        <f>'[1]Annual Expected Cost'!P69</f>
        <v>139913664.16500556</v>
      </c>
      <c r="Q69" s="38">
        <f>'[1]Annual Expected Cost'!Q69</f>
        <v>46637888.055001855</v>
      </c>
      <c r="R69" s="38">
        <f>'[1]Annual Expected Cost'!R69</f>
        <v>32646521.638501301</v>
      </c>
      <c r="S69" s="38">
        <f>'[1]Annual Expected Cost'!S69</f>
        <v>18655155.222000744</v>
      </c>
    </row>
    <row r="70" spans="1:19" x14ac:dyDescent="0.35">
      <c r="A70">
        <v>2089</v>
      </c>
      <c r="B70" s="36">
        <f>'[1]Annual Expected Cost'!B70</f>
        <v>2301695.9799780762</v>
      </c>
      <c r="C70" s="36">
        <f>'[1]Annual Expected Cost'!C70</f>
        <v>2952951.0440803999</v>
      </c>
      <c r="D70" s="36">
        <f>'[1]Annual Expected Cost'!D70</f>
        <v>3113534.4845439862</v>
      </c>
      <c r="E70" s="36">
        <f>'[1]Annual Expected Cost'!E70</f>
        <v>2047438.8659107303</v>
      </c>
      <c r="F70" s="36">
        <f>'[1]Annual Expected Cost'!F70</f>
        <v>1703968.7293636145</v>
      </c>
      <c r="G70" s="36">
        <f>'[1]Annual Expected Cost'!G70</f>
        <v>1021489.1073933708</v>
      </c>
      <c r="H70" s="37">
        <f>'[1]Annual Expected Cost'!H70</f>
        <v>5590510.4514471218</v>
      </c>
      <c r="I70" s="37">
        <f>'[1]Annual Expected Cost'!I70</f>
        <v>5944340.2268551672</v>
      </c>
      <c r="J70" s="37">
        <f>'[1]Annual Expected Cost'!J70</f>
        <v>3750595.6193252844</v>
      </c>
      <c r="K70" s="37">
        <f>'[1]Annual Expected Cost'!K70</f>
        <v>2759872.2481827564</v>
      </c>
      <c r="L70" s="37">
        <f>'[1]Annual Expected Cost'!L70</f>
        <v>2476808.42785632</v>
      </c>
      <c r="M70" s="37">
        <f>'[1]Annual Expected Cost'!M70</f>
        <v>1061489.3262241371</v>
      </c>
      <c r="N70" s="38">
        <f>'[1]Annual Expected Cost'!N70</f>
        <v>108115014.39871193</v>
      </c>
      <c r="O70" s="38">
        <f>'[1]Annual Expected Cost'!O70</f>
        <v>192726764.79770389</v>
      </c>
      <c r="P70" s="38">
        <f>'[1]Annual Expected Cost'!P70</f>
        <v>141019583.99831992</v>
      </c>
      <c r="Q70" s="38">
        <f>'[1]Annual Expected Cost'!Q70</f>
        <v>47006527.99943997</v>
      </c>
      <c r="R70" s="38">
        <f>'[1]Annual Expected Cost'!R70</f>
        <v>32904569.599607978</v>
      </c>
      <c r="S70" s="38">
        <f>'[1]Annual Expected Cost'!S70</f>
        <v>18802611.199775986</v>
      </c>
    </row>
    <row r="71" spans="1:19" x14ac:dyDescent="0.35">
      <c r="A71">
        <v>2090</v>
      </c>
      <c r="B71" s="36">
        <f>'[1]Annual Expected Cost'!B71</f>
        <v>2228746.8844028013</v>
      </c>
      <c r="C71" s="36">
        <f>'[1]Annual Expected Cost'!C71</f>
        <v>2859361.3129353765</v>
      </c>
      <c r="D71" s="36">
        <f>'[1]Annual Expected Cost'!D71</f>
        <v>3014855.2816146417</v>
      </c>
      <c r="E71" s="36">
        <f>'[1]Annual Expected Cost'!E71</f>
        <v>1982548.1006606312</v>
      </c>
      <c r="F71" s="36">
        <f>'[1]Annual Expected Cost'!F71</f>
        <v>1649963.778763314</v>
      </c>
      <c r="G71" s="36">
        <f>'[1]Annual Expected Cost'!G71</f>
        <v>989114.41187643691</v>
      </c>
      <c r="H71" s="37">
        <f>'[1]Annual Expected Cost'!H71</f>
        <v>5372948.6603638716</v>
      </c>
      <c r="I71" s="37">
        <f>'[1]Annual Expected Cost'!I71</f>
        <v>5713008.7021590527</v>
      </c>
      <c r="J71" s="37">
        <f>'[1]Annual Expected Cost'!J71</f>
        <v>3604636.4430289259</v>
      </c>
      <c r="K71" s="37">
        <f>'[1]Annual Expected Cost'!K71</f>
        <v>2652468.3260024171</v>
      </c>
      <c r="L71" s="37">
        <f>'[1]Annual Expected Cost'!L71</f>
        <v>2380420.2925662724</v>
      </c>
      <c r="M71" s="37">
        <f>'[1]Annual Expected Cost'!M71</f>
        <v>1020180.1253855451</v>
      </c>
      <c r="N71" s="38">
        <f>'[1]Annual Expected Cost'!N71</f>
        <v>103859299.48356928</v>
      </c>
      <c r="O71" s="38">
        <f>'[1]Annual Expected Cost'!O71</f>
        <v>185140490.38375396</v>
      </c>
      <c r="P71" s="38">
        <f>'[1]Annual Expected Cost'!P71</f>
        <v>135468651.50030777</v>
      </c>
      <c r="Q71" s="38">
        <f>'[1]Annual Expected Cost'!Q71</f>
        <v>45156217.166769251</v>
      </c>
      <c r="R71" s="38">
        <f>'[1]Annual Expected Cost'!R71</f>
        <v>31609352.016738478</v>
      </c>
      <c r="S71" s="38">
        <f>'[1]Annual Expected Cost'!S71</f>
        <v>18062486.866707701</v>
      </c>
    </row>
    <row r="72" spans="1:19" x14ac:dyDescent="0.35">
      <c r="A72">
        <v>2091</v>
      </c>
      <c r="B72" s="36">
        <f>'[1]Annual Expected Cost'!B72</f>
        <v>2264297.3550399393</v>
      </c>
      <c r="C72" s="36">
        <f>'[1]Annual Expected Cost'!C72</f>
        <v>2904970.637667519</v>
      </c>
      <c r="D72" s="36">
        <f>'[1]Annual Expected Cost'!D72</f>
        <v>3062944.8717400725</v>
      </c>
      <c r="E72" s="36">
        <f>'[1]Annual Expected Cost'!E72</f>
        <v>2014171.4844250623</v>
      </c>
      <c r="F72" s="36">
        <f>'[1]Annual Expected Cost'!F72</f>
        <v>1676282.1504365441</v>
      </c>
      <c r="G72" s="36">
        <f>'[1]Annual Expected Cost'!G72</f>
        <v>1004891.6556281901</v>
      </c>
      <c r="H72" s="37">
        <f>'[1]Annual Expected Cost'!H72</f>
        <v>5417935.5961970584</v>
      </c>
      <c r="I72" s="37">
        <f>'[1]Annual Expected Cost'!I72</f>
        <v>5760842.9124120623</v>
      </c>
      <c r="J72" s="37">
        <f>'[1]Annual Expected Cost'!J72</f>
        <v>3634817.551879039</v>
      </c>
      <c r="K72" s="37">
        <f>'[1]Annual Expected Cost'!K72</f>
        <v>2674677.0664770287</v>
      </c>
      <c r="L72" s="37">
        <f>'[1]Annual Expected Cost'!L72</f>
        <v>2400351.2135050264</v>
      </c>
      <c r="M72" s="37">
        <f>'[1]Annual Expected Cost'!M72</f>
        <v>1028721.9486450111</v>
      </c>
      <c r="N72" s="38">
        <f>'[1]Annual Expected Cost'!N72</f>
        <v>104680234.73573703</v>
      </c>
      <c r="O72" s="38">
        <f>'[1]Annual Expected Cost'!O72</f>
        <v>186603896.70283559</v>
      </c>
      <c r="P72" s="38">
        <f>'[1]Annual Expected Cost'!P72</f>
        <v>136539436.61183092</v>
      </c>
      <c r="Q72" s="38">
        <f>'[1]Annual Expected Cost'!Q72</f>
        <v>45513145.537276968</v>
      </c>
      <c r="R72" s="38">
        <f>'[1]Annual Expected Cost'!R72</f>
        <v>31859201.876093883</v>
      </c>
      <c r="S72" s="38">
        <f>'[1]Annual Expected Cost'!S72</f>
        <v>18205258.21491079</v>
      </c>
    </row>
    <row r="73" spans="1:19" x14ac:dyDescent="0.35">
      <c r="A73">
        <v>2092</v>
      </c>
      <c r="B73" s="36">
        <f>'[1]Annual Expected Cost'!B73</f>
        <v>2300414.8869128628</v>
      </c>
      <c r="C73" s="36">
        <f>'[1]Annual Expected Cost'!C73</f>
        <v>2951307.4711944088</v>
      </c>
      <c r="D73" s="36">
        <f>'[1]Annual Expected Cost'!D73</f>
        <v>3111801.5330720502</v>
      </c>
      <c r="E73" s="36">
        <f>'[1]Annual Expected Cost'!E73</f>
        <v>2046299.28893993</v>
      </c>
      <c r="F73" s="36">
        <f>'[1]Annual Expected Cost'!F73</f>
        <v>1703020.3232571967</v>
      </c>
      <c r="G73" s="36">
        <f>'[1]Annual Expected Cost'!G73</f>
        <v>1020920.5602772201</v>
      </c>
      <c r="H73" s="37">
        <f>'[1]Annual Expected Cost'!H73</f>
        <v>5463299.2012529746</v>
      </c>
      <c r="I73" s="37">
        <f>'[1]Annual Expected Cost'!I73</f>
        <v>5809077.6317120232</v>
      </c>
      <c r="J73" s="37">
        <f>'[1]Annual Expected Cost'!J73</f>
        <v>3665251.3628659192</v>
      </c>
      <c r="K73" s="37">
        <f>'[1]Annual Expected Cost'!K73</f>
        <v>2697071.7575805821</v>
      </c>
      <c r="L73" s="37">
        <f>'[1]Annual Expected Cost'!L73</f>
        <v>2420449.0132133435</v>
      </c>
      <c r="M73" s="37">
        <f>'[1]Annual Expected Cost'!M73</f>
        <v>1037335.291377147</v>
      </c>
      <c r="N73" s="38">
        <f>'[1]Annual Expected Cost'!N73</f>
        <v>105507658.90793027</v>
      </c>
      <c r="O73" s="38">
        <f>'[1]Annual Expected Cost'!O73</f>
        <v>188078870.22718006</v>
      </c>
      <c r="P73" s="38">
        <f>'[1]Annual Expected Cost'!P73</f>
        <v>137618685.53208295</v>
      </c>
      <c r="Q73" s="38">
        <f>'[1]Annual Expected Cost'!Q73</f>
        <v>45872895.177360982</v>
      </c>
      <c r="R73" s="38">
        <f>'[1]Annual Expected Cost'!R73</f>
        <v>32111026.62415269</v>
      </c>
      <c r="S73" s="38">
        <f>'[1]Annual Expected Cost'!S73</f>
        <v>18349158.070944395</v>
      </c>
    </row>
    <row r="74" spans="1:19" x14ac:dyDescent="0.35">
      <c r="A74">
        <v>2093</v>
      </c>
      <c r="B74" s="36">
        <f>'[1]Annual Expected Cost'!B74</f>
        <v>2337108.5251464141</v>
      </c>
      <c r="C74" s="36">
        <f>'[1]Annual Expected Cost'!C74</f>
        <v>2998383.4179203995</v>
      </c>
      <c r="D74" s="36">
        <f>'[1]Annual Expected Cost'!D74</f>
        <v>3161437.5010701488</v>
      </c>
      <c r="E74" s="36">
        <f>'[1]Annual Expected Cost'!E74</f>
        <v>2078939.5601593102</v>
      </c>
      <c r="F74" s="36">
        <f>'[1]Annual Expected Cost'!F74</f>
        <v>1730184.9934223453</v>
      </c>
      <c r="G74" s="36">
        <f>'[1]Annual Expected Cost'!G74</f>
        <v>1037205.1400359086</v>
      </c>
      <c r="H74" s="37">
        <f>'[1]Annual Expected Cost'!H74</f>
        <v>5509042.6293295091</v>
      </c>
      <c r="I74" s="37">
        <f>'[1]Annual Expected Cost'!I74</f>
        <v>5857716.213464288</v>
      </c>
      <c r="J74" s="37">
        <f>'[1]Annual Expected Cost'!J74</f>
        <v>3695939.9918286577</v>
      </c>
      <c r="K74" s="37">
        <f>'[1]Annual Expected Cost'!K74</f>
        <v>2719653.9562512762</v>
      </c>
      <c r="L74" s="37">
        <f>'[1]Annual Expected Cost'!L74</f>
        <v>2440715.0889434535</v>
      </c>
      <c r="M74" s="37">
        <f>'[1]Annual Expected Cost'!M74</f>
        <v>1046020.7524043371</v>
      </c>
      <c r="N74" s="38">
        <f>'[1]Annual Expected Cost'!N74</f>
        <v>106341623.2905315</v>
      </c>
      <c r="O74" s="38">
        <f>'[1]Annual Expected Cost'!O74</f>
        <v>189565502.38746923</v>
      </c>
      <c r="P74" s="38">
        <f>'[1]Annual Expected Cost'!P74</f>
        <v>138706465.16156283</v>
      </c>
      <c r="Q74" s="38">
        <f>'[1]Annual Expected Cost'!Q74</f>
        <v>46235488.387187608</v>
      </c>
      <c r="R74" s="38">
        <f>'[1]Annual Expected Cost'!R74</f>
        <v>32364841.871031329</v>
      </c>
      <c r="S74" s="38">
        <f>'[1]Annual Expected Cost'!S74</f>
        <v>18494195.354875047</v>
      </c>
    </row>
    <row r="75" spans="1:19" x14ac:dyDescent="0.35">
      <c r="A75">
        <v>2094</v>
      </c>
      <c r="B75" s="36">
        <f>'[1]Annual Expected Cost'!B75</f>
        <v>2374387.4591431231</v>
      </c>
      <c r="C75" s="36">
        <f>'[1]Annual Expected Cost'!C75</f>
        <v>3046210.2673502858</v>
      </c>
      <c r="D75" s="36">
        <f>'[1]Annual Expected Cost'!D75</f>
        <v>3211865.2063602707</v>
      </c>
      <c r="E75" s="36">
        <f>'[1]Annual Expected Cost'!E75</f>
        <v>2112100.4723773128</v>
      </c>
      <c r="F75" s="36">
        <f>'[1]Annual Expected Cost'!F75</f>
        <v>1757782.9639392886</v>
      </c>
      <c r="G75" s="36">
        <f>'[1]Annual Expected Cost'!G75</f>
        <v>1053749.4731468512</v>
      </c>
      <c r="H75" s="37">
        <f>'[1]Annual Expected Cost'!H75</f>
        <v>5555169.060630857</v>
      </c>
      <c r="I75" s="37">
        <f>'[1]Annual Expected Cost'!I75</f>
        <v>5906762.0391517971</v>
      </c>
      <c r="J75" s="37">
        <f>'[1]Annual Expected Cost'!J75</f>
        <v>3726885.5723219668</v>
      </c>
      <c r="K75" s="37">
        <f>'[1]Annual Expected Cost'!K75</f>
        <v>2742425.2324633338</v>
      </c>
      <c r="L75" s="37">
        <f>'[1]Annual Expected Cost'!L75</f>
        <v>2461150.8496465823</v>
      </c>
      <c r="M75" s="37">
        <f>'[1]Annual Expected Cost'!M75</f>
        <v>1054778.9355628209</v>
      </c>
      <c r="N75" s="38">
        <f>'[1]Annual Expected Cost'!N75</f>
        <v>107182179.57933789</v>
      </c>
      <c r="O75" s="38">
        <f>'[1]Annual Expected Cost'!O75</f>
        <v>191063885.33708063</v>
      </c>
      <c r="P75" s="38">
        <f>'[1]Annual Expected Cost'!P75</f>
        <v>139802842.92957118</v>
      </c>
      <c r="Q75" s="38">
        <f>'[1]Annual Expected Cost'!Q75</f>
        <v>46600947.643190384</v>
      </c>
      <c r="R75" s="38">
        <f>'[1]Annual Expected Cost'!R75</f>
        <v>32620663.350233275</v>
      </c>
      <c r="S75" s="38">
        <f>'[1]Annual Expected Cost'!S75</f>
        <v>18640379.057276156</v>
      </c>
    </row>
    <row r="76" spans="1:19" x14ac:dyDescent="0.35">
      <c r="A76">
        <v>2095</v>
      </c>
      <c r="B76" s="36">
        <f>'[1]Annual Expected Cost'!B76</f>
        <v>2412261.024884562</v>
      </c>
      <c r="C76" s="36">
        <f>'[1]Annual Expected Cost'!C76</f>
        <v>3094799.9970418215</v>
      </c>
      <c r="D76" s="36">
        <f>'[1]Annual Expected Cost'!D76</f>
        <v>3263097.2778477208</v>
      </c>
      <c r="E76" s="36">
        <f>'[1]Annual Expected Cost'!E76</f>
        <v>2145790.3302752208</v>
      </c>
      <c r="F76" s="36">
        <f>'[1]Annual Expected Cost'!F76</f>
        <v>1785821.1463292686</v>
      </c>
      <c r="G76" s="36">
        <f>'[1]Annual Expected Cost'!G76</f>
        <v>1070557.7029041951</v>
      </c>
      <c r="H76" s="37">
        <f>'[1]Annual Expected Cost'!H76</f>
        <v>5601681.7019886067</v>
      </c>
      <c r="I76" s="37">
        <f>'[1]Annual Expected Cost'!I76</f>
        <v>5956218.5185701633</v>
      </c>
      <c r="J76" s="37">
        <f>'[1]Annual Expected Cost'!J76</f>
        <v>3758090.2557645077</v>
      </c>
      <c r="K76" s="37">
        <f>'[1]Annual Expected Cost'!K76</f>
        <v>2765387.1693361471</v>
      </c>
      <c r="L76" s="37">
        <f>'[1]Annual Expected Cost'!L76</f>
        <v>2481757.7160709021</v>
      </c>
      <c r="M76" s="37">
        <f>'[1]Annual Expected Cost'!M76</f>
        <v>1063610.449744672</v>
      </c>
      <c r="N76" s="38">
        <f>'[1]Annual Expected Cost'!N76</f>
        <v>108029379.87876581</v>
      </c>
      <c r="O76" s="38">
        <f>'[1]Annual Expected Cost'!O76</f>
        <v>192574111.95779994</v>
      </c>
      <c r="P76" s="38">
        <f>'[1]Annual Expected Cost'!P76</f>
        <v>140907886.79839018</v>
      </c>
      <c r="Q76" s="38">
        <f>'[1]Annual Expected Cost'!Q76</f>
        <v>46969295.599463396</v>
      </c>
      <c r="R76" s="38">
        <f>'[1]Annual Expected Cost'!R76</f>
        <v>32878506.919624381</v>
      </c>
      <c r="S76" s="38">
        <f>'[1]Annual Expected Cost'!S76</f>
        <v>18787718.239785358</v>
      </c>
    </row>
    <row r="77" spans="1:19" x14ac:dyDescent="0.35">
      <c r="A77">
        <v>2096</v>
      </c>
      <c r="B77" s="36">
        <f>'[1]Annual Expected Cost'!B77</f>
        <v>2450738.7072694101</v>
      </c>
      <c r="C77" s="36">
        <f>'[1]Annual Expected Cost'!C77</f>
        <v>3144164.7756053288</v>
      </c>
      <c r="D77" s="36">
        <f>'[1]Annual Expected Cost'!D77</f>
        <v>3315146.5458799386</v>
      </c>
      <c r="E77" s="36">
        <f>'[1]Annual Expected Cost'!E77</f>
        <v>2180017.5710012778</v>
      </c>
      <c r="F77" s="36">
        <f>'[1]Annual Expected Cost'!F77</f>
        <v>1814306.5623583619</v>
      </c>
      <c r="G77" s="36">
        <f>'[1]Annual Expected Cost'!G77</f>
        <v>1087634.0386912692</v>
      </c>
      <c r="H77" s="37">
        <f>'[1]Annual Expected Cost'!H77</f>
        <v>5648583.787084695</v>
      </c>
      <c r="I77" s="37">
        <f>'[1]Annual Expected Cost'!I77</f>
        <v>6006089.0900647389</v>
      </c>
      <c r="J77" s="37">
        <f>'[1]Annual Expected Cost'!J77</f>
        <v>3789556.2115884661</v>
      </c>
      <c r="K77" s="37">
        <f>'[1]Annual Expected Cost'!K77</f>
        <v>2788541.3632443426</v>
      </c>
      <c r="L77" s="37">
        <f>'[1]Annual Expected Cost'!L77</f>
        <v>2502537.1208603079</v>
      </c>
      <c r="M77" s="37">
        <f>'[1]Annual Expected Cost'!M77</f>
        <v>1072515.9089401318</v>
      </c>
      <c r="N77" s="38">
        <f>'[1]Annual Expected Cost'!N77</f>
        <v>108883276.70508064</v>
      </c>
      <c r="O77" s="38">
        <f>'[1]Annual Expected Cost'!O77</f>
        <v>194096275.86557856</v>
      </c>
      <c r="P77" s="38">
        <f>'[1]Annual Expected Cost'!P77</f>
        <v>142021665.2674965</v>
      </c>
      <c r="Q77" s="38">
        <f>'[1]Annual Expected Cost'!Q77</f>
        <v>47340555.089165494</v>
      </c>
      <c r="R77" s="38">
        <f>'[1]Annual Expected Cost'!R77</f>
        <v>33138388.562415849</v>
      </c>
      <c r="S77" s="38">
        <f>'[1]Annual Expected Cost'!S77</f>
        <v>18936222.035666198</v>
      </c>
    </row>
    <row r="78" spans="1:19" x14ac:dyDescent="0.35">
      <c r="A78">
        <v>2097</v>
      </c>
      <c r="B78" s="36">
        <f>'[1]Annual Expected Cost'!B78</f>
        <v>2489830.1424888135</v>
      </c>
      <c r="C78" s="36">
        <f>'[1]Annual Expected Cost'!C78</f>
        <v>3194316.965751152</v>
      </c>
      <c r="D78" s="36">
        <f>'[1]Annual Expected Cost'!D78</f>
        <v>3368026.0454596737</v>
      </c>
      <c r="E78" s="36">
        <f>'[1]Annual Expected Cost'!E78</f>
        <v>2214790.7662836537</v>
      </c>
      <c r="F78" s="36">
        <f>'[1]Annual Expected Cost'!F78</f>
        <v>1843246.3457959821</v>
      </c>
      <c r="G78" s="36">
        <f>'[1]Annual Expected Cost'!G78</f>
        <v>1104982.7570347642</v>
      </c>
      <c r="H78" s="37">
        <f>'[1]Annual Expected Cost'!H78</f>
        <v>5695878.5766762169</v>
      </c>
      <c r="I78" s="37">
        <f>'[1]Annual Expected Cost'!I78</f>
        <v>6056377.2207696484</v>
      </c>
      <c r="J78" s="37">
        <f>'[1]Annual Expected Cost'!J78</f>
        <v>3821285.627390373</v>
      </c>
      <c r="K78" s="37">
        <f>'[1]Annual Expected Cost'!K78</f>
        <v>2811889.4239287651</v>
      </c>
      <c r="L78" s="37">
        <f>'[1]Annual Expected Cost'!L78</f>
        <v>2523490.5086540207</v>
      </c>
      <c r="M78" s="37">
        <f>'[1]Annual Expected Cost'!M78</f>
        <v>1081495.9322802944</v>
      </c>
      <c r="N78" s="38">
        <f>'[1]Annual Expected Cost'!N78</f>
        <v>109743922.98965219</v>
      </c>
      <c r="O78" s="38">
        <f>'[1]Annual Expected Cost'!O78</f>
        <v>195630471.41633651</v>
      </c>
      <c r="P78" s="38">
        <f>'[1]Annual Expected Cost'!P78</f>
        <v>143144247.3778072</v>
      </c>
      <c r="Q78" s="38">
        <f>'[1]Annual Expected Cost'!Q78</f>
        <v>47714749.125935726</v>
      </c>
      <c r="R78" s="38">
        <f>'[1]Annual Expected Cost'!R78</f>
        <v>33400324.388155013</v>
      </c>
      <c r="S78" s="38">
        <f>'[1]Annual Expected Cost'!S78</f>
        <v>19085899.650374293</v>
      </c>
    </row>
    <row r="79" spans="1:19" x14ac:dyDescent="0.35">
      <c r="A79">
        <v>2098</v>
      </c>
      <c r="B79" s="36">
        <f>'[1]Annual Expected Cost'!B79</f>
        <v>2529545.1204396309</v>
      </c>
      <c r="C79" s="36">
        <f>'[1]Annual Expected Cost'!C79</f>
        <v>3245269.1273857281</v>
      </c>
      <c r="D79" s="36">
        <f>'[1]Annual Expected Cost'!D79</f>
        <v>3421749.0195094231</v>
      </c>
      <c r="E79" s="36">
        <f>'[1]Annual Expected Cost'!E79</f>
        <v>2250118.6245771134</v>
      </c>
      <c r="F79" s="36">
        <f>'[1]Annual Expected Cost'!F79</f>
        <v>1872647.7442014322</v>
      </c>
      <c r="G79" s="36">
        <f>'[1]Annual Expected Cost'!G79</f>
        <v>1122608.2026757277</v>
      </c>
      <c r="H79" s="37">
        <f>'[1]Annual Expected Cost'!H79</f>
        <v>5743569.358822125</v>
      </c>
      <c r="I79" s="37">
        <f>'[1]Annual Expected Cost'!I79</f>
        <v>6107086.4068488413</v>
      </c>
      <c r="J79" s="37">
        <f>'[1]Annual Expected Cost'!J79</f>
        <v>3853280.7090831972</v>
      </c>
      <c r="K79" s="37">
        <f>'[1]Annual Expected Cost'!K79</f>
        <v>2835432.9746083906</v>
      </c>
      <c r="L79" s="37">
        <f>'[1]Annual Expected Cost'!L79</f>
        <v>2544619.3361870176</v>
      </c>
      <c r="M79" s="37">
        <f>'[1]Annual Expected Cost'!M79</f>
        <v>1090551.1440801502</v>
      </c>
      <c r="N79" s="38">
        <f>'[1]Annual Expected Cost'!N79</f>
        <v>110611372.08223577</v>
      </c>
      <c r="O79" s="38">
        <f>'[1]Annual Expected Cost'!O79</f>
        <v>197176793.7118116</v>
      </c>
      <c r="P79" s="38">
        <f>'[1]Annual Expected Cost'!P79</f>
        <v>144275702.7159597</v>
      </c>
      <c r="Q79" s="38">
        <f>'[1]Annual Expected Cost'!Q79</f>
        <v>48091900.905319899</v>
      </c>
      <c r="R79" s="38">
        <f>'[1]Annual Expected Cost'!R79</f>
        <v>33664330.63372393</v>
      </c>
      <c r="S79" s="38">
        <f>'[1]Annual Expected Cost'!S79</f>
        <v>19236760.36212796</v>
      </c>
    </row>
    <row r="80" spans="1:19" x14ac:dyDescent="0.35">
      <c r="A80">
        <v>2099</v>
      </c>
      <c r="B80" s="36">
        <f>'[1]Annual Expected Cost'!B80</f>
        <v>2569893.5871761763</v>
      </c>
      <c r="C80" s="36">
        <f>'[1]Annual Expected Cost'!C80</f>
        <v>3297034.0207570326</v>
      </c>
      <c r="D80" s="36">
        <f>'[1]Annual Expected Cost'!D80</f>
        <v>3476328.9221879281</v>
      </c>
      <c r="E80" s="36">
        <f>'[1]Annual Expected Cost'!E80</f>
        <v>2286009.9932439243</v>
      </c>
      <c r="F80" s="36">
        <f>'[1]Annual Expected Cost'!F80</f>
        <v>1902518.1207389522</v>
      </c>
      <c r="G80" s="36">
        <f>'[1]Annual Expected Cost'!G80</f>
        <v>1140514.7896576442</v>
      </c>
      <c r="H80" s="37">
        <f>'[1]Annual Expected Cost'!H80</f>
        <v>5791659.4491118193</v>
      </c>
      <c r="I80" s="37">
        <f>'[1]Annual Expected Cost'!I80</f>
        <v>6158220.1737391492</v>
      </c>
      <c r="J80" s="37">
        <f>'[1]Annual Expected Cost'!J80</f>
        <v>3885543.6810497013</v>
      </c>
      <c r="K80" s="37">
        <f>'[1]Annual Expected Cost'!K80</f>
        <v>2859173.6520931763</v>
      </c>
      <c r="L80" s="37">
        <f>'[1]Annual Expected Cost'!L80</f>
        <v>2565925.0723913126</v>
      </c>
      <c r="M80" s="37">
        <f>'[1]Annual Expected Cost'!M80</f>
        <v>1099682.1738819908</v>
      </c>
      <c r="N80" s="38">
        <f>'[1]Annual Expected Cost'!N80</f>
        <v>111485677.75427929</v>
      </c>
      <c r="O80" s="38">
        <f>'[1]Annual Expected Cost'!O80</f>
        <v>198735338.60545439</v>
      </c>
      <c r="P80" s="38">
        <f>'[1]Annual Expected Cost'!P80</f>
        <v>145416101.41862515</v>
      </c>
      <c r="Q80" s="38">
        <f>'[1]Annual Expected Cost'!Q80</f>
        <v>48472033.80620838</v>
      </c>
      <c r="R80" s="38">
        <f>'[1]Annual Expected Cost'!R80</f>
        <v>33930423.664345868</v>
      </c>
      <c r="S80" s="38">
        <f>'[1]Annual Expected Cost'!S80</f>
        <v>19388813.522483356</v>
      </c>
    </row>
    <row r="81" spans="1:19" x14ac:dyDescent="0.35">
      <c r="A81">
        <v>2100</v>
      </c>
      <c r="B81" s="36">
        <f>'[1]Annual Expected Cost'!B81</f>
        <v>2483780.3435220001</v>
      </c>
      <c r="C81" s="36">
        <f>'[1]Annual Expected Cost'!C81</f>
        <v>3186555.4019603957</v>
      </c>
      <c r="D81" s="36">
        <f>'[1]Annual Expected Cost'!D81</f>
        <v>3359842.4026712324</v>
      </c>
      <c r="E81" s="36">
        <f>'[1]Annual Expected Cost'!E81</f>
        <v>2209409.2590631745</v>
      </c>
      <c r="F81" s="36">
        <f>'[1]Annual Expected Cost'!F81</f>
        <v>1838767.6186538837</v>
      </c>
      <c r="G81" s="36">
        <f>'[1]Annual Expected Cost'!G81</f>
        <v>1102297.8656328258</v>
      </c>
      <c r="H81" s="37">
        <f>'[1]Annual Expected Cost'!H81</f>
        <v>5555837.0506815715</v>
      </c>
      <c r="I81" s="37">
        <f>'[1]Annual Expected Cost'!I81</f>
        <v>5907472.307053823</v>
      </c>
      <c r="J81" s="37">
        <f>'[1]Annual Expected Cost'!J81</f>
        <v>3727333.7175458637</v>
      </c>
      <c r="K81" s="37">
        <f>'[1]Annual Expected Cost'!K81</f>
        <v>2742754.9997035605</v>
      </c>
      <c r="L81" s="37">
        <f>'[1]Annual Expected Cost'!L81</f>
        <v>2461446.7946057599</v>
      </c>
      <c r="M81" s="37">
        <f>'[1]Annual Expected Cost'!M81</f>
        <v>1054905.7691167542</v>
      </c>
      <c r="N81" s="38">
        <f>'[1]Annual Expected Cost'!N81</f>
        <v>106896555.71855384</v>
      </c>
      <c r="O81" s="38">
        <f>'[1]Annual Expected Cost'!O81</f>
        <v>190554729.75916117</v>
      </c>
      <c r="P81" s="38">
        <f>'[1]Annual Expected Cost'!P81</f>
        <v>139430290.0676789</v>
      </c>
      <c r="Q81" s="38">
        <f>'[1]Annual Expected Cost'!Q81</f>
        <v>46476763.355892964</v>
      </c>
      <c r="R81" s="38">
        <f>'[1]Annual Expected Cost'!R81</f>
        <v>32533734.34912508</v>
      </c>
      <c r="S81" s="38">
        <f>'[1]Annual Expected Cost'!S81</f>
        <v>18590705.342357188</v>
      </c>
    </row>
    <row r="82" spans="1:19" x14ac:dyDescent="0.35">
      <c r="A82">
        <v>2101</v>
      </c>
      <c r="B82" s="36">
        <f>'[1]Annual Expected Cost'!B82</f>
        <v>2523398.8218648825</v>
      </c>
      <c r="C82" s="36">
        <f>'[1]Annual Expected Cost'!C82</f>
        <v>3237383.7598344041</v>
      </c>
      <c r="D82" s="36">
        <f>'[1]Annual Expected Cost'!D82</f>
        <v>3413434.8404296278</v>
      </c>
      <c r="E82" s="36">
        <f>'[1]Annual Expected Cost'!E82</f>
        <v>2244651.2775891107</v>
      </c>
      <c r="F82" s="36">
        <f>'[1]Annual Expected Cost'!F82</f>
        <v>1868097.577427103</v>
      </c>
      <c r="G82" s="36">
        <f>'[1]Annual Expected Cost'!G82</f>
        <v>1119880.4848973996</v>
      </c>
      <c r="H82" s="37">
        <f>'[1]Annual Expected Cost'!H82</f>
        <v>5602355.2850251189</v>
      </c>
      <c r="I82" s="37">
        <f>'[1]Annual Expected Cost'!I82</f>
        <v>5956934.7334444309</v>
      </c>
      <c r="J82" s="37">
        <f>'[1]Annual Expected Cost'!J82</f>
        <v>3758542.1532446998</v>
      </c>
      <c r="K82" s="37">
        <f>'[1]Annual Expected Cost'!K82</f>
        <v>2765719.6976706283</v>
      </c>
      <c r="L82" s="37">
        <f>'[1]Annual Expected Cost'!L82</f>
        <v>2482056.1389351799</v>
      </c>
      <c r="M82" s="37">
        <f>'[1]Annual Expected Cost'!M82</f>
        <v>1063738.345257934</v>
      </c>
      <c r="N82" s="38">
        <f>'[1]Annual Expected Cost'!N82</f>
        <v>107741498.36077298</v>
      </c>
      <c r="O82" s="38">
        <f>'[1]Annual Expected Cost'!O82</f>
        <v>192060931.86050832</v>
      </c>
      <c r="P82" s="38">
        <f>'[1]Annual Expected Cost'!P82</f>
        <v>140532389.16622561</v>
      </c>
      <c r="Q82" s="38">
        <f>'[1]Annual Expected Cost'!Q82</f>
        <v>46844129.722075202</v>
      </c>
      <c r="R82" s="38">
        <f>'[1]Annual Expected Cost'!R82</f>
        <v>32790890.805452641</v>
      </c>
      <c r="S82" s="38">
        <f>'[1]Annual Expected Cost'!S82</f>
        <v>18737651.888830081</v>
      </c>
    </row>
    <row r="83" spans="1:19" x14ac:dyDescent="0.35">
      <c r="A83">
        <v>2102</v>
      </c>
      <c r="B83" s="36">
        <f>'[1]Annual Expected Cost'!B83</f>
        <v>2563649.2497399775</v>
      </c>
      <c r="C83" s="36">
        <f>'[1]Annual Expected Cost'!C83</f>
        <v>3289022.8746664054</v>
      </c>
      <c r="D83" s="36">
        <f>'[1]Annual Expected Cost'!D83</f>
        <v>3467882.1246482637</v>
      </c>
      <c r="E83" s="36">
        <f>'[1]Annual Expected Cost'!E83</f>
        <v>2280455.4372687009</v>
      </c>
      <c r="F83" s="36">
        <f>'[1]Annual Expected Cost'!F83</f>
        <v>1897895.3748075026</v>
      </c>
      <c r="G83" s="36">
        <f>'[1]Annual Expected Cost'!G83</f>
        <v>1137743.5623846024</v>
      </c>
      <c r="H83" s="37">
        <f>'[1]Annual Expected Cost'!H83</f>
        <v>5649263.0099362805</v>
      </c>
      <c r="I83" s="37">
        <f>'[1]Annual Expected Cost'!I83</f>
        <v>6006811.3017043993</v>
      </c>
      <c r="J83" s="37">
        <f>'[1]Annual Expected Cost'!J83</f>
        <v>3790011.8927420611</v>
      </c>
      <c r="K83" s="37">
        <f>'[1]Annual Expected Cost'!K83</f>
        <v>2788876.6757913283</v>
      </c>
      <c r="L83" s="37">
        <f>'[1]Annual Expected Cost'!L83</f>
        <v>2502838.0423768335</v>
      </c>
      <c r="M83" s="37">
        <f>'[1]Annual Expected Cost'!M83</f>
        <v>1072644.8753043571</v>
      </c>
      <c r="N83" s="38">
        <f>'[1]Annual Expected Cost'!N83</f>
        <v>108593119.68467498</v>
      </c>
      <c r="O83" s="38">
        <f>'[1]Annual Expected Cost'!O83</f>
        <v>193579039.43789884</v>
      </c>
      <c r="P83" s="38">
        <f>'[1]Annual Expected Cost'!P83</f>
        <v>141643199.58870646</v>
      </c>
      <c r="Q83" s="38">
        <f>'[1]Annual Expected Cost'!Q83</f>
        <v>47214399.862902157</v>
      </c>
      <c r="R83" s="38">
        <f>'[1]Annual Expected Cost'!R83</f>
        <v>33050079.904031511</v>
      </c>
      <c r="S83" s="38">
        <f>'[1]Annual Expected Cost'!S83</f>
        <v>18885759.945160866</v>
      </c>
    </row>
    <row r="84" spans="1:19" x14ac:dyDescent="0.35">
      <c r="A84">
        <v>2103</v>
      </c>
      <c r="B84" s="36">
        <f>'[1]Annual Expected Cost'!B84</f>
        <v>2604541.7072974551</v>
      </c>
      <c r="C84" s="36">
        <f>'[1]Annual Expected Cost'!C84</f>
        <v>3341485.6787420842</v>
      </c>
      <c r="D84" s="36">
        <f>'[1]Annual Expected Cost'!D84</f>
        <v>3523197.8908791156</v>
      </c>
      <c r="E84" s="36">
        <f>'[1]Annual Expected Cost'!E84</f>
        <v>2316830.7047471548</v>
      </c>
      <c r="F84" s="36">
        <f>'[1]Annual Expected Cost'!F84</f>
        <v>1928168.4732318369</v>
      </c>
      <c r="G84" s="36">
        <f>'[1]Annual Expected Cost'!G84</f>
        <v>1155891.571649452</v>
      </c>
      <c r="H84" s="37">
        <f>'[1]Annual Expected Cost'!H84</f>
        <v>5696563.486564246</v>
      </c>
      <c r="I84" s="37">
        <f>'[1]Annual Expected Cost'!I84</f>
        <v>6057105.4793847678</v>
      </c>
      <c r="J84" s="37">
        <f>'[1]Annual Expected Cost'!J84</f>
        <v>3821745.1238975315</v>
      </c>
      <c r="K84" s="37">
        <f>'[1]Annual Expected Cost'!K84</f>
        <v>2812227.5440000705</v>
      </c>
      <c r="L84" s="37">
        <f>'[1]Annual Expected Cost'!L84</f>
        <v>2523793.9497436536</v>
      </c>
      <c r="M84" s="37">
        <f>'[1]Annual Expected Cost'!M84</f>
        <v>1081625.9784615657</v>
      </c>
      <c r="N84" s="38">
        <f>'[1]Annual Expected Cost'!N84</f>
        <v>109451472.48057579</v>
      </c>
      <c r="O84" s="38">
        <f>'[1]Annual Expected Cost'!O84</f>
        <v>195109146.59580898</v>
      </c>
      <c r="P84" s="38">
        <f>'[1]Annual Expected Cost'!P84</f>
        <v>142762790.19205534</v>
      </c>
      <c r="Q84" s="38">
        <f>'[1]Annual Expected Cost'!Q84</f>
        <v>47587596.730685115</v>
      </c>
      <c r="R84" s="38">
        <f>'[1]Annual Expected Cost'!R84</f>
        <v>33311317.711479586</v>
      </c>
      <c r="S84" s="38">
        <f>'[1]Annual Expected Cost'!S84</f>
        <v>19035038.692274049</v>
      </c>
    </row>
    <row r="85" spans="1:19" x14ac:dyDescent="0.35">
      <c r="A85">
        <v>2104</v>
      </c>
      <c r="B85" s="36">
        <f>'[1]Annual Expected Cost'!B85</f>
        <v>2646086.4354747375</v>
      </c>
      <c r="C85" s="36">
        <f>'[1]Annual Expected Cost'!C85</f>
        <v>3394785.3106284426</v>
      </c>
      <c r="D85" s="36">
        <f>'[1]Annual Expected Cost'!D85</f>
        <v>3579395.9921731912</v>
      </c>
      <c r="E85" s="36">
        <f>'[1]Annual Expected Cost'!E85</f>
        <v>2353786.1896955515</v>
      </c>
      <c r="F85" s="36">
        <f>'[1]Annual Expected Cost'!F85</f>
        <v>1958924.4541692825</v>
      </c>
      <c r="G85" s="36">
        <f>'[1]Annual Expected Cost'!G85</f>
        <v>1174329.0576040987</v>
      </c>
      <c r="H85" s="37">
        <f>'[1]Annual Expected Cost'!H85</f>
        <v>5744260.0033633448</v>
      </c>
      <c r="I85" s="37">
        <f>'[1]Annual Expected Cost'!I85</f>
        <v>6107820.7630698858</v>
      </c>
      <c r="J85" s="37">
        <f>'[1]Annual Expected Cost'!J85</f>
        <v>3853744.0528893322</v>
      </c>
      <c r="K85" s="37">
        <f>'[1]Annual Expected Cost'!K85</f>
        <v>2835773.925711018</v>
      </c>
      <c r="L85" s="37">
        <f>'[1]Annual Expected Cost'!L85</f>
        <v>2544925.3179457863</v>
      </c>
      <c r="M85" s="37">
        <f>'[1]Annual Expected Cost'!M85</f>
        <v>1090682.2791196224</v>
      </c>
      <c r="N85" s="38">
        <f>'[1]Annual Expected Cost'!N85</f>
        <v>110316609.95606191</v>
      </c>
      <c r="O85" s="38">
        <f>'[1]Annual Expected Cost'!O85</f>
        <v>196651348.18254513</v>
      </c>
      <c r="P85" s="38">
        <f>'[1]Annual Expected Cost'!P85</f>
        <v>143891230.37747204</v>
      </c>
      <c r="Q85" s="38">
        <f>'[1]Annual Expected Cost'!Q85</f>
        <v>47963743.45915734</v>
      </c>
      <c r="R85" s="38">
        <f>'[1]Annual Expected Cost'!R85</f>
        <v>33574620.421410143</v>
      </c>
      <c r="S85" s="38">
        <f>'[1]Annual Expected Cost'!S85</f>
        <v>19185497.383662939</v>
      </c>
    </row>
    <row r="86" spans="1:19" x14ac:dyDescent="0.35">
      <c r="A86">
        <v>2105</v>
      </c>
      <c r="B86" s="36">
        <f>'[1]Annual Expected Cost'!B86</f>
        <v>2688293.8385611945</v>
      </c>
      <c r="C86" s="36">
        <f>'[1]Annual Expected Cost'!C86</f>
        <v>3448935.1184641686</v>
      </c>
      <c r="D86" s="36">
        <f>'[1]Annual Expected Cost'!D86</f>
        <v>3636490.5025498327</v>
      </c>
      <c r="E86" s="36">
        <f>'[1]Annual Expected Cost'!E86</f>
        <v>2391331.1470922255</v>
      </c>
      <c r="F86" s="36">
        <f>'[1]Annual Expected Cost'!F86</f>
        <v>1990171.0200201091</v>
      </c>
      <c r="G86" s="36">
        <f>'[1]Annual Expected Cost'!G86</f>
        <v>1193060.6376560342</v>
      </c>
      <c r="H86" s="37">
        <f>'[1]Annual Expected Cost'!H86</f>
        <v>5792355.8763216678</v>
      </c>
      <c r="I86" s="37">
        <f>'[1]Annual Expected Cost'!I86</f>
        <v>6158960.678620507</v>
      </c>
      <c r="J86" s="37">
        <f>'[1]Annual Expected Cost'!J86</f>
        <v>3886010.9043677007</v>
      </c>
      <c r="K86" s="37">
        <f>'[1]Annual Expected Cost'!K86</f>
        <v>2859517.4579309495</v>
      </c>
      <c r="L86" s="37">
        <f>'[1]Annual Expected Cost'!L86</f>
        <v>2566233.6160918786</v>
      </c>
      <c r="M86" s="37">
        <f>'[1]Annual Expected Cost'!M86</f>
        <v>1099814.4068965192</v>
      </c>
      <c r="N86" s="38">
        <f>'[1]Annual Expected Cost'!N86</f>
        <v>111188585.7392887</v>
      </c>
      <c r="O86" s="38">
        <f>'[1]Annual Expected Cost'!O86</f>
        <v>198205739.79612333</v>
      </c>
      <c r="P86" s="38">
        <f>'[1]Annual Expected Cost'!P86</f>
        <v>145028590.09472439</v>
      </c>
      <c r="Q86" s="38">
        <f>'[1]Annual Expected Cost'!Q86</f>
        <v>48342863.364908129</v>
      </c>
      <c r="R86" s="38">
        <f>'[1]Annual Expected Cost'!R86</f>
        <v>33840004.355435692</v>
      </c>
      <c r="S86" s="38">
        <f>'[1]Annual Expected Cost'!S86</f>
        <v>19337145.345963255</v>
      </c>
    </row>
    <row r="87" spans="1:19" x14ac:dyDescent="0.35">
      <c r="A87">
        <v>2106</v>
      </c>
      <c r="B87" s="36">
        <f>'[1]Annual Expected Cost'!B87</f>
        <v>2731174.486803751</v>
      </c>
      <c r="C87" s="36">
        <f>'[1]Annual Expected Cost'!C87</f>
        <v>3503948.6633024872</v>
      </c>
      <c r="D87" s="36">
        <f>'[1]Annual Expected Cost'!D87</f>
        <v>3694495.7205213527</v>
      </c>
      <c r="E87" s="36">
        <f>'[1]Annual Expected Cost'!E87</f>
        <v>2429474.979540546</v>
      </c>
      <c r="F87" s="36">
        <f>'[1]Annual Expected Cost'!F87</f>
        <v>2021915.9960446374</v>
      </c>
      <c r="G87" s="36">
        <f>'[1]Annual Expected Cost'!G87</f>
        <v>1212091.0028644553</v>
      </c>
      <c r="H87" s="37">
        <f>'[1]Annual Expected Cost'!H87</f>
        <v>5840854.449191601</v>
      </c>
      <c r="I87" s="37">
        <f>'[1]Annual Expected Cost'!I87</f>
        <v>6210528.7814189177</v>
      </c>
      <c r="J87" s="37">
        <f>'[1]Annual Expected Cost'!J87</f>
        <v>3918547.9216095549</v>
      </c>
      <c r="K87" s="37">
        <f>'[1]Annual Expected Cost'!K87</f>
        <v>2883459.7913730689</v>
      </c>
      <c r="L87" s="37">
        <f>'[1]Annual Expected Cost'!L87</f>
        <v>2587720.3255912163</v>
      </c>
      <c r="M87" s="37">
        <f>'[1]Annual Expected Cost'!M87</f>
        <v>1109022.9966819496</v>
      </c>
      <c r="N87" s="38">
        <f>'[1]Annual Expected Cost'!N87</f>
        <v>112067453.88230462</v>
      </c>
      <c r="O87" s="38">
        <f>'[1]Annual Expected Cost'!O87</f>
        <v>199772417.79019517</v>
      </c>
      <c r="P87" s="38">
        <f>'[1]Annual Expected Cost'!P87</f>
        <v>146174939.84648427</v>
      </c>
      <c r="Q87" s="38">
        <f>'[1]Annual Expected Cost'!Q87</f>
        <v>48724979.948828086</v>
      </c>
      <c r="R87" s="38">
        <f>'[1]Annual Expected Cost'!R87</f>
        <v>34107485.964179665</v>
      </c>
      <c r="S87" s="38">
        <f>'[1]Annual Expected Cost'!S87</f>
        <v>19489991.979531236</v>
      </c>
    </row>
    <row r="88" spans="1:19" x14ac:dyDescent="0.35">
      <c r="A88">
        <v>2107</v>
      </c>
      <c r="B88" s="36">
        <f>'[1]Annual Expected Cost'!B88</f>
        <v>2774739.1190540544</v>
      </c>
      <c r="C88" s="36">
        <f>'[1]Annual Expected Cost'!C88</f>
        <v>3559839.7225073338</v>
      </c>
      <c r="D88" s="36">
        <f>'[1]Annual Expected Cost'!D88</f>
        <v>3753426.172673895</v>
      </c>
      <c r="E88" s="36">
        <f>'[1]Annual Expected Cost'!E88</f>
        <v>2468227.2396236649</v>
      </c>
      <c r="F88" s="36">
        <f>'[1]Annual Expected Cost'!F88</f>
        <v>2054167.3323229628</v>
      </c>
      <c r="G88" s="36">
        <f>'[1]Annual Expected Cost'!G88</f>
        <v>1231424.9191150747</v>
      </c>
      <c r="H88" s="37">
        <f>'[1]Annual Expected Cost'!H88</f>
        <v>5889759.0937222969</v>
      </c>
      <c r="I88" s="37">
        <f>'[1]Annual Expected Cost'!I88</f>
        <v>6262528.6566161131</v>
      </c>
      <c r="J88" s="37">
        <f>'[1]Annual Expected Cost'!J88</f>
        <v>3951357.3666744516</v>
      </c>
      <c r="K88" s="37">
        <f>'[1]Annual Expected Cost'!K88</f>
        <v>2907602.5905717667</v>
      </c>
      <c r="L88" s="37">
        <f>'[1]Annual Expected Cost'!L88</f>
        <v>2609386.9402567144</v>
      </c>
      <c r="M88" s="37">
        <f>'[1]Annual Expected Cost'!M88</f>
        <v>1118308.6886814488</v>
      </c>
      <c r="N88" s="38">
        <f>'[1]Annual Expected Cost'!N88</f>
        <v>112953268.86440183</v>
      </c>
      <c r="O88" s="38">
        <f>'[1]Annual Expected Cost'!O88</f>
        <v>201351479.28002062</v>
      </c>
      <c r="P88" s="38">
        <f>'[1]Annual Expected Cost'!P88</f>
        <v>147330350.69269803</v>
      </c>
      <c r="Q88" s="38">
        <f>'[1]Annual Expected Cost'!Q88</f>
        <v>49110116.897566006</v>
      </c>
      <c r="R88" s="38">
        <f>'[1]Annual Expected Cost'!R88</f>
        <v>34377081.828296207</v>
      </c>
      <c r="S88" s="38">
        <f>'[1]Annual Expected Cost'!S88</f>
        <v>19644046.759026404</v>
      </c>
    </row>
    <row r="89" spans="1:19" x14ac:dyDescent="0.35">
      <c r="A89">
        <v>2108</v>
      </c>
      <c r="B89" s="36">
        <f>'[1]Annual Expected Cost'!B89</f>
        <v>2818998.6454578713</v>
      </c>
      <c r="C89" s="36">
        <f>'[1]Annual Expected Cost'!C89</f>
        <v>3616622.2932037036</v>
      </c>
      <c r="D89" s="36">
        <f>'[1]Annual Expected Cost'!D89</f>
        <v>3813296.6173054148</v>
      </c>
      <c r="E89" s="36">
        <f>'[1]Annual Expected Cost'!E89</f>
        <v>2507597.6322968272</v>
      </c>
      <c r="F89" s="36">
        <f>'[1]Annual Expected Cost'!F89</f>
        <v>2086933.1057459433</v>
      </c>
      <c r="G89" s="36">
        <f>'[1]Annual Expected Cost'!G89</f>
        <v>1251067.2283136677</v>
      </c>
      <c r="H89" s="37">
        <f>'[1]Annual Expected Cost'!H89</f>
        <v>5939073.2098940806</v>
      </c>
      <c r="I89" s="37">
        <f>'[1]Annual Expected Cost'!I89</f>
        <v>6314963.9193810476</v>
      </c>
      <c r="J89" s="37">
        <f>'[1]Annual Expected Cost'!J89</f>
        <v>3984441.5205618516</v>
      </c>
      <c r="K89" s="37">
        <f>'[1]Annual Expected Cost'!K89</f>
        <v>2931947.5339983436</v>
      </c>
      <c r="L89" s="37">
        <f>'[1]Annual Expected Cost'!L89</f>
        <v>2631234.9664087705</v>
      </c>
      <c r="M89" s="37">
        <f>'[1]Annual Expected Cost'!M89</f>
        <v>1127672.1284609016</v>
      </c>
      <c r="N89" s="38">
        <f>'[1]Annual Expected Cost'!N89</f>
        <v>113846085.5954933</v>
      </c>
      <c r="O89" s="38">
        <f>'[1]Annual Expected Cost'!O89</f>
        <v>202943022.14848801</v>
      </c>
      <c r="P89" s="38">
        <f>'[1]Annual Expected Cost'!P89</f>
        <v>148494894.25499123</v>
      </c>
      <c r="Q89" s="38">
        <f>'[1]Annual Expected Cost'!Q89</f>
        <v>49498298.08499708</v>
      </c>
      <c r="R89" s="38">
        <f>'[1]Annual Expected Cost'!R89</f>
        <v>34648808.659497961</v>
      </c>
      <c r="S89" s="38">
        <f>'[1]Annual Expected Cost'!S89</f>
        <v>19799319.233998835</v>
      </c>
    </row>
    <row r="90" spans="1:19" x14ac:dyDescent="0.35">
      <c r="A90">
        <v>2109</v>
      </c>
      <c r="B90" s="36">
        <f>'[1]Annual Expected Cost'!B90</f>
        <v>2863964.1501873755</v>
      </c>
      <c r="C90" s="36">
        <f>'[1]Annual Expected Cost'!C90</f>
        <v>3674310.5957830292</v>
      </c>
      <c r="D90" s="36">
        <f>'[1]Annual Expected Cost'!D90</f>
        <v>3874122.0481216824</v>
      </c>
      <c r="E90" s="36">
        <f>'[1]Annual Expected Cost'!E90</f>
        <v>2547596.0173178399</v>
      </c>
      <c r="F90" s="36">
        <f>'[1]Annual Expected Cost'!F90</f>
        <v>2120221.522037941</v>
      </c>
      <c r="G90" s="36">
        <f>'[1]Annual Expected Cost'!G90</f>
        <v>1271022.8495986611</v>
      </c>
      <c r="H90" s="37">
        <f>'[1]Annual Expected Cost'!H90</f>
        <v>5988800.226154834</v>
      </c>
      <c r="I90" s="37">
        <f>'[1]Annual Expected Cost'!I90</f>
        <v>6367838.2151519759</v>
      </c>
      <c r="J90" s="37">
        <f>'[1]Annual Expected Cost'!J90</f>
        <v>4017802.6833696985</v>
      </c>
      <c r="K90" s="37">
        <f>'[1]Annual Expected Cost'!K90</f>
        <v>2956496.3141777026</v>
      </c>
      <c r="L90" s="37">
        <f>'[1]Annual Expected Cost'!L90</f>
        <v>2653265.92297999</v>
      </c>
      <c r="M90" s="37">
        <f>'[1]Annual Expected Cost'!M90</f>
        <v>1137113.9669914243</v>
      </c>
      <c r="N90" s="38">
        <f>'[1]Annual Expected Cost'!N90</f>
        <v>114745959.41951647</v>
      </c>
      <c r="O90" s="38">
        <f>'[1]Annual Expected Cost'!O90</f>
        <v>204547145.05218151</v>
      </c>
      <c r="P90" s="38">
        <f>'[1]Annual Expected Cost'!P90</f>
        <v>149668642.72110844</v>
      </c>
      <c r="Q90" s="38">
        <f>'[1]Annual Expected Cost'!Q90</f>
        <v>49889547.573702805</v>
      </c>
      <c r="R90" s="38">
        <f>'[1]Annual Expected Cost'!R90</f>
        <v>34922683.30159197</v>
      </c>
      <c r="S90" s="38">
        <f>'[1]Annual Expected Cost'!S90</f>
        <v>19955819.029481124</v>
      </c>
    </row>
    <row r="91" spans="1:19" x14ac:dyDescent="0.35">
      <c r="A91">
        <v>2110</v>
      </c>
      <c r="B91" s="36">
        <f>'[1]Annual Expected Cost'!B91</f>
        <v>2764463.6455591139</v>
      </c>
      <c r="C91" s="36">
        <f>'[1]Annual Expected Cost'!C91</f>
        <v>3546656.8475971585</v>
      </c>
      <c r="D91" s="36">
        <f>'[1]Annual Expected Cost'!D91</f>
        <v>3739526.4042640729</v>
      </c>
      <c r="E91" s="36">
        <f>'[1]Annual Expected Cost'!E91</f>
        <v>2459086.8475031657</v>
      </c>
      <c r="F91" s="36">
        <f>'[1]Annual Expected Cost'!F91</f>
        <v>2046560.2957433753</v>
      </c>
      <c r="G91" s="36">
        <f>'[1]Annual Expected Cost'!G91</f>
        <v>1226864.6799089867</v>
      </c>
      <c r="H91" s="37">
        <f>'[1]Annual Expected Cost'!H91</f>
        <v>5737617.1906006457</v>
      </c>
      <c r="I91" s="37">
        <f>'[1]Annual Expected Cost'!I91</f>
        <v>6100757.5191196743</v>
      </c>
      <c r="J91" s="37">
        <f>'[1]Annual Expected Cost'!J91</f>
        <v>3849287.4823016985</v>
      </c>
      <c r="K91" s="37">
        <f>'[1]Annual Expected Cost'!K91</f>
        <v>2832494.5624484196</v>
      </c>
      <c r="L91" s="37">
        <f>'[1]Annual Expected Cost'!L91</f>
        <v>2541982.2996331975</v>
      </c>
      <c r="M91" s="37">
        <f>'[1]Annual Expected Cost'!M91</f>
        <v>1089420.9855570847</v>
      </c>
      <c r="N91" s="38">
        <f>'[1]Annual Expected Cost'!N91</f>
        <v>109882187.31286192</v>
      </c>
      <c r="O91" s="38">
        <f>'[1]Annual Expected Cost'!O91</f>
        <v>195876942.60118863</v>
      </c>
      <c r="P91" s="38">
        <f>'[1]Annual Expected Cost'!P91</f>
        <v>143324592.14721119</v>
      </c>
      <c r="Q91" s="38">
        <f>'[1]Annual Expected Cost'!Q91</f>
        <v>47774864.049070396</v>
      </c>
      <c r="R91" s="38">
        <f>'[1]Annual Expected Cost'!R91</f>
        <v>33442404.834349282</v>
      </c>
      <c r="S91" s="38">
        <f>'[1]Annual Expected Cost'!S91</f>
        <v>19109945.619628161</v>
      </c>
    </row>
    <row r="92" spans="1:19" x14ac:dyDescent="0.35">
      <c r="A92">
        <v>2111</v>
      </c>
      <c r="B92" s="36">
        <f>'[1]Annual Expected Cost'!B92</f>
        <v>2808559.2691342509</v>
      </c>
      <c r="C92" s="36">
        <f>'[1]Annual Expected Cost'!C92</f>
        <v>3603229.1398582836</v>
      </c>
      <c r="D92" s="36">
        <f>'[1]Annual Expected Cost'!D92</f>
        <v>3799175.1353792776</v>
      </c>
      <c r="E92" s="36">
        <f>'[1]Annual Expected Cost'!E92</f>
        <v>2498311.4428926767</v>
      </c>
      <c r="F92" s="36">
        <f>'[1]Annual Expected Cost'!F92</f>
        <v>2079204.7302505502</v>
      </c>
      <c r="G92" s="36">
        <f>'[1]Annual Expected Cost'!G92</f>
        <v>1246434.2492863245</v>
      </c>
      <c r="H92" s="37">
        <f>'[1]Annual Expected Cost'!H92</f>
        <v>5785657.4442314068</v>
      </c>
      <c r="I92" s="37">
        <f>'[1]Annual Expected Cost'!I92</f>
        <v>6151838.2951321295</v>
      </c>
      <c r="J92" s="37">
        <f>'[1]Annual Expected Cost'!J92</f>
        <v>3881517.0195476525</v>
      </c>
      <c r="K92" s="37">
        <f>'[1]Annual Expected Cost'!K92</f>
        <v>2856210.6370256315</v>
      </c>
      <c r="L92" s="37">
        <f>'[1]Annual Expected Cost'!L92</f>
        <v>2563265.956305054</v>
      </c>
      <c r="M92" s="37">
        <f>'[1]Annual Expected Cost'!M92</f>
        <v>1098542.5527021659</v>
      </c>
      <c r="N92" s="38">
        <f>'[1]Annual Expected Cost'!N92</f>
        <v>110750729.28839006</v>
      </c>
      <c r="O92" s="38">
        <f>'[1]Annual Expected Cost'!O92</f>
        <v>197425213.07930401</v>
      </c>
      <c r="P92" s="38">
        <f>'[1]Annual Expected Cost'!P92</f>
        <v>144457472.98485661</v>
      </c>
      <c r="Q92" s="38">
        <f>'[1]Annual Expected Cost'!Q92</f>
        <v>48152490.994952194</v>
      </c>
      <c r="R92" s="38">
        <f>'[1]Annual Expected Cost'!R92</f>
        <v>33706743.696466543</v>
      </c>
      <c r="S92" s="38">
        <f>'[1]Annual Expected Cost'!S92</f>
        <v>19260996.39798088</v>
      </c>
    </row>
    <row r="93" spans="1:19" x14ac:dyDescent="0.35">
      <c r="A93">
        <v>2112</v>
      </c>
      <c r="B93" s="36">
        <f>'[1]Annual Expected Cost'!B93</f>
        <v>2853358.2566409791</v>
      </c>
      <c r="C93" s="36">
        <f>'[1]Annual Expected Cost'!C93</f>
        <v>3660703.8098766049</v>
      </c>
      <c r="D93" s="36">
        <f>'[1]Annual Expected Cost'!D93</f>
        <v>3859775.3161538821</v>
      </c>
      <c r="E93" s="36">
        <f>'[1]Annual Expected Cost'!E93</f>
        <v>2538161.7050352893</v>
      </c>
      <c r="F93" s="36">
        <f>'[1]Annual Expected Cost'!F93</f>
        <v>2112369.8721644455</v>
      </c>
      <c r="G93" s="36">
        <f>'[1]Annual Expected Cost'!G93</f>
        <v>1266315.9704860158</v>
      </c>
      <c r="H93" s="37">
        <f>'[1]Annual Expected Cost'!H93</f>
        <v>5834099.9320810512</v>
      </c>
      <c r="I93" s="37">
        <f>'[1]Annual Expected Cost'!I93</f>
        <v>6203346.7632254222</v>
      </c>
      <c r="J93" s="37">
        <f>'[1]Annual Expected Cost'!J93</f>
        <v>3914016.4101303252</v>
      </c>
      <c r="K93" s="37">
        <f>'[1]Annual Expected Cost'!K93</f>
        <v>2880125.2829260887</v>
      </c>
      <c r="L93" s="37">
        <f>'[1]Annual Expected Cost'!L93</f>
        <v>2584727.8180105928</v>
      </c>
      <c r="M93" s="37">
        <f>'[1]Annual Expected Cost'!M93</f>
        <v>1107740.4934331111</v>
      </c>
      <c r="N93" s="38">
        <f>'[1]Annual Expected Cost'!N93</f>
        <v>111626136.4818548</v>
      </c>
      <c r="O93" s="38">
        <f>'[1]Annual Expected Cost'!O93</f>
        <v>198985721.55461073</v>
      </c>
      <c r="P93" s="38">
        <f>'[1]Annual Expected Cost'!P93</f>
        <v>145599308.45459321</v>
      </c>
      <c r="Q93" s="38">
        <f>'[1]Annual Expected Cost'!Q93</f>
        <v>48533102.818197735</v>
      </c>
      <c r="R93" s="38">
        <f>'[1]Annual Expected Cost'!R93</f>
        <v>33973171.972738422</v>
      </c>
      <c r="S93" s="38">
        <f>'[1]Annual Expected Cost'!S93</f>
        <v>19413241.127279095</v>
      </c>
    </row>
    <row r="94" spans="1:19" x14ac:dyDescent="0.35">
      <c r="A94">
        <v>2113</v>
      </c>
      <c r="B94" s="36">
        <f>'[1]Annual Expected Cost'!B94</f>
        <v>2898871.8273518723</v>
      </c>
      <c r="C94" s="36">
        <f>'[1]Annual Expected Cost'!C94</f>
        <v>3719095.2513700384</v>
      </c>
      <c r="D94" s="36">
        <f>'[1]Annual Expected Cost'!D94</f>
        <v>3921342.12304575</v>
      </c>
      <c r="E94" s="36">
        <f>'[1]Annual Expected Cost'!E94</f>
        <v>2578647.6138653285</v>
      </c>
      <c r="F94" s="36">
        <f>'[1]Annual Expected Cost'!F94</f>
        <v>2146064.0272256108</v>
      </c>
      <c r="G94" s="36">
        <f>'[1]Annual Expected Cost'!G94</f>
        <v>1286514.8226038348</v>
      </c>
      <c r="H94" s="37">
        <f>'[1]Annual Expected Cost'!H94</f>
        <v>5882948.0219995501</v>
      </c>
      <c r="I94" s="37">
        <f>'[1]Annual Expected Cost'!I94</f>
        <v>6255286.5044045858</v>
      </c>
      <c r="J94" s="37">
        <f>'[1]Annual Expected Cost'!J94</f>
        <v>3946787.9134933688</v>
      </c>
      <c r="K94" s="37">
        <f>'[1]Annual Expected Cost'!K94</f>
        <v>2904240.1627592715</v>
      </c>
      <c r="L94" s="37">
        <f>'[1]Annual Expected Cost'!L94</f>
        <v>2606369.3768352438</v>
      </c>
      <c r="M94" s="37">
        <f>'[1]Annual Expected Cost'!M94</f>
        <v>1117015.4472151045</v>
      </c>
      <c r="N94" s="38">
        <f>'[1]Annual Expected Cost'!N94</f>
        <v>112508463.15801094</v>
      </c>
      <c r="O94" s="38">
        <f>'[1]Annual Expected Cost'!O94</f>
        <v>200558564.75993255</v>
      </c>
      <c r="P94" s="38">
        <f>'[1]Annual Expected Cost'!P94</f>
        <v>146750169.33653602</v>
      </c>
      <c r="Q94" s="38">
        <f>'[1]Annual Expected Cost'!Q94</f>
        <v>48916723.112178668</v>
      </c>
      <c r="R94" s="38">
        <f>'[1]Annual Expected Cost'!R94</f>
        <v>34241706.178525075</v>
      </c>
      <c r="S94" s="38">
        <f>'[1]Annual Expected Cost'!S94</f>
        <v>19566689.244871471</v>
      </c>
    </row>
    <row r="95" spans="1:19" x14ac:dyDescent="0.35">
      <c r="A95">
        <v>2114</v>
      </c>
      <c r="B95" s="36">
        <f>'[1]Annual Expected Cost'!B95</f>
        <v>2945111.3794967602</v>
      </c>
      <c r="C95" s="36">
        <f>'[1]Annual Expected Cost'!C95</f>
        <v>3778418.0876489449</v>
      </c>
      <c r="D95" s="36">
        <f>'[1]Annual Expected Cost'!D95</f>
        <v>3983890.9745905786</v>
      </c>
      <c r="E95" s="36">
        <f>'[1]Annual Expected Cost'!E95</f>
        <v>2619779.3085058392</v>
      </c>
      <c r="F95" s="36">
        <f>'[1]Annual Expected Cost'!F95</f>
        <v>2180295.6336584543</v>
      </c>
      <c r="G95" s="36">
        <f>'[1]Annual Expected Cost'!G95</f>
        <v>1307035.8641565079</v>
      </c>
      <c r="H95" s="37">
        <f>'[1]Annual Expected Cost'!H95</f>
        <v>5932205.1100354046</v>
      </c>
      <c r="I95" s="37">
        <f>'[1]Annual Expected Cost'!I95</f>
        <v>6307661.129657899</v>
      </c>
      <c r="J95" s="37">
        <f>'[1]Annual Expected Cost'!J95</f>
        <v>3979833.8079984356</v>
      </c>
      <c r="K95" s="37">
        <f>'[1]Annual Expected Cost'!K95</f>
        <v>2928556.9530554526</v>
      </c>
      <c r="L95" s="37">
        <f>'[1]Annual Expected Cost'!L95</f>
        <v>2628192.137357458</v>
      </c>
      <c r="M95" s="37">
        <f>'[1]Annual Expected Cost'!M95</f>
        <v>1126368.058867482</v>
      </c>
      <c r="N95" s="38">
        <f>'[1]Annual Expected Cost'!N95</f>
        <v>113397764.01053825</v>
      </c>
      <c r="O95" s="38">
        <f>'[1]Annual Expected Cost'!O95</f>
        <v>202143840.19269863</v>
      </c>
      <c r="P95" s="38">
        <f>'[1]Annual Expected Cost'!P95</f>
        <v>147910126.9702673</v>
      </c>
      <c r="Q95" s="38">
        <f>'[1]Annual Expected Cost'!Q95</f>
        <v>49303375.65675576</v>
      </c>
      <c r="R95" s="38">
        <f>'[1]Annual Expected Cost'!R95</f>
        <v>34512362.959729038</v>
      </c>
      <c r="S95" s="38">
        <f>'[1]Annual Expected Cost'!S95</f>
        <v>19721350.262702305</v>
      </c>
    </row>
    <row r="96" spans="1:19" x14ac:dyDescent="0.35">
      <c r="A96">
        <v>2115</v>
      </c>
      <c r="B96" s="36">
        <f>'[1]Annual Expected Cost'!B96</f>
        <v>2992088.4931172491</v>
      </c>
      <c r="C96" s="36">
        <f>'[1]Annual Expected Cost'!C96</f>
        <v>3838687.1752783316</v>
      </c>
      <c r="D96" s="36">
        <f>'[1]Annual Expected Cost'!D96</f>
        <v>4047437.5352632552</v>
      </c>
      <c r="E96" s="36">
        <f>'[1]Annual Expected Cost'!E96</f>
        <v>2661567.0898077856</v>
      </c>
      <c r="F96" s="36">
        <f>'[1]Annual Expected Cost'!F96</f>
        <v>2215073.2642844752</v>
      </c>
      <c r="G96" s="36">
        <f>'[1]Annual Expected Cost'!G96</f>
        <v>1327884.2343485465</v>
      </c>
      <c r="H96" s="37">
        <f>'[1]Annual Expected Cost'!H96</f>
        <v>5981874.6206717482</v>
      </c>
      <c r="I96" s="37">
        <f>'[1]Annual Expected Cost'!I96</f>
        <v>6360474.2802079357</v>
      </c>
      <c r="J96" s="37">
        <f>'[1]Annual Expected Cost'!J96</f>
        <v>4013156.3910835776</v>
      </c>
      <c r="K96" s="37">
        <f>'[1]Annual Expected Cost'!K96</f>
        <v>2953077.3443822553</v>
      </c>
      <c r="L96" s="37">
        <f>'[1]Annual Expected Cost'!L96</f>
        <v>2650197.6167533062</v>
      </c>
      <c r="M96" s="37">
        <f>'[1]Annual Expected Cost'!M96</f>
        <v>1135798.9786085598</v>
      </c>
      <c r="N96" s="38">
        <f>'[1]Annual Expected Cost'!N96</f>
        <v>114294094.16543189</v>
      </c>
      <c r="O96" s="38">
        <f>'[1]Annual Expected Cost'!O96</f>
        <v>203741646.12098727</v>
      </c>
      <c r="P96" s="38">
        <f>'[1]Annual Expected Cost'!P96</f>
        <v>149079253.25925899</v>
      </c>
      <c r="Q96" s="38">
        <f>'[1]Annual Expected Cost'!Q96</f>
        <v>49693084.419752985</v>
      </c>
      <c r="R96" s="38">
        <f>'[1]Annual Expected Cost'!R96</f>
        <v>34785159.093827099</v>
      </c>
      <c r="S96" s="38">
        <f>'[1]Annual Expected Cost'!S96</f>
        <v>19877233.767901197</v>
      </c>
    </row>
    <row r="97" spans="1:19" x14ac:dyDescent="0.35">
      <c r="A97">
        <v>2116</v>
      </c>
      <c r="B97" s="36">
        <f>'[1]Annual Expected Cost'!B97</f>
        <v>3039814.9329667818</v>
      </c>
      <c r="C97" s="36">
        <f>'[1]Annual Expected Cost'!C97</f>
        <v>3899917.6077984683</v>
      </c>
      <c r="D97" s="36">
        <f>'[1]Annual Expected Cost'!D97</f>
        <v>4111997.7194008012</v>
      </c>
      <c r="E97" s="36">
        <f>'[1]Annual Expected Cost'!E97</f>
        <v>2704021.4229297535</v>
      </c>
      <c r="F97" s="36">
        <f>'[1]Annual Expected Cost'!F97</f>
        <v>2250405.6286692065</v>
      </c>
      <c r="G97" s="36">
        <f>'[1]Annual Expected Cost'!G97</f>
        <v>1349065.1543592887</v>
      </c>
      <c r="H97" s="37">
        <f>'[1]Annual Expected Cost'!H97</f>
        <v>6031960.0070644235</v>
      </c>
      <c r="I97" s="37">
        <f>'[1]Annual Expected Cost'!I97</f>
        <v>6413729.6277647046</v>
      </c>
      <c r="J97" s="37">
        <f>'[1]Annual Expected Cost'!J97</f>
        <v>4046757.9794229674</v>
      </c>
      <c r="K97" s="37">
        <f>'[1]Annual Expected Cost'!K97</f>
        <v>2977803.0414621839</v>
      </c>
      <c r="L97" s="37">
        <f>'[1]Annual Expected Cost'!L97</f>
        <v>2672387.3449019603</v>
      </c>
      <c r="M97" s="37">
        <f>'[1]Annual Expected Cost'!M97</f>
        <v>1145308.8621008401</v>
      </c>
      <c r="N97" s="38">
        <f>'[1]Annual Expected Cost'!N97</f>
        <v>115197509.18441944</v>
      </c>
      <c r="O97" s="38">
        <f>'[1]Annual Expected Cost'!O97</f>
        <v>205352081.58961725</v>
      </c>
      <c r="P97" s="38">
        <f>'[1]Annual Expected Cost'!P97</f>
        <v>150257620.67532972</v>
      </c>
      <c r="Q97" s="38">
        <f>'[1]Annual Expected Cost'!Q97</f>
        <v>50085873.558443226</v>
      </c>
      <c r="R97" s="38">
        <f>'[1]Annual Expected Cost'!R97</f>
        <v>35060111.490910269</v>
      </c>
      <c r="S97" s="38">
        <f>'[1]Annual Expected Cost'!S97</f>
        <v>20034349.423377294</v>
      </c>
    </row>
    <row r="98" spans="1:19" x14ac:dyDescent="0.35">
      <c r="A98">
        <v>2117</v>
      </c>
      <c r="B98" s="36">
        <f>'[1]Annual Expected Cost'!B98</f>
        <v>3088302.651456953</v>
      </c>
      <c r="C98" s="36">
        <f>'[1]Annual Expected Cost'!C98</f>
        <v>3962124.7195048509</v>
      </c>
      <c r="D98" s="36">
        <f>'[1]Annual Expected Cost'!D98</f>
        <v>4177587.6951878937</v>
      </c>
      <c r="E98" s="36">
        <f>'[1]Annual Expected Cost'!E98</f>
        <v>2747152.9399588015</v>
      </c>
      <c r="F98" s="36">
        <f>'[1]Annual Expected Cost'!F98</f>
        <v>2286301.5753034032</v>
      </c>
      <c r="G98" s="36">
        <f>'[1]Annual Expected Cost'!G98</f>
        <v>1370583.9286504695</v>
      </c>
      <c r="H98" s="37">
        <f>'[1]Annual Expected Cost'!H98</f>
        <v>6082464.7512820577</v>
      </c>
      <c r="I98" s="37">
        <f>'[1]Annual Expected Cost'!I98</f>
        <v>6467430.8747809231</v>
      </c>
      <c r="J98" s="37">
        <f>'[1]Annual Expected Cost'!J98</f>
        <v>4080640.9090879625</v>
      </c>
      <c r="K98" s="37">
        <f>'[1]Annual Expected Cost'!K98</f>
        <v>3002735.7632911424</v>
      </c>
      <c r="L98" s="37">
        <f>'[1]Annual Expected Cost'!L98</f>
        <v>2694762.8644920513</v>
      </c>
      <c r="M98" s="37">
        <f>'[1]Annual Expected Cost'!M98</f>
        <v>1154898.3704965934</v>
      </c>
      <c r="N98" s="38">
        <f>'[1]Annual Expected Cost'!N98</f>
        <v>116108065.06840526</v>
      </c>
      <c r="O98" s="38">
        <f>'[1]Annual Expected Cost'!O98</f>
        <v>206975246.42628762</v>
      </c>
      <c r="P98" s="38">
        <f>'[1]Annual Expected Cost'!P98</f>
        <v>151445302.26313728</v>
      </c>
      <c r="Q98" s="38">
        <f>'[1]Annual Expected Cost'!Q98</f>
        <v>50481767.421045758</v>
      </c>
      <c r="R98" s="38">
        <f>'[1]Annual Expected Cost'!R98</f>
        <v>35337237.194732033</v>
      </c>
      <c r="S98" s="38">
        <f>'[1]Annual Expected Cost'!S98</f>
        <v>20192706.968418304</v>
      </c>
    </row>
    <row r="99" spans="1:19" x14ac:dyDescent="0.35">
      <c r="A99">
        <v>2118</v>
      </c>
      <c r="B99" s="36">
        <f>'[1]Annual Expected Cost'!B99</f>
        <v>3137563.7916508229</v>
      </c>
      <c r="C99" s="36">
        <f>'[1]Annual Expected Cost'!C99</f>
        <v>4025324.0892884592</v>
      </c>
      <c r="D99" s="36">
        <f>'[1]Annual Expected Cost'!D99</f>
        <v>4244223.8887059577</v>
      </c>
      <c r="E99" s="36">
        <f>'[1]Annual Expected Cost'!E99</f>
        <v>2790972.4425731157</v>
      </c>
      <c r="F99" s="36">
        <f>'[1]Annual Expected Cost'!F99</f>
        <v>2322770.0938190199</v>
      </c>
      <c r="G99" s="36">
        <f>'[1]Annual Expected Cost'!G99</f>
        <v>1392445.9462946481</v>
      </c>
      <c r="H99" s="37">
        <f>'[1]Annual Expected Cost'!H99</f>
        <v>6133392.3645481449</v>
      </c>
      <c r="I99" s="37">
        <f>'[1]Annual Expected Cost'!I99</f>
        <v>6521581.7547094207</v>
      </c>
      <c r="J99" s="37">
        <f>'[1]Annual Expected Cost'!J99</f>
        <v>4114807.5357095147</v>
      </c>
      <c r="K99" s="37">
        <f>'[1]Annual Expected Cost'!K99</f>
        <v>3027877.2432579449</v>
      </c>
      <c r="L99" s="37">
        <f>'[1]Annual Expected Cost'!L99</f>
        <v>2717325.7311289255</v>
      </c>
      <c r="M99" s="37">
        <f>'[1]Annual Expected Cost'!M99</f>
        <v>1164568.170483825</v>
      </c>
      <c r="N99" s="38">
        <f>'[1]Annual Expected Cost'!N99</f>
        <v>117025818.26094167</v>
      </c>
      <c r="O99" s="38">
        <f>'[1]Annual Expected Cost'!O99</f>
        <v>208611241.24776557</v>
      </c>
      <c r="P99" s="38">
        <f>'[1]Annual Expected Cost'!P99</f>
        <v>152642371.64470652</v>
      </c>
      <c r="Q99" s="38">
        <f>'[1]Annual Expected Cost'!Q99</f>
        <v>50880790.548235506</v>
      </c>
      <c r="R99" s="38">
        <f>'[1]Annual Expected Cost'!R99</f>
        <v>35616553.383764856</v>
      </c>
      <c r="S99" s="38">
        <f>'[1]Annual Expected Cost'!S99</f>
        <v>20352316.219294205</v>
      </c>
    </row>
    <row r="100" spans="1:19" x14ac:dyDescent="0.35">
      <c r="A100">
        <v>2119</v>
      </c>
      <c r="B100" s="36">
        <f>'[1]Annual Expected Cost'!B100</f>
        <v>3187610.6903039729</v>
      </c>
      <c r="C100" s="36">
        <f>'[1]Annual Expected Cost'!C100</f>
        <v>4089531.5445372681</v>
      </c>
      <c r="D100" s="36">
        <f>'[1]Annual Expected Cost'!D100</f>
        <v>4311922.9880468473</v>
      </c>
      <c r="E100" s="36">
        <f>'[1]Annual Expected Cost'!E100</f>
        <v>2835490.9047471387</v>
      </c>
      <c r="F100" s="36">
        <f>'[1]Annual Expected Cost'!F100</f>
        <v>2359820.3172405381</v>
      </c>
      <c r="G100" s="36">
        <f>'[1]Annual Expected Cost'!G100</f>
        <v>1414656.6823248251</v>
      </c>
      <c r="H100" s="37">
        <f>'[1]Annual Expected Cost'!H100</f>
        <v>6184746.3874851521</v>
      </c>
      <c r="I100" s="37">
        <f>'[1]Annual Expected Cost'!I100</f>
        <v>6576186.0322626941</v>
      </c>
      <c r="J100" s="37">
        <f>'[1]Annual Expected Cost'!J100</f>
        <v>4149260.2346419371</v>
      </c>
      <c r="K100" s="37">
        <f>'[1]Annual Expected Cost'!K100</f>
        <v>3053229.2292648219</v>
      </c>
      <c r="L100" s="37">
        <f>'[1]Annual Expected Cost'!L100</f>
        <v>2740077.5134427892</v>
      </c>
      <c r="M100" s="37">
        <f>'[1]Annual Expected Cost'!M100</f>
        <v>1174318.9343326238</v>
      </c>
      <c r="N100" s="38">
        <f>'[1]Annual Expected Cost'!N100</f>
        <v>117950825.65172791</v>
      </c>
      <c r="O100" s="38">
        <f>'[1]Annual Expected Cost'!O100</f>
        <v>210260167.46612367</v>
      </c>
      <c r="P100" s="38">
        <f>'[1]Annual Expected Cost'!P100</f>
        <v>153848903.02399293</v>
      </c>
      <c r="Q100" s="38">
        <f>'[1]Annual Expected Cost'!Q100</f>
        <v>51282967.674664304</v>
      </c>
      <c r="R100" s="38">
        <f>'[1]Annual Expected Cost'!R100</f>
        <v>35898077.372265019</v>
      </c>
      <c r="S100" s="38">
        <f>'[1]Annual Expected Cost'!S100</f>
        <v>20513187.069865726</v>
      </c>
    </row>
    <row r="101" spans="1:19" x14ac:dyDescent="0.35">
      <c r="A101">
        <v>2120</v>
      </c>
      <c r="B101" s="36">
        <f>'[1]Annual Expected Cost'!B101</f>
        <v>3072732.1007252974</v>
      </c>
      <c r="C101" s="36">
        <f>'[1]Annual Expected Cost'!C101</f>
        <v>3942148.5478297425</v>
      </c>
      <c r="D101" s="36">
        <f>'[1]Annual Expected Cost'!D101</f>
        <v>4156525.2060198784</v>
      </c>
      <c r="E101" s="36">
        <f>'[1]Annual Expected Cost'!E101</f>
        <v>2733302.3919242471</v>
      </c>
      <c r="F101" s="36">
        <f>'[1]Annual Expected Cost'!F101</f>
        <v>2274774.5396842319</v>
      </c>
      <c r="G101" s="36">
        <f>'[1]Annual Expected Cost'!G101</f>
        <v>1363673.7423761494</v>
      </c>
      <c r="H101" s="37">
        <f>'[1]Annual Expected Cost'!H101</f>
        <v>5917384.0348766772</v>
      </c>
      <c r="I101" s="37">
        <f>'[1]Annual Expected Cost'!I101</f>
        <v>6291902.0117676063</v>
      </c>
      <c r="J101" s="37">
        <f>'[1]Annual Expected Cost'!J101</f>
        <v>3969890.5550438464</v>
      </c>
      <c r="K101" s="37">
        <f>'[1]Annual Expected Cost'!K101</f>
        <v>2921240.2197492453</v>
      </c>
      <c r="L101" s="37">
        <f>'[1]Annual Expected Cost'!L101</f>
        <v>2621625.8382365028</v>
      </c>
      <c r="M101" s="37">
        <f>'[1]Annual Expected Cost'!M101</f>
        <v>1123553.9306727869</v>
      </c>
      <c r="N101" s="38">
        <f>'[1]Annual Expected Cost'!N101</f>
        <v>112799453.81838375</v>
      </c>
      <c r="O101" s="38">
        <f>'[1]Annual Expected Cost'!O101</f>
        <v>201077287.24146664</v>
      </c>
      <c r="P101" s="38">
        <f>'[1]Annual Expected Cost'!P101</f>
        <v>147129722.37180486</v>
      </c>
      <c r="Q101" s="38">
        <f>'[1]Annual Expected Cost'!Q101</f>
        <v>49043240.790601619</v>
      </c>
      <c r="R101" s="38">
        <f>'[1]Annual Expected Cost'!R101</f>
        <v>34330268.55342114</v>
      </c>
      <c r="S101" s="38">
        <f>'[1]Annual Expected Cost'!S101</f>
        <v>19617296.31624065</v>
      </c>
    </row>
    <row r="102" spans="1:19" x14ac:dyDescent="0.35">
      <c r="A102">
        <v>2121</v>
      </c>
      <c r="B102" s="36">
        <f>'[1]Annual Expected Cost'!B102</f>
        <v>3121744.8769571292</v>
      </c>
      <c r="C102" s="36">
        <f>'[1]Annual Expected Cost'!C102</f>
        <v>4005029.28012717</v>
      </c>
      <c r="D102" s="36">
        <f>'[1]Annual Expected Cost'!D102</f>
        <v>4222825.4343334809</v>
      </c>
      <c r="E102" s="36">
        <f>'[1]Annual Expected Cost'!E102</f>
        <v>2776900.9661304695</v>
      </c>
      <c r="F102" s="36">
        <f>'[1]Annual Expected Cost'!F102</f>
        <v>2311059.191855859</v>
      </c>
      <c r="G102" s="36">
        <f>'[1]Annual Expected Cost'!G102</f>
        <v>1385425.5364790361</v>
      </c>
      <c r="H102" s="37">
        <f>'[1]Annual Expected Cost'!H102</f>
        <v>5966929.4507562499</v>
      </c>
      <c r="I102" s="37">
        <f>'[1]Annual Expected Cost'!I102</f>
        <v>6344583.2134623416</v>
      </c>
      <c r="J102" s="37">
        <f>'[1]Annual Expected Cost'!J102</f>
        <v>4003129.8846845725</v>
      </c>
      <c r="K102" s="37">
        <f>'[1]Annual Expected Cost'!K102</f>
        <v>2945699.3491075155</v>
      </c>
      <c r="L102" s="37">
        <f>'[1]Annual Expected Cost'!L102</f>
        <v>2643576.3389426428</v>
      </c>
      <c r="M102" s="37">
        <f>'[1]Annual Expected Cost'!M102</f>
        <v>1132961.2881182753</v>
      </c>
      <c r="N102" s="38">
        <f>'[1]Annual Expected Cost'!N102</f>
        <v>113691054.74892372</v>
      </c>
      <c r="O102" s="38">
        <f>'[1]Annual Expected Cost'!O102</f>
        <v>202666662.81329876</v>
      </c>
      <c r="P102" s="38">
        <f>'[1]Annual Expected Cost'!P102</f>
        <v>148292680.10729179</v>
      </c>
      <c r="Q102" s="38">
        <f>'[1]Annual Expected Cost'!Q102</f>
        <v>49430893.369097255</v>
      </c>
      <c r="R102" s="38">
        <f>'[1]Annual Expected Cost'!R102</f>
        <v>34601625.358368084</v>
      </c>
      <c r="S102" s="38">
        <f>'[1]Annual Expected Cost'!S102</f>
        <v>19772357.347638905</v>
      </c>
    </row>
    <row r="103" spans="1:19" x14ac:dyDescent="0.35">
      <c r="A103">
        <v>2122</v>
      </c>
      <c r="B103" s="36">
        <f>'[1]Annual Expected Cost'!B103</f>
        <v>3171539.4500248726</v>
      </c>
      <c r="C103" s="36">
        <f>'[1]Annual Expected Cost'!C103</f>
        <v>4068913.0153419883</v>
      </c>
      <c r="D103" s="36">
        <f>'[1]Annual Expected Cost'!D103</f>
        <v>4290183.2095297687</v>
      </c>
      <c r="E103" s="36">
        <f>'[1]Annual Expected Cost'!E103</f>
        <v>2821194.9758942183</v>
      </c>
      <c r="F103" s="36">
        <f>'[1]Annual Expected Cost'!F103</f>
        <v>2347922.616103685</v>
      </c>
      <c r="G103" s="36">
        <f>'[1]Annual Expected Cost'!G103</f>
        <v>1407524.2908056122</v>
      </c>
      <c r="H103" s="37">
        <f>'[1]Annual Expected Cost'!H103</f>
        <v>6016889.7033643872</v>
      </c>
      <c r="I103" s="37">
        <f>'[1]Annual Expected Cost'!I103</f>
        <v>6397705.5073747905</v>
      </c>
      <c r="J103" s="37">
        <f>'[1]Annual Expected Cost'!J103</f>
        <v>4036647.5225102846</v>
      </c>
      <c r="K103" s="37">
        <f>'[1]Annual Expected Cost'!K103</f>
        <v>2970363.2712811525</v>
      </c>
      <c r="L103" s="37">
        <f>'[1]Annual Expected Cost'!L103</f>
        <v>2665710.6280728299</v>
      </c>
      <c r="M103" s="37">
        <f>'[1]Annual Expected Cost'!M103</f>
        <v>1142447.4120312126</v>
      </c>
      <c r="N103" s="38">
        <f>'[1]Annual Expected Cost'!N103</f>
        <v>114589703.16234085</v>
      </c>
      <c r="O103" s="38">
        <f>'[1]Annual Expected Cost'!O103</f>
        <v>204268601.28939018</v>
      </c>
      <c r="P103" s="38">
        <f>'[1]Annual Expected Cost'!P103</f>
        <v>149464830.21174893</v>
      </c>
      <c r="Q103" s="38">
        <f>'[1]Annual Expected Cost'!Q103</f>
        <v>49821610.070582971</v>
      </c>
      <c r="R103" s="38">
        <f>'[1]Annual Expected Cost'!R103</f>
        <v>34875127.049408078</v>
      </c>
      <c r="S103" s="38">
        <f>'[1]Annual Expected Cost'!S103</f>
        <v>19928644.028233189</v>
      </c>
    </row>
    <row r="104" spans="1:19" x14ac:dyDescent="0.35">
      <c r="A104">
        <v>2123</v>
      </c>
      <c r="B104" s="36">
        <f>'[1]Annual Expected Cost'!B104</f>
        <v>3222128.2902748259</v>
      </c>
      <c r="C104" s="36">
        <f>'[1]Annual Expected Cost'!C104</f>
        <v>4133815.7522518123</v>
      </c>
      <c r="D104" s="36">
        <f>'[1]Annual Expected Cost'!D104</f>
        <v>4358615.4004105199</v>
      </c>
      <c r="E104" s="36">
        <f>'[1]Annual Expected Cost'!E104</f>
        <v>2866195.5140235373</v>
      </c>
      <c r="F104" s="36">
        <f>'[1]Annual Expected Cost'!F104</f>
        <v>2385374.0443507433</v>
      </c>
      <c r="G104" s="36">
        <f>'[1]Annual Expected Cost'!G104</f>
        <v>1429975.5396762311</v>
      </c>
      <c r="H104" s="37">
        <f>'[1]Annual Expected Cost'!H104</f>
        <v>6067268.2660700819</v>
      </c>
      <c r="I104" s="37">
        <f>'[1]Annual Expected Cost'!I104</f>
        <v>6451272.5867074281</v>
      </c>
      <c r="J104" s="37">
        <f>'[1]Annual Expected Cost'!J104</f>
        <v>4070445.7987558772</v>
      </c>
      <c r="K104" s="37">
        <f>'[1]Annual Expected Cost'!K104</f>
        <v>2995233.7009713058</v>
      </c>
      <c r="L104" s="37">
        <f>'[1]Annual Expected Cost'!L104</f>
        <v>2688030.2444614288</v>
      </c>
      <c r="M104" s="37">
        <f>'[1]Annual Expected Cost'!M104</f>
        <v>1152012.9619120408</v>
      </c>
      <c r="N104" s="38">
        <f>'[1]Annual Expected Cost'!N104</f>
        <v>115495454.76406705</v>
      </c>
      <c r="O104" s="38">
        <f>'[1]Annual Expected Cost'!O104</f>
        <v>205883201.97072819</v>
      </c>
      <c r="P104" s="38">
        <f>'[1]Annual Expected Cost'!P104</f>
        <v>150646245.34443527</v>
      </c>
      <c r="Q104" s="38">
        <f>'[1]Annual Expected Cost'!Q104</f>
        <v>50215415.114811756</v>
      </c>
      <c r="R104" s="38">
        <f>'[1]Annual Expected Cost'!R104</f>
        <v>35150790.580368228</v>
      </c>
      <c r="S104" s="38">
        <f>'[1]Annual Expected Cost'!S104</f>
        <v>20086166.045924701</v>
      </c>
    </row>
    <row r="105" spans="1:19" x14ac:dyDescent="0.35">
      <c r="A105">
        <v>2124</v>
      </c>
      <c r="B105" s="36">
        <f>'[1]Annual Expected Cost'!B105</f>
        <v>3273524.0669662654</v>
      </c>
      <c r="C105" s="36">
        <f>'[1]Annual Expected Cost'!C105</f>
        <v>4199753.7448288137</v>
      </c>
      <c r="D105" s="36">
        <f>'[1]Annual Expected Cost'!D105</f>
        <v>4428139.1448497148</v>
      </c>
      <c r="E105" s="36">
        <f>'[1]Annual Expected Cost'!E105</f>
        <v>2911913.8502665036</v>
      </c>
      <c r="F105" s="36">
        <f>'[1]Annual Expected Cost'!F105</f>
        <v>2423422.8557773517</v>
      </c>
      <c r="G105" s="36">
        <f>'[1]Annual Expected Cost'!G105</f>
        <v>1452784.905688517</v>
      </c>
      <c r="H105" s="37">
        <f>'[1]Annual Expected Cost'!H105</f>
        <v>6118068.6413243543</v>
      </c>
      <c r="I105" s="37">
        <f>'[1]Annual Expected Cost'!I105</f>
        <v>6505288.1755853901</v>
      </c>
      <c r="J105" s="37">
        <f>'[1]Annual Expected Cost'!J105</f>
        <v>4104527.0631669718</v>
      </c>
      <c r="K105" s="37">
        <f>'[1]Annual Expected Cost'!K105</f>
        <v>3020312.3672360736</v>
      </c>
      <c r="L105" s="37">
        <f>'[1]Annual Expected Cost'!L105</f>
        <v>2710536.7398272459</v>
      </c>
      <c r="M105" s="37">
        <f>'[1]Annual Expected Cost'!M105</f>
        <v>1161658.6027831053</v>
      </c>
      <c r="N105" s="38">
        <f>'[1]Annual Expected Cost'!N105</f>
        <v>116408365.69984674</v>
      </c>
      <c r="O105" s="38">
        <f>'[1]Annual Expected Cost'!O105</f>
        <v>207510564.94320503</v>
      </c>
      <c r="P105" s="38">
        <f>'[1]Annual Expected Cost'!P105</f>
        <v>151836998.73893052</v>
      </c>
      <c r="Q105" s="38">
        <f>'[1]Annual Expected Cost'!Q105</f>
        <v>50612332.912976839</v>
      </c>
      <c r="R105" s="38">
        <f>'[1]Annual Expected Cost'!R105</f>
        <v>35428633.039083786</v>
      </c>
      <c r="S105" s="38">
        <f>'[1]Annual Expected Cost'!S105</f>
        <v>20244933.165190734</v>
      </c>
    </row>
    <row r="106" spans="1:19" x14ac:dyDescent="0.35">
      <c r="A106">
        <v>2125</v>
      </c>
      <c r="B106" s="36">
        <f>'[1]Annual Expected Cost'!B106</f>
        <v>3325739.651444281</v>
      </c>
      <c r="C106" s="36">
        <f>'[1]Annual Expected Cost'!C106</f>
        <v>4266743.506310299</v>
      </c>
      <c r="D106" s="36">
        <f>'[1]Annual Expected Cost'!D106</f>
        <v>4498771.8540854808</v>
      </c>
      <c r="E106" s="36">
        <f>'[1]Annual Expected Cost'!E106</f>
        <v>2958361.4341335758</v>
      </c>
      <c r="F106" s="36">
        <f>'[1]Annual Expected Cost'!F106</f>
        <v>2462078.579169991</v>
      </c>
      <c r="G106" s="36">
        <f>'[1]Annual Expected Cost'!G106</f>
        <v>1475958.1011254659</v>
      </c>
      <c r="H106" s="37">
        <f>'[1]Annual Expected Cost'!H106</f>
        <v>6169294.360903752</v>
      </c>
      <c r="I106" s="37">
        <f>'[1]Annual Expected Cost'!I106</f>
        <v>6559756.0293153813</v>
      </c>
      <c r="J106" s="37">
        <f>'[1]Annual Expected Cost'!J106</f>
        <v>4138893.6851632758</v>
      </c>
      <c r="K106" s="37">
        <f>'[1]Annual Expected Cost'!K106</f>
        <v>3045601.0136107123</v>
      </c>
      <c r="L106" s="37">
        <f>'[1]Annual Expected Cost'!L106</f>
        <v>2733231.6788814091</v>
      </c>
      <c r="M106" s="37">
        <f>'[1]Annual Expected Cost'!M106</f>
        <v>1171385.0052348895</v>
      </c>
      <c r="N106" s="38">
        <f>'[1]Annual Expected Cost'!N106</f>
        <v>117328492.55921727</v>
      </c>
      <c r="O106" s="38">
        <f>'[1]Annual Expected Cost'!O106</f>
        <v>209150791.08382207</v>
      </c>
      <c r="P106" s="38">
        <f>'[1]Annual Expected Cost'!P106</f>
        <v>153037164.20767468</v>
      </c>
      <c r="Q106" s="38">
        <f>'[1]Annual Expected Cost'!Q106</f>
        <v>51012388.069224894</v>
      </c>
      <c r="R106" s="38">
        <f>'[1]Annual Expected Cost'!R106</f>
        <v>35708671.64845743</v>
      </c>
      <c r="S106" s="38">
        <f>'[1]Annual Expected Cost'!S106</f>
        <v>20404955.227689959</v>
      </c>
    </row>
    <row r="107" spans="1:19" x14ac:dyDescent="0.35">
      <c r="A107">
        <v>2126</v>
      </c>
      <c r="B107" s="36">
        <f>'[1]Annual Expected Cost'!B107</f>
        <v>3378788.1203632257</v>
      </c>
      <c r="C107" s="36">
        <f>'[1]Annual Expected Cost'!C107</f>
        <v>4334801.8133342164</v>
      </c>
      <c r="D107" s="36">
        <f>'[1]Annual Expected Cost'!D107</f>
        <v>4570531.2170804869</v>
      </c>
      <c r="E107" s="36">
        <f>'[1]Annual Expected Cost'!E107</f>
        <v>3005549.8977649622</v>
      </c>
      <c r="F107" s="36">
        <f>'[1]Annual Expected Cost'!F107</f>
        <v>2501350.8953076592</v>
      </c>
      <c r="G107" s="36">
        <f>'[1]Annual Expected Cost'!G107</f>
        <v>1499500.9293860053</v>
      </c>
      <c r="H107" s="37">
        <f>'[1]Annual Expected Cost'!H107</f>
        <v>6220948.9861558797</v>
      </c>
      <c r="I107" s="37">
        <f>'[1]Annual Expected Cost'!I107</f>
        <v>6614679.9346467583</v>
      </c>
      <c r="J107" s="37">
        <f>'[1]Annual Expected Cost'!J107</f>
        <v>4173548.0540033113</v>
      </c>
      <c r="K107" s="37">
        <f>'[1]Annual Expected Cost'!K107</f>
        <v>3071101.3982288516</v>
      </c>
      <c r="L107" s="37">
        <f>'[1]Annual Expected Cost'!L107</f>
        <v>2756116.6394361495</v>
      </c>
      <c r="M107" s="37">
        <f>'[1]Annual Expected Cost'!M107</f>
        <v>1181192.8454726355</v>
      </c>
      <c r="N107" s="38">
        <f>'[1]Annual Expected Cost'!N107</f>
        <v>118255892.37901676</v>
      </c>
      <c r="O107" s="38">
        <f>'[1]Annual Expected Cost'!O107</f>
        <v>210803982.0669429</v>
      </c>
      <c r="P107" s="38">
        <f>'[1]Annual Expected Cost'!P107</f>
        <v>154246816.14654359</v>
      </c>
      <c r="Q107" s="38">
        <f>'[1]Annual Expected Cost'!Q107</f>
        <v>51415605.38218119</v>
      </c>
      <c r="R107" s="38">
        <f>'[1]Annual Expected Cost'!R107</f>
        <v>35990923.767526835</v>
      </c>
      <c r="S107" s="38">
        <f>'[1]Annual Expected Cost'!S107</f>
        <v>20566242.152872477</v>
      </c>
    </row>
    <row r="108" spans="1:19" x14ac:dyDescent="0.35">
      <c r="A108">
        <v>2127</v>
      </c>
      <c r="B108" s="36">
        <f>'[1]Annual Expected Cost'!B108</f>
        <v>3432682.7589615742</v>
      </c>
      <c r="C108" s="36">
        <f>'[1]Annual Expected Cost'!C108</f>
        <v>4403945.710140625</v>
      </c>
      <c r="D108" s="36">
        <f>'[1]Annual Expected Cost'!D108</f>
        <v>4643435.2049518963</v>
      </c>
      <c r="E108" s="36">
        <f>'[1]Annual Expected Cost'!E108</f>
        <v>3053491.0588437258</v>
      </c>
      <c r="F108" s="36">
        <f>'[1]Annual Expected Cost'!F108</f>
        <v>2541249.6393862818</v>
      </c>
      <c r="G108" s="36">
        <f>'[1]Annual Expected Cost'!G108</f>
        <v>1523419.2864383732</v>
      </c>
      <c r="H108" s="37">
        <f>'[1]Annual Expected Cost'!H108</f>
        <v>6273036.1082470063</v>
      </c>
      <c r="I108" s="37">
        <f>'[1]Annual Expected Cost'!I108</f>
        <v>6670063.7100347914</v>
      </c>
      <c r="J108" s="37">
        <f>'[1]Annual Expected Cost'!J108</f>
        <v>4208492.5789505225</v>
      </c>
      <c r="K108" s="37">
        <f>'[1]Annual Expected Cost'!K108</f>
        <v>3096815.2939447244</v>
      </c>
      <c r="L108" s="37">
        <f>'[1]Annual Expected Cost'!L108</f>
        <v>2779193.2125144969</v>
      </c>
      <c r="M108" s="37">
        <f>'[1]Annual Expected Cost'!M108</f>
        <v>1191082.8053633557</v>
      </c>
      <c r="N108" s="38">
        <f>'[1]Annual Expected Cost'!N108</f>
        <v>119190622.64691971</v>
      </c>
      <c r="O108" s="38">
        <f>'[1]Annual Expected Cost'!O108</f>
        <v>212470240.37059599</v>
      </c>
      <c r="P108" s="38">
        <f>'[1]Annual Expected Cost'!P108</f>
        <v>155466029.53946048</v>
      </c>
      <c r="Q108" s="38">
        <f>'[1]Annual Expected Cost'!Q108</f>
        <v>51822009.846486829</v>
      </c>
      <c r="R108" s="38">
        <f>'[1]Annual Expected Cost'!R108</f>
        <v>36275406.892540783</v>
      </c>
      <c r="S108" s="38">
        <f>'[1]Annual Expected Cost'!S108</f>
        <v>20728803.938594732</v>
      </c>
    </row>
    <row r="109" spans="1:19" x14ac:dyDescent="0.35">
      <c r="A109">
        <v>2128</v>
      </c>
      <c r="B109" s="36">
        <f>'[1]Annual Expected Cost'!B109</f>
        <v>3487437.0643890267</v>
      </c>
      <c r="C109" s="36">
        <f>'[1]Annual Expected Cost'!C109</f>
        <v>4474192.5128401862</v>
      </c>
      <c r="D109" s="36">
        <f>'[1]Annual Expected Cost'!D109</f>
        <v>4717502.0754719777</v>
      </c>
      <c r="E109" s="36">
        <f>'[1]Annual Expected Cost'!E109</f>
        <v>3102196.9235553551</v>
      </c>
      <c r="F109" s="36">
        <f>'[1]Annual Expected Cost'!F109</f>
        <v>2581784.8034817986</v>
      </c>
      <c r="G109" s="36">
        <f>'[1]Annual Expected Cost'!G109</f>
        <v>1547719.1622966805</v>
      </c>
      <c r="H109" s="37">
        <f>'[1]Annual Expected Cost'!H109</f>
        <v>6325559.3484117212</v>
      </c>
      <c r="I109" s="37">
        <f>'[1]Annual Expected Cost'!I109</f>
        <v>6725911.2059061341</v>
      </c>
      <c r="J109" s="37">
        <f>'[1]Annual Expected Cost'!J109</f>
        <v>4243729.6894407747</v>
      </c>
      <c r="K109" s="37">
        <f>'[1]Annual Expected Cost'!K109</f>
        <v>3122744.4884564187</v>
      </c>
      <c r="L109" s="37">
        <f>'[1]Annual Expected Cost'!L109</f>
        <v>2802463.0024608895</v>
      </c>
      <c r="M109" s="37">
        <f>'[1]Annual Expected Cost'!M109</f>
        <v>1201055.5724832383</v>
      </c>
      <c r="N109" s="38">
        <f>'[1]Annual Expected Cost'!N109</f>
        <v>120132741.3050006</v>
      </c>
      <c r="O109" s="38">
        <f>'[1]Annual Expected Cost'!O109</f>
        <v>214149669.28282714</v>
      </c>
      <c r="P109" s="38">
        <f>'[1]Annual Expected Cost'!P109</f>
        <v>156694879.96304426</v>
      </c>
      <c r="Q109" s="38">
        <f>'[1]Annual Expected Cost'!Q109</f>
        <v>52231626.654348083</v>
      </c>
      <c r="R109" s="38">
        <f>'[1]Annual Expected Cost'!R109</f>
        <v>36562138.65804366</v>
      </c>
      <c r="S109" s="38">
        <f>'[1]Annual Expected Cost'!S109</f>
        <v>20892650.661739234</v>
      </c>
    </row>
    <row r="110" spans="1:19" x14ac:dyDescent="0.35">
      <c r="A110">
        <v>2129</v>
      </c>
      <c r="B110" s="36">
        <f>'[1]Annual Expected Cost'!B110</f>
        <v>3543064.7490866771</v>
      </c>
      <c r="C110" s="36">
        <f>'[1]Annual Expected Cost'!C110</f>
        <v>4545559.8137507373</v>
      </c>
      <c r="D110" s="36">
        <f>'[1]Annual Expected Cost'!D110</f>
        <v>4792750.3776405044</v>
      </c>
      <c r="E110" s="36">
        <f>'[1]Annual Expected Cost'!E110</f>
        <v>3151679.689594544</v>
      </c>
      <c r="F110" s="36">
        <f>'[1]Annual Expected Cost'!F110</f>
        <v>2622966.53905254</v>
      </c>
      <c r="G110" s="36">
        <f>'[1]Annual Expected Cost'!G110</f>
        <v>1572406.6425210254</v>
      </c>
      <c r="H110" s="37">
        <f>'[1]Annual Expected Cost'!H110</f>
        <v>6378522.3582046982</v>
      </c>
      <c r="I110" s="37">
        <f>'[1]Annual Expected Cost'!I110</f>
        <v>6782226.3049265146</v>
      </c>
      <c r="J110" s="37">
        <f>'[1]Annual Expected Cost'!J110</f>
        <v>4279261.8352512531</v>
      </c>
      <c r="K110" s="37">
        <f>'[1]Annual Expected Cost'!K110</f>
        <v>3148890.7844301672</v>
      </c>
      <c r="L110" s="37">
        <f>'[1]Annual Expected Cost'!L110</f>
        <v>2825927.6270527146</v>
      </c>
      <c r="M110" s="37">
        <f>'[1]Annual Expected Cost'!M110</f>
        <v>1211111.8401654491</v>
      </c>
      <c r="N110" s="38">
        <f>'[1]Annual Expected Cost'!N110</f>
        <v>121082306.75332549</v>
      </c>
      <c r="O110" s="38">
        <f>'[1]Annual Expected Cost'!O110</f>
        <v>215842372.90810192</v>
      </c>
      <c r="P110" s="38">
        <f>'[1]Annual Expected Cost'!P110</f>
        <v>157933443.59129411</v>
      </c>
      <c r="Q110" s="38">
        <f>'[1]Annual Expected Cost'!Q110</f>
        <v>52644481.197098032</v>
      </c>
      <c r="R110" s="38">
        <f>'[1]Annual Expected Cost'!R110</f>
        <v>36851136.837968625</v>
      </c>
      <c r="S110" s="38">
        <f>'[1]Annual Expected Cost'!S110</f>
        <v>21057792.478839215</v>
      </c>
    </row>
    <row r="111" spans="1:19" x14ac:dyDescent="0.35">
      <c r="A111">
        <v>2130</v>
      </c>
      <c r="B111" s="36">
        <f>'[1]Annual Expected Cost'!B111</f>
        <v>3420623.2357044853</v>
      </c>
      <c r="C111" s="36">
        <f>'[1]Annual Expected Cost'!C111</f>
        <v>4388473.9961945144</v>
      </c>
      <c r="D111" s="36">
        <f>'[1]Annual Expected Cost'!D111</f>
        <v>4627122.1289180825</v>
      </c>
      <c r="E111" s="36">
        <f>'[1]Annual Expected Cost'!E111</f>
        <v>3042763.6922255019</v>
      </c>
      <c r="F111" s="36">
        <f>'[1]Annual Expected Cost'!F111</f>
        <v>2532321.8527889797</v>
      </c>
      <c r="G111" s="36">
        <f>'[1]Annual Expected Cost'!G111</f>
        <v>1518067.2887138124</v>
      </c>
      <c r="H111" s="37">
        <f>'[1]Annual Expected Cost'!H111</f>
        <v>6112159.4004331566</v>
      </c>
      <c r="I111" s="37">
        <f>'[1]Annual Expected Cost'!I111</f>
        <v>6499004.9321061419</v>
      </c>
      <c r="J111" s="37">
        <f>'[1]Annual Expected Cost'!J111</f>
        <v>4100562.635733637</v>
      </c>
      <c r="K111" s="37">
        <f>'[1]Annual Expected Cost'!K111</f>
        <v>3017395.1470492794</v>
      </c>
      <c r="L111" s="37">
        <f>'[1]Annual Expected Cost'!L111</f>
        <v>2707918.7217108929</v>
      </c>
      <c r="M111" s="37">
        <f>'[1]Annual Expected Cost'!M111</f>
        <v>1160536.5950189538</v>
      </c>
      <c r="N111" s="38">
        <f>'[1]Annual Expected Cost'!N111</f>
        <v>115972074.85874969</v>
      </c>
      <c r="O111" s="38">
        <f>'[1]Annual Expected Cost'!O111</f>
        <v>206732829.09603205</v>
      </c>
      <c r="P111" s="38">
        <f>'[1]Annual Expected Cost'!P111</f>
        <v>151267923.72880393</v>
      </c>
      <c r="Q111" s="38">
        <f>'[1]Annual Expected Cost'!Q111</f>
        <v>50422641.242934644</v>
      </c>
      <c r="R111" s="38">
        <f>'[1]Annual Expected Cost'!R111</f>
        <v>35295848.870054252</v>
      </c>
      <c r="S111" s="38">
        <f>'[1]Annual Expected Cost'!S111</f>
        <v>20169056.497173861</v>
      </c>
    </row>
    <row r="112" spans="1:19" x14ac:dyDescent="0.35">
      <c r="A112">
        <v>2131</v>
      </c>
      <c r="B112" s="36">
        <f>'[1]Annual Expected Cost'!B112</f>
        <v>3475185.1811423628</v>
      </c>
      <c r="C112" s="36">
        <f>'[1]Annual Expected Cost'!C112</f>
        <v>4458474.0114655895</v>
      </c>
      <c r="D112" s="36">
        <f>'[1]Annual Expected Cost'!D112</f>
        <v>4700928.7915452886</v>
      </c>
      <c r="E112" s="36">
        <f>'[1]Annual Expected Cost'!E112</f>
        <v>3091298.4460161719</v>
      </c>
      <c r="F112" s="36">
        <f>'[1]Annual Expected Cost'!F112</f>
        <v>2572714.6108457027</v>
      </c>
      <c r="G112" s="36">
        <f>'[1]Annual Expected Cost'!G112</f>
        <v>1542281.7955069786</v>
      </c>
      <c r="H112" s="37">
        <f>'[1]Annual Expected Cost'!H112</f>
        <v>6163335.6427780595</v>
      </c>
      <c r="I112" s="37">
        <f>'[1]Annual Expected Cost'!I112</f>
        <v>6553420.1771311015</v>
      </c>
      <c r="J112" s="37">
        <f>'[1]Annual Expected Cost'!J112</f>
        <v>4134896.0641422425</v>
      </c>
      <c r="K112" s="37">
        <f>'[1]Annual Expected Cost'!K112</f>
        <v>3042659.3679537252</v>
      </c>
      <c r="L112" s="37">
        <f>'[1]Annual Expected Cost'!L112</f>
        <v>2730591.7404712928</v>
      </c>
      <c r="M112" s="37">
        <f>'[1]Annual Expected Cost'!M112</f>
        <v>1170253.6030591251</v>
      </c>
      <c r="N112" s="38">
        <f>'[1]Annual Expected Cost'!N112</f>
        <v>116888753.14362147</v>
      </c>
      <c r="O112" s="38">
        <f>'[1]Annual Expected Cost'!O112</f>
        <v>208366907.77776003</v>
      </c>
      <c r="P112" s="38">
        <f>'[1]Annual Expected Cost'!P112</f>
        <v>152463591.05689758</v>
      </c>
      <c r="Q112" s="38">
        <f>'[1]Annual Expected Cost'!Q112</f>
        <v>50821197.018965855</v>
      </c>
      <c r="R112" s="38">
        <f>'[1]Annual Expected Cost'!R112</f>
        <v>35574837.913276106</v>
      </c>
      <c r="S112" s="38">
        <f>'[1]Annual Expected Cost'!S112</f>
        <v>20328478.807586346</v>
      </c>
    </row>
    <row r="113" spans="1:19" x14ac:dyDescent="0.35">
      <c r="A113">
        <v>2132</v>
      </c>
      <c r="B113" s="36">
        <f>'[1]Annual Expected Cost'!B113</f>
        <v>3530617.4375396268</v>
      </c>
      <c r="C113" s="36">
        <f>'[1]Annual Expected Cost'!C113</f>
        <v>4529590.5884713819</v>
      </c>
      <c r="D113" s="36">
        <f>'[1]Annual Expected Cost'!D113</f>
        <v>4775912.7352764709</v>
      </c>
      <c r="E113" s="36">
        <f>'[1]Annual Expected Cost'!E113</f>
        <v>3140607.3717649006</v>
      </c>
      <c r="F113" s="36">
        <f>'[1]Annual Expected Cost'!F113</f>
        <v>2613751.6688762354</v>
      </c>
      <c r="G113" s="36">
        <f>'[1]Annual Expected Cost'!G113</f>
        <v>1566882.5449546017</v>
      </c>
      <c r="H113" s="37">
        <f>'[1]Annual Expected Cost'!H113</f>
        <v>6214940.376529838</v>
      </c>
      <c r="I113" s="37">
        <f>'[1]Annual Expected Cost'!I113</f>
        <v>6608291.0332722338</v>
      </c>
      <c r="J113" s="37">
        <f>'[1]Annual Expected Cost'!J113</f>
        <v>4169516.9614693853</v>
      </c>
      <c r="K113" s="37">
        <f>'[1]Annual Expected Cost'!K113</f>
        <v>3068135.1225906792</v>
      </c>
      <c r="L113" s="37">
        <f>'[1]Annual Expected Cost'!L113</f>
        <v>2753454.5971967643</v>
      </c>
      <c r="M113" s="37">
        <f>'[1]Annual Expected Cost'!M113</f>
        <v>1180051.9702271845</v>
      </c>
      <c r="N113" s="38">
        <f>'[1]Annual Expected Cost'!N113</f>
        <v>117812677.13034847</v>
      </c>
      <c r="O113" s="38">
        <f>'[1]Annual Expected Cost'!O113</f>
        <v>210013902.71062121</v>
      </c>
      <c r="P113" s="38">
        <f>'[1]Annual Expected Cost'!P113</f>
        <v>153668709.30045456</v>
      </c>
      <c r="Q113" s="38">
        <f>'[1]Annual Expected Cost'!Q113</f>
        <v>51222903.100151509</v>
      </c>
      <c r="R113" s="38">
        <f>'[1]Annual Expected Cost'!R113</f>
        <v>35856032.170106061</v>
      </c>
      <c r="S113" s="38">
        <f>'[1]Annual Expected Cost'!S113</f>
        <v>20489161.240060605</v>
      </c>
    </row>
    <row r="114" spans="1:19" x14ac:dyDescent="0.35">
      <c r="A114">
        <v>2133</v>
      </c>
      <c r="B114" s="36">
        <f>'[1]Annual Expected Cost'!B114</f>
        <v>3586933.8871205999</v>
      </c>
      <c r="C114" s="36">
        <f>'[1]Annual Expected Cost'!C114</f>
        <v>4601841.537352398</v>
      </c>
      <c r="D114" s="36">
        <f>'[1]Annual Expected Cost'!D114</f>
        <v>4852092.7387794154</v>
      </c>
      <c r="E114" s="36">
        <f>'[1]Annual Expected Cost'!E114</f>
        <v>3190702.8181944871</v>
      </c>
      <c r="F114" s="36">
        <f>'[1]Annual Expected Cost'!F114</f>
        <v>2655443.3040311416</v>
      </c>
      <c r="G114" s="36">
        <f>'[1]Annual Expected Cost'!G114</f>
        <v>1591875.6979663125</v>
      </c>
      <c r="H114" s="37">
        <f>'[1]Annual Expected Cost'!H114</f>
        <v>6266977.1893861694</v>
      </c>
      <c r="I114" s="37">
        <f>'[1]Annual Expected Cost'!I114</f>
        <v>6663621.3152966872</v>
      </c>
      <c r="J114" s="37">
        <f>'[1]Annual Expected Cost'!J114</f>
        <v>4204427.7346514808</v>
      </c>
      <c r="K114" s="37">
        <f>'[1]Annual Expected Cost'!K114</f>
        <v>3093824.1821020329</v>
      </c>
      <c r="L114" s="37">
        <f>'[1]Annual Expected Cost'!L114</f>
        <v>2776508.8813736201</v>
      </c>
      <c r="M114" s="37">
        <f>'[1]Annual Expected Cost'!M114</f>
        <v>1189932.3777315512</v>
      </c>
      <c r="N114" s="38">
        <f>'[1]Annual Expected Cost'!N114</f>
        <v>118743904.09114519</v>
      </c>
      <c r="O114" s="38">
        <f>'[1]Annual Expected Cost'!O114</f>
        <v>211673915.98856315</v>
      </c>
      <c r="P114" s="38">
        <f>'[1]Annual Expected Cost'!P114</f>
        <v>154883353.16236329</v>
      </c>
      <c r="Q114" s="38">
        <f>'[1]Annual Expected Cost'!Q114</f>
        <v>51627784.387454428</v>
      </c>
      <c r="R114" s="38">
        <f>'[1]Annual Expected Cost'!R114</f>
        <v>36139449.071218103</v>
      </c>
      <c r="S114" s="38">
        <f>'[1]Annual Expected Cost'!S114</f>
        <v>20651113.754981775</v>
      </c>
    </row>
    <row r="115" spans="1:19" x14ac:dyDescent="0.35">
      <c r="A115">
        <v>2134</v>
      </c>
      <c r="B115" s="36">
        <f>'[1]Annual Expected Cost'!B115</f>
        <v>3644148.6335432762</v>
      </c>
      <c r="C115" s="36">
        <f>'[1]Annual Expected Cost'!C115</f>
        <v>4675244.9523365293</v>
      </c>
      <c r="D115" s="36">
        <f>'[1]Annual Expected Cost'!D115</f>
        <v>4929487.8802581523</v>
      </c>
      <c r="E115" s="36">
        <f>'[1]Annual Expected Cost'!E115</f>
        <v>3241597.3310007052</v>
      </c>
      <c r="F115" s="36">
        <f>'[1]Annual Expected Cost'!F115</f>
        <v>2697799.957390565</v>
      </c>
      <c r="G115" s="36">
        <f>'[1]Annual Expected Cost'!G115</f>
        <v>1617267.5137236633</v>
      </c>
      <c r="H115" s="37">
        <f>'[1]Annual Expected Cost'!H115</f>
        <v>6319449.6990840137</v>
      </c>
      <c r="I115" s="37">
        <f>'[1]Annual Expected Cost'!I115</f>
        <v>6719414.8699121168</v>
      </c>
      <c r="J115" s="37">
        <f>'[1]Annual Expected Cost'!J115</f>
        <v>4239630.810777883</v>
      </c>
      <c r="K115" s="37">
        <f>'[1]Annual Expected Cost'!K115</f>
        <v>3119728.3324591964</v>
      </c>
      <c r="L115" s="37">
        <f>'[1]Annual Expected Cost'!L115</f>
        <v>2799756.1957967156</v>
      </c>
      <c r="M115" s="37">
        <f>'[1]Annual Expected Cost'!M115</f>
        <v>1199895.5124843065</v>
      </c>
      <c r="N115" s="38">
        <f>'[1]Annual Expected Cost'!N115</f>
        <v>119682491.75092302</v>
      </c>
      <c r="O115" s="38">
        <f>'[1]Annual Expected Cost'!O115</f>
        <v>213347050.51251495</v>
      </c>
      <c r="P115" s="38">
        <f>'[1]Annual Expected Cost'!P115</f>
        <v>156107597.93598655</v>
      </c>
      <c r="Q115" s="38">
        <f>'[1]Annual Expected Cost'!Q115</f>
        <v>52035865.978662178</v>
      </c>
      <c r="R115" s="38">
        <f>'[1]Annual Expected Cost'!R115</f>
        <v>36425106.185063526</v>
      </c>
      <c r="S115" s="38">
        <f>'[1]Annual Expected Cost'!S115</f>
        <v>20814346.391464874</v>
      </c>
    </row>
    <row r="116" spans="1:19" x14ac:dyDescent="0.35">
      <c r="A116">
        <v>2135</v>
      </c>
      <c r="B116" s="36">
        <f>'[1]Annual Expected Cost'!B116</f>
        <v>3702276.0054313857</v>
      </c>
      <c r="C116" s="36">
        <f>'[1]Annual Expected Cost'!C116</f>
        <v>4749819.2162704999</v>
      </c>
      <c r="D116" s="36">
        <f>'[1]Annual Expected Cost'!D116</f>
        <v>5008117.5422308277</v>
      </c>
      <c r="E116" s="36">
        <f>'[1]Annual Expected Cost'!E116</f>
        <v>3293303.6559941983</v>
      </c>
      <c r="F116" s="36">
        <f>'[1]Annual Expected Cost'!F116</f>
        <v>2740832.2365790494</v>
      </c>
      <c r="G116" s="36">
        <f>'[1]Annual Expected Cost'!G116</f>
        <v>1643064.3512476499</v>
      </c>
      <c r="H116" s="37">
        <f>'[1]Annual Expected Cost'!H116</f>
        <v>6372361.553651128</v>
      </c>
      <c r="I116" s="37">
        <f>'[1]Annual Expected Cost'!I116</f>
        <v>6775675.5760341119</v>
      </c>
      <c r="J116" s="37">
        <f>'[1]Annual Expected Cost'!J116</f>
        <v>4275128.6372596184</v>
      </c>
      <c r="K116" s="37">
        <f>'[1]Annual Expected Cost'!K116</f>
        <v>3145849.3745872658</v>
      </c>
      <c r="L116" s="37">
        <f>'[1]Annual Expected Cost'!L116</f>
        <v>2823198.1566808801</v>
      </c>
      <c r="M116" s="37">
        <f>'[1]Annual Expected Cost'!M116</f>
        <v>1209942.0671489486</v>
      </c>
      <c r="N116" s="38">
        <f>'[1]Annual Expected Cost'!N116</f>
        <v>120628498.29086846</v>
      </c>
      <c r="O116" s="38">
        <f>'[1]Annual Expected Cost'!O116</f>
        <v>215033409.99676552</v>
      </c>
      <c r="P116" s="38">
        <f>'[1]Annual Expected Cost'!P116</f>
        <v>157341519.50982845</v>
      </c>
      <c r="Q116" s="38">
        <f>'[1]Annual Expected Cost'!Q116</f>
        <v>52447173.169942811</v>
      </c>
      <c r="R116" s="38">
        <f>'[1]Annual Expected Cost'!R116</f>
        <v>36713021.218959965</v>
      </c>
      <c r="S116" s="38">
        <f>'[1]Annual Expected Cost'!S116</f>
        <v>20978869.267977126</v>
      </c>
    </row>
    <row r="117" spans="1:19" x14ac:dyDescent="0.35">
      <c r="A117">
        <v>2136</v>
      </c>
      <c r="B117" s="36">
        <f>'[1]Annual Expected Cost'!B117</f>
        <v>3761330.5599627937</v>
      </c>
      <c r="C117" s="36">
        <f>'[1]Annual Expected Cost'!C117</f>
        <v>4825583.0052235844</v>
      </c>
      <c r="D117" s="36">
        <f>'[1]Annual Expected Cost'!D117</f>
        <v>5088001.4163837787</v>
      </c>
      <c r="E117" s="36">
        <f>'[1]Annual Expected Cost'!E117</f>
        <v>3345834.7422924852</v>
      </c>
      <c r="F117" s="36">
        <f>'[1]Annual Expected Cost'!F117</f>
        <v>2784550.918422068</v>
      </c>
      <c r="G117" s="36">
        <f>'[1]Annual Expected Cost'!G117</f>
        <v>1669272.6709912398</v>
      </c>
      <c r="H117" s="37">
        <f>'[1]Annual Expected Cost'!H117</f>
        <v>6425716.4316596882</v>
      </c>
      <c r="I117" s="37">
        <f>'[1]Annual Expected Cost'!I117</f>
        <v>6832407.3450558726</v>
      </c>
      <c r="J117" s="37">
        <f>'[1]Annual Expected Cost'!J117</f>
        <v>4310923.6819995381</v>
      </c>
      <c r="K117" s="37">
        <f>'[1]Annual Expected Cost'!K117</f>
        <v>3172189.1244902257</v>
      </c>
      <c r="L117" s="37">
        <f>'[1]Annual Expected Cost'!L117</f>
        <v>2846836.3937732805</v>
      </c>
      <c r="M117" s="37">
        <f>'[1]Annual Expected Cost'!M117</f>
        <v>1220072.7401885486</v>
      </c>
      <c r="N117" s="38">
        <f>'[1]Annual Expected Cost'!N117</f>
        <v>121581982.35204968</v>
      </c>
      <c r="O117" s="38">
        <f>'[1]Annual Expected Cost'!O117</f>
        <v>216733098.97539291</v>
      </c>
      <c r="P117" s="38">
        <f>'[1]Annual Expected Cost'!P117</f>
        <v>158585194.37223873</v>
      </c>
      <c r="Q117" s="38">
        <f>'[1]Annual Expected Cost'!Q117</f>
        <v>52861731.457412906</v>
      </c>
      <c r="R117" s="38">
        <f>'[1]Annual Expected Cost'!R117</f>
        <v>37003212.020189032</v>
      </c>
      <c r="S117" s="38">
        <f>'[1]Annual Expected Cost'!S117</f>
        <v>21144692.582965165</v>
      </c>
    </row>
    <row r="118" spans="1:19" x14ac:dyDescent="0.35">
      <c r="A118">
        <v>2137</v>
      </c>
      <c r="B118" s="36">
        <f>'[1]Annual Expected Cost'!B118</f>
        <v>3821327.0865151379</v>
      </c>
      <c r="C118" s="36">
        <f>'[1]Annual Expected Cost'!C118</f>
        <v>4902555.2931647711</v>
      </c>
      <c r="D118" s="36">
        <f>'[1]Annual Expected Cost'!D118</f>
        <v>5169159.5085030356</v>
      </c>
      <c r="E118" s="36">
        <f>'[1]Annual Expected Cost'!E118</f>
        <v>3399203.745562885</v>
      </c>
      <c r="F118" s="36">
        <f>'[1]Annual Expected Cost'!F118</f>
        <v>2828966.9516449277</v>
      </c>
      <c r="G118" s="36">
        <f>'[1]Annual Expected Cost'!G118</f>
        <v>1695899.0364572997</v>
      </c>
      <c r="H118" s="37">
        <f>'[1]Annual Expected Cost'!H118</f>
        <v>6479518.0424820324</v>
      </c>
      <c r="I118" s="37">
        <f>'[1]Annual Expected Cost'!I118</f>
        <v>6889614.1211201372</v>
      </c>
      <c r="J118" s="37">
        <f>'[1]Annual Expected Cost'!J118</f>
        <v>4347018.4335638955</v>
      </c>
      <c r="K118" s="37">
        <f>'[1]Annual Expected Cost'!K118</f>
        <v>3198749.4133772058</v>
      </c>
      <c r="L118" s="37">
        <f>'[1]Annual Expected Cost'!L118</f>
        <v>2870672.5504667242</v>
      </c>
      <c r="M118" s="37">
        <f>'[1]Annual Expected Cost'!M118</f>
        <v>1230288.2359143102</v>
      </c>
      <c r="N118" s="38">
        <f>'[1]Annual Expected Cost'!N118</f>
        <v>122543003.03905158</v>
      </c>
      <c r="O118" s="38">
        <f>'[1]Annual Expected Cost'!O118</f>
        <v>218446222.8087441</v>
      </c>
      <c r="P118" s="38">
        <f>'[1]Annual Expected Cost'!P118</f>
        <v>159838699.61615425</v>
      </c>
      <c r="Q118" s="38">
        <f>'[1]Annual Expected Cost'!Q118</f>
        <v>53279566.538718075</v>
      </c>
      <c r="R118" s="38">
        <f>'[1]Annual Expected Cost'!R118</f>
        <v>37295696.577102654</v>
      </c>
      <c r="S118" s="38">
        <f>'[1]Annual Expected Cost'!S118</f>
        <v>21311826.615487233</v>
      </c>
    </row>
    <row r="119" spans="1:19" x14ac:dyDescent="0.35">
      <c r="A119">
        <v>2138</v>
      </c>
      <c r="B119" s="36">
        <f>'[1]Annual Expected Cost'!B119</f>
        <v>3882280.6103696241</v>
      </c>
      <c r="C119" s="36">
        <f>'[1]Annual Expected Cost'!C119</f>
        <v>4980755.3567145178</v>
      </c>
      <c r="D119" s="36">
        <f>'[1]Annual Expected Cost'!D119</f>
        <v>5251612.1434844909</v>
      </c>
      <c r="E119" s="36">
        <f>'[1]Annual Expected Cost'!E119</f>
        <v>3453424.0313171661</v>
      </c>
      <c r="F119" s="36">
        <f>'[1]Annual Expected Cost'!F119</f>
        <v>2874091.4596147216</v>
      </c>
      <c r="G119" s="36">
        <f>'[1]Annual Expected Cost'!G119</f>
        <v>1722950.1158423331</v>
      </c>
      <c r="H119" s="37">
        <f>'[1]Annual Expected Cost'!H119</f>
        <v>6533770.1265485454</v>
      </c>
      <c r="I119" s="37">
        <f>'[1]Annual Expected Cost'!I119</f>
        <v>6947299.8813933916</v>
      </c>
      <c r="J119" s="37">
        <f>'[1]Annual Expected Cost'!J119</f>
        <v>4383415.4013553541</v>
      </c>
      <c r="K119" s="37">
        <f>'[1]Annual Expected Cost'!K119</f>
        <v>3225532.0877897884</v>
      </c>
      <c r="L119" s="37">
        <f>'[1]Annual Expected Cost'!L119</f>
        <v>2894708.2839139132</v>
      </c>
      <c r="M119" s="37">
        <f>'[1]Annual Expected Cost'!M119</f>
        <v>1240589.2645345342</v>
      </c>
      <c r="N119" s="38">
        <f>'[1]Annual Expected Cost'!N119</f>
        <v>123511619.92363949</v>
      </c>
      <c r="O119" s="38">
        <f>'[1]Annual Expected Cost'!O119</f>
        <v>220172887.68996605</v>
      </c>
      <c r="P119" s="38">
        <f>'[1]Annual Expected Cost'!P119</f>
        <v>161102112.94387761</v>
      </c>
      <c r="Q119" s="38">
        <f>'[1]Annual Expected Cost'!Q119</f>
        <v>53700704.314625867</v>
      </c>
      <c r="R119" s="38">
        <f>'[1]Annual Expected Cost'!R119</f>
        <v>37590493.020238109</v>
      </c>
      <c r="S119" s="38">
        <f>'[1]Annual Expected Cost'!S119</f>
        <v>21480281.725850347</v>
      </c>
    </row>
    <row r="120" spans="1:19" x14ac:dyDescent="0.35">
      <c r="A120">
        <v>2139</v>
      </c>
      <c r="B120" s="36">
        <f>'[1]Annual Expected Cost'!B120</f>
        <v>3944206.3964738897</v>
      </c>
      <c r="C120" s="36">
        <f>'[1]Annual Expected Cost'!C120</f>
        <v>5060202.7799723167</v>
      </c>
      <c r="D120" s="36">
        <f>'[1]Annual Expected Cost'!D120</f>
        <v>5335379.9704239815</v>
      </c>
      <c r="E120" s="36">
        <f>'[1]Annual Expected Cost'!E120</f>
        <v>3508509.1782587511</v>
      </c>
      <c r="F120" s="36">
        <f>'[1]Annual Expected Cost'!F120</f>
        <v>2919935.7431260189</v>
      </c>
      <c r="G120" s="36">
        <f>'[1]Annual Expected Cost'!G120</f>
        <v>1750432.6837064354</v>
      </c>
      <c r="H120" s="37">
        <f>'[1]Annual Expected Cost'!H120</f>
        <v>6588476.4556077057</v>
      </c>
      <c r="I120" s="37">
        <f>'[1]Annual Expected Cost'!I120</f>
        <v>7005468.6363423718</v>
      </c>
      <c r="J120" s="37">
        <f>'[1]Annual Expected Cost'!J120</f>
        <v>4420117.1157874484</v>
      </c>
      <c r="K120" s="37">
        <f>'[1]Annual Expected Cost'!K120</f>
        <v>3252539.0097303861</v>
      </c>
      <c r="L120" s="37">
        <f>'[1]Annual Expected Cost'!L120</f>
        <v>2918945.265142655</v>
      </c>
      <c r="M120" s="37">
        <f>'[1]Annual Expected Cost'!M120</f>
        <v>1250976.5422039947</v>
      </c>
      <c r="N120" s="38">
        <f>'[1]Annual Expected Cost'!N120</f>
        <v>124487893.04845199</v>
      </c>
      <c r="O120" s="38">
        <f>'[1]Annual Expected Cost'!O120</f>
        <v>221913200.65158832</v>
      </c>
      <c r="P120" s="38">
        <f>'[1]Annual Expected Cost'!P120</f>
        <v>162375512.67189392</v>
      </c>
      <c r="Q120" s="38">
        <f>'[1]Annual Expected Cost'!Q120</f>
        <v>54125170.890631303</v>
      </c>
      <c r="R120" s="38">
        <f>'[1]Annual Expected Cost'!R120</f>
        <v>37887619.623441912</v>
      </c>
      <c r="S120" s="38">
        <f>'[1]Annual Expected Cost'!S120</f>
        <v>21650068.356252521</v>
      </c>
    </row>
    <row r="121" spans="1:19" x14ac:dyDescent="0.35">
      <c r="A121">
        <v>2140</v>
      </c>
      <c r="B121" s="36">
        <f>'[1]Annual Expected Cost'!B121</f>
        <v>4007119.9532648977</v>
      </c>
      <c r="C121" s="36">
        <f>'[1]Annual Expected Cost'!C121</f>
        <v>5140917.4594212454</v>
      </c>
      <c r="D121" s="36">
        <f>'[1]Annual Expected Cost'!D121</f>
        <v>5420483.9677885622</v>
      </c>
      <c r="E121" s="36">
        <f>'[1]Annual Expected Cost'!E121</f>
        <v>3564472.9816833106</v>
      </c>
      <c r="F121" s="36">
        <f>'[1]Annual Expected Cost'!F121</f>
        <v>2966511.2832309902</v>
      </c>
      <c r="G121" s="36">
        <f>'[1]Annual Expected Cost'!G121</f>
        <v>1778353.6226698866</v>
      </c>
      <c r="H121" s="37">
        <f>'[1]Annual Expected Cost'!H121</f>
        <v>6643640.8329883032</v>
      </c>
      <c r="I121" s="37">
        <f>'[1]Annual Expected Cost'!I121</f>
        <v>7064124.4300128808</v>
      </c>
      <c r="J121" s="37">
        <f>'[1]Annual Expected Cost'!J121</f>
        <v>4457126.1284605078</v>
      </c>
      <c r="K121" s="37">
        <f>'[1]Annual Expected Cost'!K121</f>
        <v>3279772.0567916939</v>
      </c>
      <c r="L121" s="37">
        <f>'[1]Annual Expected Cost'!L121</f>
        <v>2943385.1791720339</v>
      </c>
      <c r="M121" s="37">
        <f>'[1]Annual Expected Cost'!M121</f>
        <v>1261450.7910737286</v>
      </c>
      <c r="N121" s="38">
        <f>'[1]Annual Expected Cost'!N121</f>
        <v>125471882.93072277</v>
      </c>
      <c r="O121" s="38">
        <f>'[1]Annual Expected Cost'!O121</f>
        <v>223667269.57215798</v>
      </c>
      <c r="P121" s="38">
        <f>'[1]Annual Expected Cost'!P121</f>
        <v>163658977.73572537</v>
      </c>
      <c r="Q121" s="38">
        <f>'[1]Annual Expected Cost'!Q121</f>
        <v>54552992.578575119</v>
      </c>
      <c r="R121" s="38">
        <f>'[1]Annual Expected Cost'!R121</f>
        <v>38187094.805002585</v>
      </c>
      <c r="S121" s="38">
        <f>'[1]Annual Expected Cost'!S121</f>
        <v>21821197.031430051</v>
      </c>
    </row>
    <row r="122" spans="1:19" x14ac:dyDescent="0.35">
      <c r="A122">
        <v>2141</v>
      </c>
      <c r="B122" s="36">
        <f>'[1]Annual Expected Cost'!B122</f>
        <v>4071037.0365528031</v>
      </c>
      <c r="C122" s="36">
        <f>'[1]Annual Expected Cost'!C122</f>
        <v>5222919.6089107674</v>
      </c>
      <c r="D122" s="36">
        <f>'[1]Annual Expected Cost'!D122</f>
        <v>5506945.4486702643</v>
      </c>
      <c r="E122" s="36">
        <f>'[1]Annual Expected Cost'!E122</f>
        <v>3621329.4569335985</v>
      </c>
      <c r="F122" s="36">
        <f>'[1]Annual Expected Cost'!F122</f>
        <v>3013829.7441146723</v>
      </c>
      <c r="G122" s="36">
        <f>'[1]Annual Expected Cost'!G122</f>
        <v>1806719.9251368062</v>
      </c>
      <c r="H122" s="37">
        <f>'[1]Annual Expected Cost'!H122</f>
        <v>6699267.0938638635</v>
      </c>
      <c r="I122" s="37">
        <f>'[1]Annual Expected Cost'!I122</f>
        <v>7123271.3403109442</v>
      </c>
      <c r="J122" s="37">
        <f>'[1]Annual Expected Cost'!J122</f>
        <v>4494445.0123390481</v>
      </c>
      <c r="K122" s="37">
        <f>'[1]Annual Expected Cost'!K122</f>
        <v>3307233.1222872236</v>
      </c>
      <c r="L122" s="37">
        <f>'[1]Annual Expected Cost'!L122</f>
        <v>2968029.7251295601</v>
      </c>
      <c r="M122" s="37">
        <f>'[1]Annual Expected Cost'!M122</f>
        <v>1272012.7393412399</v>
      </c>
      <c r="N122" s="38">
        <f>'[1]Annual Expected Cost'!N122</f>
        <v>126463650.56603204</v>
      </c>
      <c r="O122" s="38">
        <f>'[1]Annual Expected Cost'!O122</f>
        <v>225435203.18292665</v>
      </c>
      <c r="P122" s="38">
        <f>'[1]Annual Expected Cost'!P122</f>
        <v>164952587.6948244</v>
      </c>
      <c r="Q122" s="38">
        <f>'[1]Annual Expected Cost'!Q122</f>
        <v>54984195.898274794</v>
      </c>
      <c r="R122" s="38">
        <f>'[1]Annual Expected Cost'!R122</f>
        <v>38488937.12879236</v>
      </c>
      <c r="S122" s="38">
        <f>'[1]Annual Expected Cost'!S122</f>
        <v>21993678.359309919</v>
      </c>
    </row>
    <row r="123" spans="1:19" x14ac:dyDescent="0.35">
      <c r="A123">
        <v>2142</v>
      </c>
      <c r="B123" s="36">
        <f>'[1]Annual Expected Cost'!B123</f>
        <v>4135973.6534667751</v>
      </c>
      <c r="C123" s="36">
        <f>'[1]Annual Expected Cost'!C123</f>
        <v>5306229.7647190029</v>
      </c>
      <c r="D123" s="36">
        <f>'[1]Annual Expected Cost'!D123</f>
        <v>5594786.0661236607</v>
      </c>
      <c r="E123" s="36">
        <f>'[1]Annual Expected Cost'!E123</f>
        <v>3679092.842909399</v>
      </c>
      <c r="F123" s="36">
        <f>'[1]Annual Expected Cost'!F123</f>
        <v>3061902.976016101</v>
      </c>
      <c r="G123" s="36">
        <f>'[1]Annual Expected Cost'!G123</f>
        <v>1835538.6950463012</v>
      </c>
      <c r="H123" s="37">
        <f>'[1]Annual Expected Cost'!H123</f>
        <v>6755359.1055192705</v>
      </c>
      <c r="I123" s="37">
        <f>'[1]Annual Expected Cost'!I123</f>
        <v>7182913.479286314</v>
      </c>
      <c r="J123" s="37">
        <f>'[1]Annual Expected Cost'!J123</f>
        <v>4532076.3619306507</v>
      </c>
      <c r="K123" s="37">
        <f>'[1]Annual Expected Cost'!K123</f>
        <v>3334924.1153829307</v>
      </c>
      <c r="L123" s="37">
        <f>'[1]Annual Expected Cost'!L123</f>
        <v>2992880.6163692977</v>
      </c>
      <c r="M123" s="37">
        <f>'[1]Annual Expected Cost'!M123</f>
        <v>1282663.1213011274</v>
      </c>
      <c r="N123" s="38">
        <f>'[1]Annual Expected Cost'!N123</f>
        <v>127463257.43208744</v>
      </c>
      <c r="O123" s="38">
        <f>'[1]Annual Expected Cost'!O123</f>
        <v>227217111.07459062</v>
      </c>
      <c r="P123" s="38">
        <f>'[1]Annual Expected Cost'!P123</f>
        <v>166256422.73750535</v>
      </c>
      <c r="Q123" s="38">
        <f>'[1]Annual Expected Cost'!Q123</f>
        <v>55418807.579168446</v>
      </c>
      <c r="R123" s="38">
        <f>'[1]Annual Expected Cost'!R123</f>
        <v>38793165.305417918</v>
      </c>
      <c r="S123" s="38">
        <f>'[1]Annual Expected Cost'!S123</f>
        <v>22167523.031667382</v>
      </c>
    </row>
    <row r="124" spans="1:19" x14ac:dyDescent="0.35">
      <c r="A124">
        <v>2143</v>
      </c>
      <c r="B124" s="36">
        <f>'[1]Annual Expected Cost'!B124</f>
        <v>4201946.0664637517</v>
      </c>
      <c r="C124" s="36">
        <f>'[1]Annual Expected Cost'!C124</f>
        <v>5390868.7906957446</v>
      </c>
      <c r="D124" s="36">
        <f>'[1]Annual Expected Cost'!D124</f>
        <v>5684027.8185885632</v>
      </c>
      <c r="E124" s="36">
        <f>'[1]Annual Expected Cost'!E124</f>
        <v>3737777.6056334539</v>
      </c>
      <c r="F124" s="36">
        <f>'[1]Annual Expected Cost'!F124</f>
        <v>3110743.0181960333</v>
      </c>
      <c r="G124" s="36">
        <f>'[1]Annual Expected Cost'!G124</f>
        <v>1864817.1496515488</v>
      </c>
      <c r="H124" s="37">
        <f>'[1]Annual Expected Cost'!H124</f>
        <v>6811920.7676196406</v>
      </c>
      <c r="I124" s="37">
        <f>'[1]Annual Expected Cost'!I124</f>
        <v>7243054.9934183527</v>
      </c>
      <c r="J124" s="37">
        <f>'[1]Annual Expected Cost'!J124</f>
        <v>4570022.7934663417</v>
      </c>
      <c r="K124" s="37">
        <f>'[1]Annual Expected Cost'!K124</f>
        <v>3362846.9612299488</v>
      </c>
      <c r="L124" s="37">
        <f>'[1]Annual Expected Cost'!L124</f>
        <v>3017939.5805909806</v>
      </c>
      <c r="M124" s="37">
        <f>'[1]Annual Expected Cost'!M124</f>
        <v>1293402.6773961342</v>
      </c>
      <c r="N124" s="38">
        <f>'[1]Annual Expected Cost'!N124</f>
        <v>128470765.492535</v>
      </c>
      <c r="O124" s="38">
        <f>'[1]Annual Expected Cost'!O124</f>
        <v>229013103.7040841</v>
      </c>
      <c r="P124" s="38">
        <f>'[1]Annual Expected Cost'!P124</f>
        <v>167570563.6859152</v>
      </c>
      <c r="Q124" s="38">
        <f>'[1]Annual Expected Cost'!Q124</f>
        <v>55856854.561971731</v>
      </c>
      <c r="R124" s="38">
        <f>'[1]Annual Expected Cost'!R124</f>
        <v>39099798.193380214</v>
      </c>
      <c r="S124" s="38">
        <f>'[1]Annual Expected Cost'!S124</f>
        <v>22342741.824788697</v>
      </c>
    </row>
    <row r="125" spans="1:19" x14ac:dyDescent="0.35">
      <c r="A125">
        <v>2144</v>
      </c>
      <c r="B125" s="36">
        <f>'[1]Annual Expected Cost'!B125</f>
        <v>4268970.7974011479</v>
      </c>
      <c r="C125" s="36">
        <f>'[1]Annual Expected Cost'!C125</f>
        <v>5476857.8834875198</v>
      </c>
      <c r="D125" s="36">
        <f>'[1]Annual Expected Cost'!D125</f>
        <v>5774693.055399227</v>
      </c>
      <c r="E125" s="36">
        <f>'[1]Annual Expected Cost'!E125</f>
        <v>3797398.4418742773</v>
      </c>
      <c r="F125" s="36">
        <f>'[1]Annual Expected Cost'!F125</f>
        <v>3160362.1019520126</v>
      </c>
      <c r="G125" s="36">
        <f>'[1]Annual Expected Cost'!G125</f>
        <v>1894562.6213272538</v>
      </c>
      <c r="H125" s="37">
        <f>'[1]Annual Expected Cost'!H125</f>
        <v>6868956.0124814268</v>
      </c>
      <c r="I125" s="37">
        <f>'[1]Annual Expected Cost'!I125</f>
        <v>7303700.0639043031</v>
      </c>
      <c r="J125" s="37">
        <f>'[1]Annual Expected Cost'!J125</f>
        <v>4608286.9450824764</v>
      </c>
      <c r="K125" s="37">
        <f>'[1]Annual Expected Cost'!K125</f>
        <v>3391003.6010984257</v>
      </c>
      <c r="L125" s="37">
        <f>'[1]Annual Expected Cost'!L125</f>
        <v>3043208.3599601267</v>
      </c>
      <c r="M125" s="37">
        <f>'[1]Annual Expected Cost'!M125</f>
        <v>1304232.1542686254</v>
      </c>
      <c r="N125" s="38">
        <f>'[1]Annual Expected Cost'!N125</f>
        <v>129486237.20080012</v>
      </c>
      <c r="O125" s="38">
        <f>'[1]Annual Expected Cost'!O125</f>
        <v>230823292.40142629</v>
      </c>
      <c r="P125" s="38">
        <f>'[1]Annual Expected Cost'!P125</f>
        <v>168895092.00104365</v>
      </c>
      <c r="Q125" s="38">
        <f>'[1]Annual Expected Cost'!Q125</f>
        <v>56298364.000347875</v>
      </c>
      <c r="R125" s="38">
        <f>'[1]Annual Expected Cost'!R125</f>
        <v>39408854.800243512</v>
      </c>
      <c r="S125" s="38">
        <f>'[1]Annual Expected Cost'!S125</f>
        <v>22519345.600139152</v>
      </c>
    </row>
    <row r="126" spans="1:19" x14ac:dyDescent="0.35">
      <c r="A126">
        <v>2145</v>
      </c>
      <c r="B126" s="36">
        <f>'[1]Annual Expected Cost'!B126</f>
        <v>4337064.631674516</v>
      </c>
      <c r="C126" s="36">
        <f>'[1]Annual Expected Cost'!C126</f>
        <v>5564218.5778459888</v>
      </c>
      <c r="D126" s="36">
        <f>'[1]Annual Expected Cost'!D126</f>
        <v>5866804.4823814183</v>
      </c>
      <c r="E126" s="36">
        <f>'[1]Annual Expected Cost'!E126</f>
        <v>3857970.2828267501</v>
      </c>
      <c r="F126" s="36">
        <f>'[1]Annual Expected Cost'!F126</f>
        <v>3210772.6536815218</v>
      </c>
      <c r="G126" s="36">
        <f>'[1]Annual Expected Cost'!G126</f>
        <v>1924782.5594059385</v>
      </c>
      <c r="H126" s="37">
        <f>'[1]Annual Expected Cost'!H126</f>
        <v>6926468.8053458137</v>
      </c>
      <c r="I126" s="37">
        <f>'[1]Annual Expected Cost'!I126</f>
        <v>7364852.9069499802</v>
      </c>
      <c r="J126" s="37">
        <f>'[1]Annual Expected Cost'!J126</f>
        <v>4646871.4770041537</v>
      </c>
      <c r="K126" s="37">
        <f>'[1]Annual Expected Cost'!K126</f>
        <v>3419395.9925124901</v>
      </c>
      <c r="L126" s="37">
        <f>'[1]Annual Expected Cost'!L126</f>
        <v>3068688.7112291586</v>
      </c>
      <c r="M126" s="37">
        <f>'[1]Annual Expected Cost'!M126</f>
        <v>1315152.3048124963</v>
      </c>
      <c r="N126" s="38">
        <f>'[1]Annual Expected Cost'!N126</f>
        <v>130509735.50395888</v>
      </c>
      <c r="O126" s="38">
        <f>'[1]Annual Expected Cost'!O126</f>
        <v>232647789.37662235</v>
      </c>
      <c r="P126" s="38">
        <f>'[1]Annual Expected Cost'!P126</f>
        <v>170230089.78777248</v>
      </c>
      <c r="Q126" s="38">
        <f>'[1]Annual Expected Cost'!Q126</f>
        <v>56743363.262590818</v>
      </c>
      <c r="R126" s="38">
        <f>'[1]Annual Expected Cost'!R126</f>
        <v>39720354.283813573</v>
      </c>
      <c r="S126" s="38">
        <f>'[1]Annual Expected Cost'!S126</f>
        <v>22697345.305036329</v>
      </c>
    </row>
    <row r="127" spans="1:19" x14ac:dyDescent="0.35">
      <c r="A127">
        <v>2146</v>
      </c>
      <c r="B127" s="36">
        <f>'[1]Annual Expected Cost'!B127</f>
        <v>4406244.6224212134</v>
      </c>
      <c r="C127" s="36">
        <f>'[1]Annual Expected Cost'!C127</f>
        <v>5652972.7520210147</v>
      </c>
      <c r="D127" s="36">
        <f>'[1]Annual Expected Cost'!D127</f>
        <v>5960385.1675387723</v>
      </c>
      <c r="E127" s="36">
        <f>'[1]Annual Expected Cost'!E127</f>
        <v>3919508.2978514284</v>
      </c>
      <c r="F127" s="36">
        <f>'[1]Annual Expected Cost'!F127</f>
        <v>3261987.297993999</v>
      </c>
      <c r="G127" s="36">
        <f>'[1]Annual Expected Cost'!G127</f>
        <v>1955484.5320435229</v>
      </c>
      <c r="H127" s="37">
        <f>'[1]Annual Expected Cost'!H127</f>
        <v>6984463.144654383</v>
      </c>
      <c r="I127" s="37">
        <f>'[1]Annual Expected Cost'!I127</f>
        <v>7426517.7740628896</v>
      </c>
      <c r="J127" s="37">
        <f>'[1]Annual Expected Cost'!J127</f>
        <v>4685779.0717301564</v>
      </c>
      <c r="K127" s="37">
        <f>'[1]Annual Expected Cost'!K127</f>
        <v>3448026.1093863407</v>
      </c>
      <c r="L127" s="37">
        <f>'[1]Annual Expected Cost'!L127</f>
        <v>3094382.4058595374</v>
      </c>
      <c r="M127" s="37">
        <f>'[1]Annual Expected Cost'!M127</f>
        <v>1326163.8882255158</v>
      </c>
      <c r="N127" s="38">
        <f>'[1]Annual Expected Cost'!N127</f>
        <v>131541323.84664012</v>
      </c>
      <c r="O127" s="38">
        <f>'[1]Annual Expected Cost'!O127</f>
        <v>234486707.72661933</v>
      </c>
      <c r="P127" s="38">
        <f>'[1]Annual Expected Cost'!P127</f>
        <v>171575639.79996538</v>
      </c>
      <c r="Q127" s="38">
        <f>'[1]Annual Expected Cost'!Q127</f>
        <v>57191879.933321789</v>
      </c>
      <c r="R127" s="38">
        <f>'[1]Annual Expected Cost'!R127</f>
        <v>40034315.953325257</v>
      </c>
      <c r="S127" s="38">
        <f>'[1]Annual Expected Cost'!S127</f>
        <v>22876751.973328717</v>
      </c>
    </row>
    <row r="128" spans="1:19" x14ac:dyDescent="0.35">
      <c r="A128">
        <v>2147</v>
      </c>
      <c r="B128" s="36">
        <f>'[1]Annual Expected Cost'!B128</f>
        <v>4476528.0947911171</v>
      </c>
      <c r="C128" s="36">
        <f>'[1]Annual Expected Cost'!C128</f>
        <v>5743142.6332397675</v>
      </c>
      <c r="D128" s="36">
        <f>'[1]Annual Expected Cost'!D128</f>
        <v>6055458.5468298439</v>
      </c>
      <c r="E128" s="36">
        <f>'[1]Annual Expected Cost'!E128</f>
        <v>3982027.8982734941</v>
      </c>
      <c r="F128" s="36">
        <f>'[1]Annual Expected Cost'!F128</f>
        <v>3314018.8608724936</v>
      </c>
      <c r="G128" s="36">
        <f>'[1]Annual Expected Cost'!G128</f>
        <v>1986676.2281146625</v>
      </c>
      <c r="H128" s="37">
        <f>'[1]Annual Expected Cost'!H128</f>
        <v>7042943.0623271037</v>
      </c>
      <c r="I128" s="37">
        <f>'[1]Annual Expected Cost'!I128</f>
        <v>7488698.9523478067</v>
      </c>
      <c r="J128" s="37">
        <f>'[1]Annual Expected Cost'!J128</f>
        <v>4725012.4342194498</v>
      </c>
      <c r="K128" s="37">
        <f>'[1]Annual Expected Cost'!K128</f>
        <v>3476895.9421614814</v>
      </c>
      <c r="L128" s="37">
        <f>'[1]Annual Expected Cost'!L128</f>
        <v>3120291.2301449198</v>
      </c>
      <c r="M128" s="37">
        <f>'[1]Annual Expected Cost'!M128</f>
        <v>1337267.6700621082</v>
      </c>
      <c r="N128" s="38">
        <f>'[1]Annual Expected Cost'!N128</f>
        <v>132581066.17495811</v>
      </c>
      <c r="O128" s="38">
        <f>'[1]Annual Expected Cost'!O128</f>
        <v>236340161.44231662</v>
      </c>
      <c r="P128" s="38">
        <f>'[1]Annual Expected Cost'!P128</f>
        <v>172931825.44559753</v>
      </c>
      <c r="Q128" s="38">
        <f>'[1]Annual Expected Cost'!Q128</f>
        <v>57643941.815199174</v>
      </c>
      <c r="R128" s="38">
        <f>'[1]Annual Expected Cost'!R128</f>
        <v>40350759.270639427</v>
      </c>
      <c r="S128" s="38">
        <f>'[1]Annual Expected Cost'!S128</f>
        <v>23057576.726079673</v>
      </c>
    </row>
    <row r="129" spans="1:19" x14ac:dyDescent="0.35">
      <c r="A129">
        <v>2148</v>
      </c>
      <c r="B129" s="36">
        <f>'[1]Annual Expected Cost'!B129</f>
        <v>4547932.6502854656</v>
      </c>
      <c r="C129" s="36">
        <f>'[1]Annual Expected Cost'!C129</f>
        <v>5834750.803273214</v>
      </c>
      <c r="D129" s="36">
        <f>'[1]Annual Expected Cost'!D129</f>
        <v>6152048.430037315</v>
      </c>
      <c r="E129" s="36">
        <f>'[1]Annual Expected Cost'!E129</f>
        <v>4045544.741242304</v>
      </c>
      <c r="F129" s="36">
        <f>'[1]Annual Expected Cost'!F129</f>
        <v>3366880.3728857515</v>
      </c>
      <c r="G129" s="36">
        <f>'[1]Annual Expected Cost'!G129</f>
        <v>2018365.459138317</v>
      </c>
      <c r="H129" s="37">
        <f>'[1]Annual Expected Cost'!H129</f>
        <v>7101912.624042633</v>
      </c>
      <c r="I129" s="37">
        <f>'[1]Annual Expected Cost'!I129</f>
        <v>7551400.7648048261</v>
      </c>
      <c r="J129" s="37">
        <f>'[1]Annual Expected Cost'!J129</f>
        <v>4764574.2920792354</v>
      </c>
      <c r="K129" s="37">
        <f>'[1]Annual Expected Cost'!K129</f>
        <v>3506007.4979450973</v>
      </c>
      <c r="L129" s="37">
        <f>'[1]Annual Expected Cost'!L129</f>
        <v>3146416.9853353444</v>
      </c>
      <c r="M129" s="37">
        <f>'[1]Annual Expected Cost'!M129</f>
        <v>1348464.4222865759</v>
      </c>
      <c r="N129" s="38">
        <f>'[1]Annual Expected Cost'!N129</f>
        <v>133629026.94047654</v>
      </c>
      <c r="O129" s="38">
        <f>'[1]Annual Expected Cost'!O129</f>
        <v>238208265.41563207</v>
      </c>
      <c r="P129" s="38">
        <f>'[1]Annual Expected Cost'!P129</f>
        <v>174298730.79192594</v>
      </c>
      <c r="Q129" s="38">
        <f>'[1]Annual Expected Cost'!Q129</f>
        <v>58099576.930641972</v>
      </c>
      <c r="R129" s="38">
        <f>'[1]Annual Expected Cost'!R129</f>
        <v>40669703.851449385</v>
      </c>
      <c r="S129" s="38">
        <f>'[1]Annual Expected Cost'!S129</f>
        <v>23239830.772256792</v>
      </c>
    </row>
    <row r="130" spans="1:19" x14ac:dyDescent="0.35">
      <c r="A130">
        <v>2149</v>
      </c>
      <c r="B130" s="36">
        <f>'[1]Annual Expected Cost'!B130</f>
        <v>4620476.1711649029</v>
      </c>
      <c r="C130" s="36">
        <f>'[1]Annual Expected Cost'!C130</f>
        <v>5927820.2040914064</v>
      </c>
      <c r="D130" s="36">
        <f>'[1]Annual Expected Cost'!D130</f>
        <v>6250179.0067308173</v>
      </c>
      <c r="E130" s="36">
        <f>'[1]Annual Expected Cost'!E130</f>
        <v>4110074.7336525009</v>
      </c>
      <c r="F130" s="36">
        <f>'[1]Annual Expected Cost'!F130</f>
        <v>3420585.0724515365</v>
      </c>
      <c r="G130" s="36">
        <f>'[1]Annual Expected Cost'!G130</f>
        <v>2050560.1612340363</v>
      </c>
      <c r="H130" s="37">
        <f>'[1]Annual Expected Cost'!H130</f>
        <v>7161375.9295209842</v>
      </c>
      <c r="I130" s="37">
        <f>'[1]Annual Expected Cost'!I130</f>
        <v>7614627.5706299078</v>
      </c>
      <c r="J130" s="37">
        <f>'[1]Annual Expected Cost'!J130</f>
        <v>4804467.395754585</v>
      </c>
      <c r="K130" s="37">
        <f>'[1]Annual Expected Cost'!K130</f>
        <v>3535362.8006495996</v>
      </c>
      <c r="L130" s="37">
        <f>'[1]Annual Expected Cost'!L130</f>
        <v>3172761.4877624619</v>
      </c>
      <c r="M130" s="37">
        <f>'[1]Annual Expected Cost'!M130</f>
        <v>1359754.9233267691</v>
      </c>
      <c r="N130" s="38">
        <f>'[1]Annual Expected Cost'!N130</f>
        <v>134685271.1042037</v>
      </c>
      <c r="O130" s="38">
        <f>'[1]Annual Expected Cost'!O130</f>
        <v>240091135.44662398</v>
      </c>
      <c r="P130" s="38">
        <f>'[1]Annual Expected Cost'!P130</f>
        <v>175676440.57070047</v>
      </c>
      <c r="Q130" s="38">
        <f>'[1]Annual Expected Cost'!Q130</f>
        <v>58558813.52356682</v>
      </c>
      <c r="R130" s="38">
        <f>'[1]Annual Expected Cost'!R130</f>
        <v>40991169.466496781</v>
      </c>
      <c r="S130" s="38">
        <f>'[1]Annual Expected Cost'!S130</f>
        <v>23423525.40942673</v>
      </c>
    </row>
    <row r="131" spans="1:19" x14ac:dyDescent="0.35">
      <c r="A131">
        <v>2150</v>
      </c>
      <c r="B131" s="36">
        <f>'[1]Annual Expected Cost'!B131</f>
        <v>4694176.8249278395</v>
      </c>
      <c r="C131" s="36">
        <f>'[1]Annual Expected Cost'!C131</f>
        <v>6022374.1436089724</v>
      </c>
      <c r="D131" s="36">
        <f>'[1]Annual Expected Cost'!D131</f>
        <v>6349874.8523248667</v>
      </c>
      <c r="E131" s="36">
        <f>'[1]Annual Expected Cost'!E131</f>
        <v>4175634.0361276711</v>
      </c>
      <c r="F131" s="36">
        <f>'[1]Annual Expected Cost'!F131</f>
        <v>3475146.4091520049</v>
      </c>
      <c r="G131" s="36">
        <f>'[1]Annual Expected Cost'!G131</f>
        <v>2083268.397109448</v>
      </c>
      <c r="H131" s="37">
        <f>'[1]Annual Expected Cost'!H131</f>
        <v>7221337.1128085377</v>
      </c>
      <c r="I131" s="37">
        <f>'[1]Annual Expected Cost'!I131</f>
        <v>7678383.7655179398</v>
      </c>
      <c r="J131" s="37">
        <f>'[1]Annual Expected Cost'!J131</f>
        <v>4844694.5187196527</v>
      </c>
      <c r="K131" s="37">
        <f>'[1]Annual Expected Cost'!K131</f>
        <v>3564963.8911333284</v>
      </c>
      <c r="L131" s="37">
        <f>'[1]Annual Expected Cost'!L131</f>
        <v>3199326.5689658085</v>
      </c>
      <c r="M131" s="37">
        <f>'[1]Annual Expected Cost'!M131</f>
        <v>1371139.9581282034</v>
      </c>
      <c r="N131" s="38">
        <f>'[1]Annual Expected Cost'!N131</f>
        <v>135749864.14061931</v>
      </c>
      <c r="O131" s="38">
        <f>'[1]Annual Expected Cost'!O131</f>
        <v>241988888.25066918</v>
      </c>
      <c r="P131" s="38">
        <f>'[1]Annual Expected Cost'!P131</f>
        <v>177065040.18341649</v>
      </c>
      <c r="Q131" s="38">
        <f>'[1]Annual Expected Cost'!Q131</f>
        <v>59021680.061138824</v>
      </c>
      <c r="R131" s="38">
        <f>'[1]Annual Expected Cost'!R131</f>
        <v>41315176.042797178</v>
      </c>
      <c r="S131" s="38">
        <f>'[1]Annual Expected Cost'!S131</f>
        <v>23608672.024455532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4674-4819-414B-A137-D51BA2425BC2}">
  <dimension ref="A1:AA131"/>
  <sheetViews>
    <sheetView topLeftCell="D1" workbookViewId="0">
      <selection activeCell="V4" sqref="V4"/>
    </sheetView>
  </sheetViews>
  <sheetFormatPr defaultColWidth="8.81640625" defaultRowHeight="14.5" x14ac:dyDescent="0.35"/>
  <cols>
    <col min="1" max="3" width="11" customWidth="1"/>
    <col min="4" max="11" width="11.1796875" bestFit="1" customWidth="1"/>
    <col min="12" max="15" width="10.1796875" bestFit="1" customWidth="1"/>
    <col min="16" max="18" width="13.81640625" bestFit="1" customWidth="1"/>
    <col min="19" max="21" width="12.1796875" bestFit="1" customWidth="1"/>
    <col min="22" max="22" width="23.81640625" bestFit="1" customWidth="1"/>
    <col min="23" max="24" width="13.81640625" bestFit="1" customWidth="1"/>
    <col min="25" max="27" width="12.1796875" bestFit="1" customWidth="1"/>
  </cols>
  <sheetData>
    <row r="1" spans="1:27" x14ac:dyDescent="0.35">
      <c r="A1" t="s">
        <v>7</v>
      </c>
      <c r="D1" s="30"/>
      <c r="E1" s="30"/>
      <c r="F1" s="30"/>
      <c r="G1" s="30"/>
      <c r="H1" s="30"/>
      <c r="I1" s="30"/>
      <c r="J1" s="32"/>
      <c r="K1" s="32"/>
      <c r="L1" s="32"/>
      <c r="M1" s="32"/>
      <c r="N1" s="32"/>
      <c r="O1" s="32"/>
      <c r="P1" s="34"/>
      <c r="Q1" s="34"/>
      <c r="R1" s="34"/>
      <c r="S1" s="34"/>
      <c r="T1" s="34"/>
      <c r="U1" s="34"/>
      <c r="V1" s="83"/>
      <c r="W1" s="83"/>
      <c r="X1" s="83"/>
      <c r="Y1" s="83"/>
      <c r="Z1" s="83"/>
      <c r="AA1" s="83"/>
    </row>
    <row r="2" spans="1:27" x14ac:dyDescent="0.35">
      <c r="D2" s="31" t="s">
        <v>126</v>
      </c>
      <c r="E2" s="30"/>
      <c r="F2" s="30"/>
      <c r="G2" s="30"/>
      <c r="H2" s="30"/>
      <c r="I2" s="30"/>
      <c r="J2" s="33" t="s">
        <v>127</v>
      </c>
      <c r="K2" s="32"/>
      <c r="L2" s="32"/>
      <c r="M2" s="32"/>
      <c r="N2" s="32"/>
      <c r="O2" s="32"/>
      <c r="P2" s="35" t="s">
        <v>128</v>
      </c>
      <c r="Q2" s="34"/>
      <c r="R2" s="34"/>
      <c r="S2" s="34"/>
      <c r="T2" s="34"/>
      <c r="U2" s="34"/>
      <c r="V2" s="82" t="s">
        <v>184</v>
      </c>
      <c r="W2" s="83"/>
      <c r="X2" s="83"/>
      <c r="Y2" s="83"/>
      <c r="Z2" s="83"/>
      <c r="AA2" s="83"/>
    </row>
    <row r="3" spans="1:27" x14ac:dyDescent="0.35">
      <c r="A3" s="1" t="s">
        <v>0</v>
      </c>
      <c r="B3" t="str">
        <f>'[2]Total Frequency Model'!B3</f>
        <v>Decade</v>
      </c>
      <c r="C3" t="str">
        <f>'[2]Total Frequency Model'!L3</f>
        <v>Very High Emissions</v>
      </c>
      <c r="D3" s="31" t="s">
        <v>1</v>
      </c>
      <c r="E3" s="31" t="s">
        <v>2</v>
      </c>
      <c r="F3" s="31" t="s">
        <v>3</v>
      </c>
      <c r="G3" s="31" t="s">
        <v>4</v>
      </c>
      <c r="H3" s="31" t="s">
        <v>5</v>
      </c>
      <c r="I3" s="31" t="s">
        <v>6</v>
      </c>
      <c r="J3" s="33" t="s">
        <v>1</v>
      </c>
      <c r="K3" s="33" t="s">
        <v>2</v>
      </c>
      <c r="L3" s="33" t="s">
        <v>3</v>
      </c>
      <c r="M3" s="33" t="s">
        <v>4</v>
      </c>
      <c r="N3" s="33" t="s">
        <v>5</v>
      </c>
      <c r="O3" s="33" t="s">
        <v>6</v>
      </c>
      <c r="P3" s="35" t="s">
        <v>1</v>
      </c>
      <c r="Q3" s="35" t="s">
        <v>2</v>
      </c>
      <c r="R3" s="35" t="s">
        <v>3</v>
      </c>
      <c r="S3" s="35" t="s">
        <v>4</v>
      </c>
      <c r="T3" s="35" t="s">
        <v>5</v>
      </c>
      <c r="U3" s="35" t="s">
        <v>6</v>
      </c>
      <c r="V3" s="82" t="s">
        <v>1</v>
      </c>
      <c r="W3" s="82" t="s">
        <v>2</v>
      </c>
      <c r="X3" s="82" t="s">
        <v>3</v>
      </c>
      <c r="Y3" s="82" t="s">
        <v>4</v>
      </c>
      <c r="Z3" s="82" t="s">
        <v>5</v>
      </c>
      <c r="AA3" s="82" t="s">
        <v>6</v>
      </c>
    </row>
    <row r="4" spans="1:27" x14ac:dyDescent="0.35">
      <c r="A4">
        <v>2023</v>
      </c>
      <c r="B4">
        <v>2020</v>
      </c>
      <c r="C4">
        <f>'[2]Total Frequency Model'!L4</f>
        <v>1</v>
      </c>
      <c r="D4" s="36">
        <f>'Total Cost'!B4/(1+Assumptions!$D$49)^($A4-2022)</f>
        <v>640141.42405426339</v>
      </c>
      <c r="E4" s="36">
        <f>'Total Cost'!C4/(1+Assumptions!$D$49)^($A4-2022)</f>
        <v>821266.710705276</v>
      </c>
      <c r="F4" s="36">
        <f>'Total Cost'!D4/(1+Assumptions!$D$49)^($A4-2022)</f>
        <v>865927.74029045703</v>
      </c>
      <c r="G4" s="36">
        <f>'Total Cost'!E4/(1+Assumptions!$D$49)^($A4-2022)</f>
        <v>569428.12721106003</v>
      </c>
      <c r="H4" s="36">
        <f>'Total Cost'!F4/(1+Assumptions!$D$49)^($A4-2022)</f>
        <v>473903.14726497792</v>
      </c>
      <c r="I4" s="36">
        <f>'Total Cost'!G4/(1+Assumptions!$D$49)^($A4-2022)</f>
        <v>284093.77152795799</v>
      </c>
      <c r="J4" s="37">
        <f>'Total Cost'!H4/(1+Assumptions!$D$49)^($A4-2022)</f>
        <v>2587382.243381842</v>
      </c>
      <c r="K4" s="37">
        <f>'Total Cost'!I4/(1+Assumptions!$D$49)^($A4-2022)</f>
        <v>2753579.1500744899</v>
      </c>
      <c r="L4" s="37">
        <f>'Total Cost'!J4/(1+Assumptions!$D$49)^($A4-2022)</f>
        <v>1739595.6660363046</v>
      </c>
      <c r="M4" s="37">
        <f>'Total Cost'!K4/(1+Assumptions!$D$49)^($A4-2022)</f>
        <v>1287841.5001951011</v>
      </c>
      <c r="N4" s="37">
        <f>'Total Cost'!L4/(1+Assumptions!$D$49)^($A4-2022)</f>
        <v>1153124.1808992829</v>
      </c>
      <c r="O4" s="37">
        <f>'Total Cost'!M4/(1+Assumptions!$D$49)^($A4-2022)</f>
        <v>493426.2334671967</v>
      </c>
      <c r="P4" s="38">
        <f>'Total Cost'!N4/(1+Assumptions!$D$49)^($A4-2022)</f>
        <v>55474176.06199313</v>
      </c>
      <c r="Q4" s="38">
        <f>'Total Cost'!O4/(1+Assumptions!$D$49)^($A4-2022)</f>
        <v>99377897.387812898</v>
      </c>
      <c r="R4" s="38">
        <f>'Total Cost'!P4/(1+Assumptions!$D$49)^($A4-2022)</f>
        <v>73231572.530726582</v>
      </c>
      <c r="S4" s="38">
        <f>'Total Cost'!Q4/(1+Assumptions!$D$49)^($A4-2022)</f>
        <v>25228419.361677837</v>
      </c>
      <c r="T4" s="38">
        <f>'Total Cost'!R4/(1+Assumptions!$D$49)^($A4-2022)</f>
        <v>17443641.711963616</v>
      </c>
      <c r="U4" s="38">
        <f>'Total Cost'!S4/(1+Assumptions!$D$49)^($A4-2022)</f>
        <v>9883427.108554313</v>
      </c>
      <c r="V4" s="84">
        <f>SUM(D4,J4,P4)</f>
        <v>58701699.729429238</v>
      </c>
      <c r="W4" s="84">
        <f t="shared" ref="W4:W67" si="0">SUM(E4,K4,Q4)</f>
        <v>102952743.24859266</v>
      </c>
      <c r="X4" s="84">
        <f t="shared" ref="X4:X67" si="1">SUM(F4,L4,R4)</f>
        <v>75837095.937053338</v>
      </c>
      <c r="Y4" s="84">
        <f t="shared" ref="Y4:Y67" si="2">SUM(G4,M4,S4)</f>
        <v>27085688.989083998</v>
      </c>
      <c r="Z4" s="84">
        <f t="shared" ref="Z4:Z67" si="3">SUM(H4,N4,T4)</f>
        <v>19070669.040127877</v>
      </c>
      <c r="AA4" s="84">
        <f t="shared" ref="AA4:AA67" si="4">SUM(I4,O4,U4)</f>
        <v>10660947.113549467</v>
      </c>
    </row>
    <row r="5" spans="1:27" x14ac:dyDescent="0.35">
      <c r="A5">
        <v>2024</v>
      </c>
      <c r="B5">
        <v>2020</v>
      </c>
      <c r="C5">
        <f>'[2]Total Frequency Model'!L5</f>
        <v>1</v>
      </c>
      <c r="D5" s="36">
        <f>'Total Cost'!B5/(1+Assumptions!$D$49)^($A5-2022)</f>
        <v>616120.22381980298</v>
      </c>
      <c r="E5" s="36">
        <f>'Total Cost'!C5/(1+Assumptions!$D$49)^($A5-2022)</f>
        <v>790448.81428044511</v>
      </c>
      <c r="F5" s="36">
        <f>'Total Cost'!D5/(1+Assumptions!$D$49)^($A5-2022)</f>
        <v>833433.94617484976</v>
      </c>
      <c r="G5" s="36">
        <f>'Total Cost'!E5/(1+Assumptions!$D$49)^($A5-2022)</f>
        <v>548060.431653662</v>
      </c>
      <c r="H5" s="36">
        <f>'Total Cost'!F5/(1+Assumptions!$D$49)^($A5-2022)</f>
        <v>456120.01065729605</v>
      </c>
      <c r="I5" s="36">
        <f>'Total Cost'!G5/(1+Assumptions!$D$49)^($A5-2022)</f>
        <v>273433.20010607538</v>
      </c>
      <c r="J5" s="37">
        <f>'Total Cost'!H5/(1+Assumptions!$D$49)^($A5-2022)</f>
        <v>2471936.6953471876</v>
      </c>
      <c r="K5" s="37">
        <f>'Total Cost'!I5/(1+Assumptions!$D$49)^($A5-2022)</f>
        <v>2630731.7482505185</v>
      </c>
      <c r="L5" s="37">
        <f>'Total Cost'!J5/(1+Assumptions!$D$49)^($A5-2022)</f>
        <v>1661998.2256787149</v>
      </c>
      <c r="M5" s="37">
        <f>'Total Cost'!K5/(1+Assumptions!$D$49)^($A5-2022)</f>
        <v>1230438.5670617216</v>
      </c>
      <c r="N5" s="37">
        <f>'Total Cost'!L5/(1+Assumptions!$D$49)^($A5-2022)</f>
        <v>1101711.4137077255</v>
      </c>
      <c r="O5" s="37">
        <f>'Total Cost'!M5/(1+Assumptions!$D$49)^($A5-2022)</f>
        <v>471422.23659073364</v>
      </c>
      <c r="P5" s="38">
        <f>'Total Cost'!N5/(1+Assumptions!$D$49)^($A5-2022)</f>
        <v>52996032.537319988</v>
      </c>
      <c r="Q5" s="38">
        <f>'Total Cost'!O5/(1+Assumptions!$D$49)^($A5-2022)</f>
        <v>94941027.809516862</v>
      </c>
      <c r="R5" s="38">
        <f>'Total Cost'!P5/(1+Assumptions!$D$49)^($A5-2022)</f>
        <v>69964711.753061444</v>
      </c>
      <c r="S5" s="38">
        <f>'Total Cost'!Q5/(1+Assumptions!$D$49)^($A5-2022)</f>
        <v>24107178.963742722</v>
      </c>
      <c r="T5" s="38">
        <f>'Total Cost'!R5/(1+Assumptions!$D$49)^($A5-2022)</f>
        <v>16667310.078739973</v>
      </c>
      <c r="U5" s="38">
        <f>'Total Cost'!S5/(1+Assumptions!$D$49)^($A5-2022)</f>
        <v>9443139.5058969669</v>
      </c>
      <c r="V5" s="84">
        <f t="shared" ref="V5:V68" si="5">SUM(D5,J5,P5)</f>
        <v>56084089.456486978</v>
      </c>
      <c r="W5" s="84">
        <f t="shared" si="0"/>
        <v>98362208.372047827</v>
      </c>
      <c r="X5" s="84">
        <f t="shared" si="1"/>
        <v>72460143.924915016</v>
      </c>
      <c r="Y5" s="84">
        <f t="shared" si="2"/>
        <v>25885677.962458104</v>
      </c>
      <c r="Z5" s="84">
        <f t="shared" si="3"/>
        <v>18225141.503104996</v>
      </c>
      <c r="AA5" s="84">
        <f t="shared" si="4"/>
        <v>10187994.942593776</v>
      </c>
    </row>
    <row r="6" spans="1:27" x14ac:dyDescent="0.35">
      <c r="A6">
        <v>2025</v>
      </c>
      <c r="B6">
        <v>2020</v>
      </c>
      <c r="C6">
        <f>'[2]Total Frequency Model'!L6</f>
        <v>1</v>
      </c>
      <c r="D6" s="36">
        <f>'Total Cost'!B6/(1+Assumptions!$D$49)^($A6-2022)</f>
        <v>593000.41512012179</v>
      </c>
      <c r="E6" s="36">
        <f>'Total Cost'!C6/(1+Assumptions!$D$49)^($A6-2022)</f>
        <v>760787.35428201687</v>
      </c>
      <c r="F6" s="36">
        <f>'Total Cost'!D6/(1+Assumptions!$D$49)^($A6-2022)</f>
        <v>802159.47626714152</v>
      </c>
      <c r="G6" s="36">
        <f>'Total Cost'!E6/(1+Assumptions!$D$49)^($A6-2022)</f>
        <v>527494.55531034095</v>
      </c>
      <c r="H6" s="36">
        <f>'Total Cost'!F6/(1+Assumptions!$D$49)^($A6-2022)</f>
        <v>439004.18328660179</v>
      </c>
      <c r="I6" s="36">
        <f>'Total Cost'!G6/(1+Assumptions!$D$49)^($A6-2022)</f>
        <v>263172.66484982154</v>
      </c>
      <c r="J6" s="37">
        <f>'Total Cost'!H6/(1+Assumptions!$D$49)^($A6-2022)</f>
        <v>2361643.4076330326</v>
      </c>
      <c r="K6" s="37">
        <f>'Total Cost'!I6/(1+Assumptions!$D$49)^($A6-2022)</f>
        <v>2513366.413695524</v>
      </c>
      <c r="L6" s="37">
        <f>'Total Cost'!J6/(1+Assumptions!$D$49)^($A6-2022)</f>
        <v>1587863.0878311743</v>
      </c>
      <c r="M6" s="37">
        <f>'Total Cost'!K6/(1+Assumptions!$D$49)^($A6-2022)</f>
        <v>1175595.1889981658</v>
      </c>
      <c r="N6" s="37">
        <f>'Total Cost'!L6/(1+Assumptions!$D$49)^($A6-2022)</f>
        <v>1052591.6754053105</v>
      </c>
      <c r="O6" s="37">
        <f>'Total Cost'!M6/(1+Assumptions!$D$49)^($A6-2022)</f>
        <v>450399.79370917805</v>
      </c>
      <c r="P6" s="38">
        <f>'Total Cost'!N6/(1+Assumptions!$D$49)^($A6-2022)</f>
        <v>50628729.86550498</v>
      </c>
      <c r="Q6" s="38">
        <f>'Total Cost'!O6/(1+Assumptions!$D$49)^($A6-2022)</f>
        <v>90702506.346496478</v>
      </c>
      <c r="R6" s="38">
        <f>'Total Cost'!P6/(1+Assumptions!$D$49)^($A6-2022)</f>
        <v>66843787.891459294</v>
      </c>
      <c r="S6" s="38">
        <f>'Total Cost'!Q6/(1+Assumptions!$D$49)^($A6-2022)</f>
        <v>23035858.74164997</v>
      </c>
      <c r="T6" s="38">
        <f>'Total Cost'!R6/(1+Assumptions!$D$49)^($A6-2022)</f>
        <v>15925585.580430085</v>
      </c>
      <c r="U6" s="38">
        <f>'Total Cost'!S6/(1+Assumptions!$D$49)^($A6-2022)</f>
        <v>9022495.9368642345</v>
      </c>
      <c r="V6" s="84">
        <f t="shared" si="5"/>
        <v>53583373.688258134</v>
      </c>
      <c r="W6" s="84">
        <f t="shared" si="0"/>
        <v>93976660.114474013</v>
      </c>
      <c r="X6" s="84">
        <f t="shared" si="1"/>
        <v>69233810.455557615</v>
      </c>
      <c r="Y6" s="84">
        <f t="shared" si="2"/>
        <v>24738948.485958476</v>
      </c>
      <c r="Z6" s="84">
        <f t="shared" si="3"/>
        <v>17417181.439121999</v>
      </c>
      <c r="AA6" s="84">
        <f t="shared" si="4"/>
        <v>9736068.3954232335</v>
      </c>
    </row>
    <row r="7" spans="1:27" x14ac:dyDescent="0.35">
      <c r="A7">
        <v>2026</v>
      </c>
      <c r="B7">
        <v>2020</v>
      </c>
      <c r="C7">
        <f>'[2]Total Frequency Model'!L7</f>
        <v>1</v>
      </c>
      <c r="D7" s="36">
        <f>'Total Cost'!B7/(1+Assumptions!$D$49)^($A7-2022)</f>
        <v>570748.17338812747</v>
      </c>
      <c r="E7" s="36">
        <f>'Total Cost'!C7/(1+Assumptions!$D$49)^($A7-2022)</f>
        <v>732238.93562585348</v>
      </c>
      <c r="F7" s="36">
        <f>'Total Cost'!D7/(1+Assumptions!$D$49)^($A7-2022)</f>
        <v>772058.57562967623</v>
      </c>
      <c r="G7" s="36">
        <f>'Total Cost'!E7/(1+Assumptions!$D$49)^($A7-2022)</f>
        <v>507700.41004874127</v>
      </c>
      <c r="H7" s="36">
        <f>'Total Cost'!F7/(1+Assumptions!$D$49)^($A7-2022)</f>
        <v>422530.62448500906</v>
      </c>
      <c r="I7" s="36">
        <f>'Total Cost'!G7/(1+Assumptions!$D$49)^($A7-2022)</f>
        <v>253297.15446876199</v>
      </c>
      <c r="J7" s="37">
        <f>'Total Cost'!H7/(1+Assumptions!$D$49)^($A7-2022)</f>
        <v>2256272.3899397496</v>
      </c>
      <c r="K7" s="37">
        <f>'Total Cost'!I7/(1+Assumptions!$D$49)^($A7-2022)</f>
        <v>2401238.4547878667</v>
      </c>
      <c r="L7" s="37">
        <f>'Total Cost'!J7/(1+Assumptions!$D$49)^($A7-2022)</f>
        <v>1517035.7318491305</v>
      </c>
      <c r="M7" s="37">
        <f>'Total Cost'!K7/(1+Assumptions!$D$49)^($A7-2022)</f>
        <v>1123197.2006933026</v>
      </c>
      <c r="N7" s="37">
        <f>'Total Cost'!L7/(1+Assumptions!$D$49)^($A7-2022)</f>
        <v>1005662.6663603786</v>
      </c>
      <c r="O7" s="37">
        <f>'Total Cost'!M7/(1+Assumptions!$D$49)^($A7-2022)</f>
        <v>430315.10789139965</v>
      </c>
      <c r="P7" s="38">
        <f>'Total Cost'!N7/(1+Assumptions!$D$49)^($A7-2022)</f>
        <v>48367304.953519464</v>
      </c>
      <c r="Q7" s="38">
        <f>'Total Cost'!O7/(1+Assumptions!$D$49)^($A7-2022)</f>
        <v>86653455.655889586</v>
      </c>
      <c r="R7" s="38">
        <f>'Total Cost'!P7/(1+Assumptions!$D$49)^($A7-2022)</f>
        <v>63862273.585031949</v>
      </c>
      <c r="S7" s="38">
        <f>'Total Cost'!Q7/(1+Assumptions!$D$49)^($A7-2022)</f>
        <v>22012232.595470328</v>
      </c>
      <c r="T7" s="38">
        <f>'Total Cost'!R7/(1+Assumptions!$D$49)^($A7-2022)</f>
        <v>15216923.249853617</v>
      </c>
      <c r="U7" s="38">
        <f>'Total Cost'!S7/(1+Assumptions!$D$49)^($A7-2022)</f>
        <v>8620618.7529893164</v>
      </c>
      <c r="V7" s="84">
        <f t="shared" si="5"/>
        <v>51194325.516847342</v>
      </c>
      <c r="W7" s="84">
        <f t="shared" si="0"/>
        <v>89786933.046303302</v>
      </c>
      <c r="X7" s="84">
        <f t="shared" si="1"/>
        <v>66151367.892510757</v>
      </c>
      <c r="Y7" s="84">
        <f t="shared" si="2"/>
        <v>23643130.206212372</v>
      </c>
      <c r="Z7" s="84">
        <f t="shared" si="3"/>
        <v>16645116.540699005</v>
      </c>
      <c r="AA7" s="84">
        <f t="shared" si="4"/>
        <v>9304231.0153494775</v>
      </c>
    </row>
    <row r="8" spans="1:27" x14ac:dyDescent="0.35">
      <c r="A8">
        <v>2027</v>
      </c>
      <c r="B8">
        <v>2020</v>
      </c>
      <c r="C8">
        <f>'[2]Total Frequency Model'!L8</f>
        <v>1</v>
      </c>
      <c r="D8" s="36">
        <f>'Total Cost'!B8/(1+Assumptions!$D$49)^($A8-2022)</f>
        <v>549330.94331796945</v>
      </c>
      <c r="E8" s="36">
        <f>'Total Cost'!C8/(1+Assumptions!$D$49)^($A8-2022)</f>
        <v>704761.79162111599</v>
      </c>
      <c r="F8" s="36">
        <f>'Total Cost'!D8/(1+Assumptions!$D$49)^($A8-2022)</f>
        <v>743087.20627120673</v>
      </c>
      <c r="G8" s="36">
        <f>'Total Cost'!E8/(1+Assumptions!$D$49)^($A8-2022)</f>
        <v>488649.03678865888</v>
      </c>
      <c r="H8" s="36">
        <f>'Total Cost'!F8/(1+Assumptions!$D$49)^($A8-2022)</f>
        <v>406675.23323152005</v>
      </c>
      <c r="I8" s="36">
        <f>'Total Cost'!G8/(1+Assumptions!$D$49)^($A8-2022)</f>
        <v>243792.22096863374</v>
      </c>
      <c r="J8" s="37">
        <f>'Total Cost'!H8/(1+Assumptions!$D$49)^($A8-2022)</f>
        <v>2155603.9203261621</v>
      </c>
      <c r="K8" s="37">
        <f>'Total Cost'!I8/(1+Assumptions!$D$49)^($A8-2022)</f>
        <v>2294114.1038186341</v>
      </c>
      <c r="L8" s="37">
        <f>'Total Cost'!J8/(1+Assumptions!$D$49)^($A8-2022)</f>
        <v>1449368.5347040442</v>
      </c>
      <c r="M8" s="37">
        <f>'Total Cost'!K8/(1+Assumptions!$D$49)^($A8-2022)</f>
        <v>1073135.5304497795</v>
      </c>
      <c r="N8" s="37">
        <f>'Total Cost'!L8/(1+Assumptions!$D$49)^($A8-2022)</f>
        <v>960826.65202833957</v>
      </c>
      <c r="O8" s="37">
        <f>'Total Cost'!M8/(1+Assumptions!$D$49)^($A8-2022)</f>
        <v>411126.33688587195</v>
      </c>
      <c r="P8" s="38">
        <f>'Total Cost'!N8/(1+Assumptions!$D$49)^($A8-2022)</f>
        <v>46207017.157574117</v>
      </c>
      <c r="Q8" s="38">
        <f>'Total Cost'!O8/(1+Assumptions!$D$49)^($A8-2022)</f>
        <v>82785396.122602448</v>
      </c>
      <c r="R8" s="38">
        <f>'Total Cost'!P8/(1+Assumptions!$D$49)^($A8-2022)</f>
        <v>61013933.746325515</v>
      </c>
      <c r="S8" s="38">
        <f>'Total Cost'!Q8/(1+Assumptions!$D$49)^($A8-2022)</f>
        <v>21034173.835881159</v>
      </c>
      <c r="T8" s="38">
        <f>'Total Cost'!R8/(1+Assumptions!$D$49)^($A8-2022)</f>
        <v>14539847.182121631</v>
      </c>
      <c r="U8" s="38">
        <f>'Total Cost'!S8/(1+Assumptions!$D$49)^($A8-2022)</f>
        <v>8236669.5650972584</v>
      </c>
      <c r="V8" s="84">
        <f t="shared" si="5"/>
        <v>48911952.021218248</v>
      </c>
      <c r="W8" s="84">
        <f t="shared" si="0"/>
        <v>85784272.018042192</v>
      </c>
      <c r="X8" s="84">
        <f t="shared" si="1"/>
        <v>63206389.487300768</v>
      </c>
      <c r="Y8" s="84">
        <f t="shared" si="2"/>
        <v>22595958.403119598</v>
      </c>
      <c r="Z8" s="84">
        <f t="shared" si="3"/>
        <v>15907349.06738149</v>
      </c>
      <c r="AA8" s="84">
        <f t="shared" si="4"/>
        <v>8891588.1229517646</v>
      </c>
    </row>
    <row r="9" spans="1:27" x14ac:dyDescent="0.35">
      <c r="A9">
        <v>2028</v>
      </c>
      <c r="B9">
        <v>2020</v>
      </c>
      <c r="C9">
        <f>'[2]Total Frequency Model'!L9</f>
        <v>1</v>
      </c>
      <c r="D9" s="36">
        <f>'Total Cost'!B9/(1+Assumptions!$D$49)^($A9-2022)</f>
        <v>528717.39123622281</v>
      </c>
      <c r="E9" s="36">
        <f>'Total Cost'!C9/(1+Assumptions!$D$49)^($A9-2022)</f>
        <v>678315.72286507662</v>
      </c>
      <c r="F9" s="36">
        <f>'Total Cost'!D9/(1+Assumptions!$D$49)^($A9-2022)</f>
        <v>715202.98271876655</v>
      </c>
      <c r="G9" s="36">
        <f>'Total Cost'!E9/(1+Assumptions!$D$49)^($A9-2022)</f>
        <v>470312.56313454709</v>
      </c>
      <c r="H9" s="36">
        <f>'Total Cost'!F9/(1+Assumptions!$D$49)^($A9-2022)</f>
        <v>391414.81289193244</v>
      </c>
      <c r="I9" s="36">
        <f>'Total Cost'!G9/(1+Assumptions!$D$49)^($A9-2022)</f>
        <v>234643.95851375005</v>
      </c>
      <c r="J9" s="37">
        <f>'Total Cost'!H9/(1+Assumptions!$D$49)^($A9-2022)</f>
        <v>2059428.0866852379</v>
      </c>
      <c r="K9" s="37">
        <f>'Total Cost'!I9/(1+Assumptions!$D$49)^($A9-2022)</f>
        <v>2191770.029225992</v>
      </c>
      <c r="L9" s="37">
        <f>'Total Cost'!J9/(1+Assumptions!$D$49)^($A9-2022)</f>
        <v>1384720.4630255955</v>
      </c>
      <c r="M9" s="37">
        <f>'Total Cost'!K9/(1+Assumptions!$D$49)^($A9-2022)</f>
        <v>1025305.9728706762</v>
      </c>
      <c r="N9" s="37">
        <f>'Total Cost'!L9/(1+Assumptions!$D$49)^($A9-2022)</f>
        <v>917990.25919078046</v>
      </c>
      <c r="O9" s="37">
        <f>'Total Cost'!M9/(1+Assumptions!$D$49)^($A9-2022)</f>
        <v>392793.50586429186</v>
      </c>
      <c r="P9" s="38">
        <f>'Total Cost'!N9/(1+Assumptions!$D$49)^($A9-2022)</f>
        <v>44143338.304111458</v>
      </c>
      <c r="Q9" s="38">
        <f>'Total Cost'!O9/(1+Assumptions!$D$49)^($A9-2022)</f>
        <v>79090228.023754388</v>
      </c>
      <c r="R9" s="38">
        <f>'Total Cost'!P9/(1+Assumptions!$D$49)^($A9-2022)</f>
        <v>58292812.461446762</v>
      </c>
      <c r="S9" s="38">
        <f>'Total Cost'!Q9/(1+Assumptions!$D$49)^($A9-2022)</f>
        <v>20099650.739138521</v>
      </c>
      <c r="T9" s="38">
        <f>'Total Cost'!R9/(1+Assumptions!$D$49)^($A9-2022)</f>
        <v>13892947.443846919</v>
      </c>
      <c r="U9" s="38">
        <f>'Total Cost'!S9/(1+Assumptions!$D$49)^($A9-2022)</f>
        <v>7869847.4852269646</v>
      </c>
      <c r="V9" s="84">
        <f t="shared" si="5"/>
        <v>46731483.782032922</v>
      </c>
      <c r="W9" s="84">
        <f t="shared" si="0"/>
        <v>81960313.775845453</v>
      </c>
      <c r="X9" s="84">
        <f t="shared" si="1"/>
        <v>60392735.907191128</v>
      </c>
      <c r="Y9" s="84">
        <f t="shared" si="2"/>
        <v>21595269.275143743</v>
      </c>
      <c r="Z9" s="84">
        <f t="shared" si="3"/>
        <v>15202352.515929632</v>
      </c>
      <c r="AA9" s="84">
        <f t="shared" si="4"/>
        <v>8497284.9496050067</v>
      </c>
    </row>
    <row r="10" spans="1:27" x14ac:dyDescent="0.35">
      <c r="A10">
        <v>2029</v>
      </c>
      <c r="B10">
        <v>2020</v>
      </c>
      <c r="C10">
        <f>'[2]Total Frequency Model'!L10</f>
        <v>1</v>
      </c>
      <c r="D10" s="36">
        <f>'Total Cost'!B10/(1+Assumptions!$D$49)^($A10-2022)</f>
        <v>508877.3592603351</v>
      </c>
      <c r="E10" s="36">
        <f>'Total Cost'!C10/(1+Assumptions!$D$49)^($A10-2022)</f>
        <v>652862.03843089519</v>
      </c>
      <c r="F10" s="36">
        <f>'Total Cost'!D10/(1+Assumptions!$D$49)^($A10-2022)</f>
        <v>688365.11000719748</v>
      </c>
      <c r="G10" s="36">
        <f>'Total Cost'!E10/(1+Assumptions!$D$49)^($A10-2022)</f>
        <v>452664.16259785625</v>
      </c>
      <c r="H10" s="36">
        <f>'Total Cost'!F10/(1+Assumptions!$D$49)^($A10-2022)</f>
        <v>376727.03728187602</v>
      </c>
      <c r="I10" s="36">
        <f>'Total Cost'!G10/(1+Assumptions!$D$49)^($A10-2022)</f>
        <v>225838.9830825906</v>
      </c>
      <c r="J10" s="37">
        <f>'Total Cost'!H10/(1+Assumptions!$D$49)^($A10-2022)</f>
        <v>1967544.3486976712</v>
      </c>
      <c r="K10" s="37">
        <f>'Total Cost'!I10/(1+Assumptions!$D$49)^($A10-2022)</f>
        <v>2093992.8696120847</v>
      </c>
      <c r="L10" s="37">
        <f>'Total Cost'!J10/(1+Assumptions!$D$49)^($A10-2022)</f>
        <v>1322956.7788954864</v>
      </c>
      <c r="M10" s="37">
        <f>'Total Cost'!K10/(1+Assumptions!$D$49)^($A10-2022)</f>
        <v>979608.97169269354</v>
      </c>
      <c r="N10" s="37">
        <f>'Total Cost'!L10/(1+Assumptions!$D$49)^($A10-2022)</f>
        <v>877064.28129113454</v>
      </c>
      <c r="O10" s="37">
        <f>'Total Cost'!M10/(1+Assumptions!$D$49)^($A10-2022)</f>
        <v>375278.42406100663</v>
      </c>
      <c r="P10" s="38">
        <f>'Total Cost'!N10/(1+Assumptions!$D$49)^($A10-2022)</f>
        <v>42171943.158798836</v>
      </c>
      <c r="Q10" s="38">
        <f>'Total Cost'!O10/(1+Assumptions!$D$49)^($A10-2022)</f>
        <v>75560214.493583232</v>
      </c>
      <c r="R10" s="38">
        <f>'Total Cost'!P10/(1+Assumptions!$D$49)^($A10-2022)</f>
        <v>55693220.47784505</v>
      </c>
      <c r="S10" s="38">
        <f>'Total Cost'!Q10/(1+Assumptions!$D$49)^($A10-2022)</f>
        <v>19206722.301029451</v>
      </c>
      <c r="T10" s="38">
        <f>'Total Cost'!R10/(1+Assumptions!$D$49)^($A10-2022)</f>
        <v>13274877.120822171</v>
      </c>
      <c r="U10" s="38">
        <f>'Total Cost'!S10/(1+Assumptions!$D$49)^($A10-2022)</f>
        <v>7519387.4473583987</v>
      </c>
      <c r="V10" s="84">
        <f t="shared" si="5"/>
        <v>44648364.866756842</v>
      </c>
      <c r="W10" s="84">
        <f t="shared" si="0"/>
        <v>78307069.401626214</v>
      </c>
      <c r="X10" s="84">
        <f t="shared" si="1"/>
        <v>57704542.366747737</v>
      </c>
      <c r="Y10" s="84">
        <f t="shared" si="2"/>
        <v>20638995.435320001</v>
      </c>
      <c r="Z10" s="84">
        <f t="shared" si="3"/>
        <v>14528668.439395182</v>
      </c>
      <c r="AA10" s="84">
        <f t="shared" si="4"/>
        <v>8120504.8545019962</v>
      </c>
    </row>
    <row r="11" spans="1:27" x14ac:dyDescent="0.35">
      <c r="A11">
        <v>2030</v>
      </c>
      <c r="B11">
        <v>2030</v>
      </c>
      <c r="C11">
        <f>'[2]Total Frequency Model'!L11</f>
        <v>1.0851288196524864</v>
      </c>
      <c r="D11" s="36">
        <f>'Total Cost'!B11/(1+Assumptions!$D$49)^($A11-2022)</f>
        <v>543121.39481335238</v>
      </c>
      <c r="E11" s="36">
        <f>'Total Cost'!C11/(1+Assumptions!$D$49)^($A11-2022)</f>
        <v>696795.27784193668</v>
      </c>
      <c r="F11" s="36">
        <f>'Total Cost'!D11/(1+Assumptions!$D$49)^($A11-2022)</f>
        <v>734687.46817775199</v>
      </c>
      <c r="G11" s="36">
        <f>'Total Cost'!E11/(1+Assumptions!$D$49)^($A11-2022)</f>
        <v>483125.42678164487</v>
      </c>
      <c r="H11" s="36">
        <f>'Total Cost'!F11/(1+Assumptions!$D$49)^($A11-2022)</f>
        <v>402078.24189670663</v>
      </c>
      <c r="I11" s="36">
        <f>'Total Cost'!G11/(1+Assumptions!$D$49)^($A11-2022)</f>
        <v>241036.43296949167</v>
      </c>
      <c r="J11" s="37">
        <f>'Total Cost'!H11/(1+Assumptions!$D$49)^($A11-2022)</f>
        <v>2084476.060386566</v>
      </c>
      <c r="K11" s="37">
        <f>'Total Cost'!I11/(1+Assumptions!$D$49)^($A11-2022)</f>
        <v>2218451.349358405</v>
      </c>
      <c r="L11" s="37">
        <f>'Total Cost'!J11/(1+Assumptions!$D$49)^($A11-2022)</f>
        <v>1401598.8000339163</v>
      </c>
      <c r="M11" s="37">
        <f>'Total Cost'!K11/(1+Assumptions!$D$49)^($A11-2022)</f>
        <v>1037878.7621562703</v>
      </c>
      <c r="N11" s="37">
        <f>'Total Cost'!L11/(1+Assumptions!$D$49)^($A11-2022)</f>
        <v>929221.70882946276</v>
      </c>
      <c r="O11" s="37">
        <f>'Total Cost'!M11/(1+Assumptions!$D$49)^($A11-2022)</f>
        <v>397591.82073205424</v>
      </c>
      <c r="P11" s="38">
        <f>'Total Cost'!N11/(1+Assumptions!$D$49)^($A11-2022)</f>
        <v>44676331.723100029</v>
      </c>
      <c r="Q11" s="38">
        <f>'Total Cost'!O11/(1+Assumptions!$D$49)^($A11-2022)</f>
        <v>80049578.570783645</v>
      </c>
      <c r="R11" s="38">
        <f>'Total Cost'!P11/(1+Assumptions!$D$49)^($A11-2022)</f>
        <v>59004515.605616398</v>
      </c>
      <c r="S11" s="38">
        <f>'Total Cost'!Q11/(1+Assumptions!$D$49)^($A11-2022)</f>
        <v>20352321.48902208</v>
      </c>
      <c r="T11" s="38">
        <f>'Total Cost'!R11/(1+Assumptions!$D$49)^($A11-2022)</f>
        <v>14065735.586247783</v>
      </c>
      <c r="U11" s="38">
        <f>'Total Cost'!S11/(1+Assumptions!$D$49)^($A11-2022)</f>
        <v>7966991.2624008385</v>
      </c>
      <c r="V11" s="84">
        <f t="shared" si="5"/>
        <v>47303929.178299949</v>
      </c>
      <c r="W11" s="84">
        <f t="shared" si="0"/>
        <v>82964825.19798398</v>
      </c>
      <c r="X11" s="84">
        <f t="shared" si="1"/>
        <v>61140801.873828068</v>
      </c>
      <c r="Y11" s="84">
        <f t="shared" si="2"/>
        <v>21873325.677959993</v>
      </c>
      <c r="Z11" s="84">
        <f t="shared" si="3"/>
        <v>15397035.536973953</v>
      </c>
      <c r="AA11" s="84">
        <f t="shared" si="4"/>
        <v>8605619.5161023848</v>
      </c>
    </row>
    <row r="12" spans="1:27" x14ac:dyDescent="0.35">
      <c r="A12">
        <v>2031</v>
      </c>
      <c r="B12">
        <v>2030</v>
      </c>
      <c r="C12">
        <f>'[2]Total Frequency Model'!L12</f>
        <v>1.0851288196524864</v>
      </c>
      <c r="D12" s="36">
        <f>'Total Cost'!B12/(1+Assumptions!$D$49)^($A12-2022)</f>
        <v>522740.85500419128</v>
      </c>
      <c r="E12" s="36">
        <f>'Total Cost'!C12/(1+Assumptions!$D$49)^($A12-2022)</f>
        <v>670648.15118754783</v>
      </c>
      <c r="F12" s="36">
        <f>'Total Cost'!D12/(1+Assumptions!$D$49)^($A12-2022)</f>
        <v>707118.44339714258</v>
      </c>
      <c r="G12" s="36">
        <f>'Total Cost'!E12/(1+Assumptions!$D$49)^($A12-2022)</f>
        <v>464996.22567233304</v>
      </c>
      <c r="H12" s="36">
        <f>'Total Cost'!F12/(1+Assumptions!$D$49)^($A12-2022)</f>
        <v>386990.32289069984</v>
      </c>
      <c r="I12" s="36">
        <f>'Total Cost'!G12/(1+Assumptions!$D$49)^($A12-2022)</f>
        <v>231991.58099992215</v>
      </c>
      <c r="J12" s="37">
        <f>'Total Cost'!H12/(1+Assumptions!$D$49)^($A12-2022)</f>
        <v>1991476.9260034156</v>
      </c>
      <c r="K12" s="37">
        <f>'Total Cost'!I12/(1+Assumptions!$D$49)^($A12-2022)</f>
        <v>2119486.3240158455</v>
      </c>
      <c r="L12" s="37">
        <f>'Total Cost'!J12/(1+Assumptions!$D$49)^($A12-2022)</f>
        <v>1339083.9238418813</v>
      </c>
      <c r="M12" s="37">
        <f>'Total Cost'!K12/(1+Assumptions!$D$49)^($A12-2022)</f>
        <v>991623.03022631782</v>
      </c>
      <c r="N12" s="37">
        <f>'Total Cost'!L12/(1+Assumptions!$D$49)^($A12-2022)</f>
        <v>887796.32848537236</v>
      </c>
      <c r="O12" s="37">
        <f>'Total Cost'!M12/(1+Assumptions!$D$49)^($A12-2022)</f>
        <v>379863.30112711515</v>
      </c>
      <c r="P12" s="38">
        <f>'Total Cost'!N12/(1+Assumptions!$D$49)^($A12-2022)</f>
        <v>42681371.264831834</v>
      </c>
      <c r="Q12" s="38">
        <f>'Total Cost'!O12/(1+Assumptions!$D$49)^($A12-2022)</f>
        <v>76477192.877359912</v>
      </c>
      <c r="R12" s="38">
        <f>'Total Cost'!P12/(1+Assumptions!$D$49)^($A12-2022)</f>
        <v>56373535.135420337</v>
      </c>
      <c r="S12" s="38">
        <f>'Total Cost'!Q12/(1+Assumptions!$D$49)^($A12-2022)</f>
        <v>19448320.863985471</v>
      </c>
      <c r="T12" s="38">
        <f>'Total Cost'!R12/(1+Assumptions!$D$49)^($A12-2022)</f>
        <v>13440075.84690956</v>
      </c>
      <c r="U12" s="38">
        <f>'Total Cost'!S12/(1+Assumptions!$D$49)^($A12-2022)</f>
        <v>7612257.2721835328</v>
      </c>
      <c r="V12" s="84">
        <f t="shared" si="5"/>
        <v>45195589.045839444</v>
      </c>
      <c r="W12" s="84">
        <f t="shared" si="0"/>
        <v>79267327.352563307</v>
      </c>
      <c r="X12" s="84">
        <f t="shared" si="1"/>
        <v>58419737.502659358</v>
      </c>
      <c r="Y12" s="84">
        <f t="shared" si="2"/>
        <v>20904940.119884122</v>
      </c>
      <c r="Z12" s="84">
        <f t="shared" si="3"/>
        <v>14714862.498285633</v>
      </c>
      <c r="AA12" s="84">
        <f t="shared" si="4"/>
        <v>8224112.1543105701</v>
      </c>
    </row>
    <row r="13" spans="1:27" x14ac:dyDescent="0.35">
      <c r="A13">
        <v>2032</v>
      </c>
      <c r="B13">
        <v>2030</v>
      </c>
      <c r="C13">
        <f>'[2]Total Frequency Model'!L13</f>
        <v>1.0851288196524864</v>
      </c>
      <c r="D13" s="36">
        <f>'Total Cost'!B13/(1+Assumptions!$D$49)^($A13-2022)</f>
        <v>503125.09155420045</v>
      </c>
      <c r="E13" s="36">
        <f>'Total Cost'!C13/(1+Assumptions!$D$49)^($A13-2022)</f>
        <v>645482.19110248203</v>
      </c>
      <c r="F13" s="36">
        <f>'Total Cost'!D13/(1+Assumptions!$D$49)^($A13-2022)</f>
        <v>680583.94167603087</v>
      </c>
      <c r="G13" s="36">
        <f>'Total Cost'!E13/(1+Assumptions!$D$49)^($A13-2022)</f>
        <v>447547.31981274812</v>
      </c>
      <c r="H13" s="36">
        <f>'Total Cost'!F13/(1+Assumptions!$D$49)^($A13-2022)</f>
        <v>372468.57553043519</v>
      </c>
      <c r="I13" s="36">
        <f>'Total Cost'!G13/(1+Assumptions!$D$49)^($A13-2022)</f>
        <v>223286.13559285254</v>
      </c>
      <c r="J13" s="37">
        <f>'Total Cost'!H13/(1+Assumptions!$D$49)^($A13-2022)</f>
        <v>1902627.9932295205</v>
      </c>
      <c r="K13" s="37">
        <f>'Total Cost'!I13/(1+Assumptions!$D$49)^($A13-2022)</f>
        <v>2024937.2885047677</v>
      </c>
      <c r="L13" s="37">
        <f>'Total Cost'!J13/(1+Assumptions!$D$49)^($A13-2022)</f>
        <v>1279358.1627067742</v>
      </c>
      <c r="M13" s="37">
        <f>'Total Cost'!K13/(1+Assumptions!$D$49)^($A13-2022)</f>
        <v>947429.58789065375</v>
      </c>
      <c r="N13" s="37">
        <f>'Total Cost'!L13/(1+Assumptions!$D$49)^($A13-2022)</f>
        <v>848218.35757521063</v>
      </c>
      <c r="O13" s="37">
        <f>'Total Cost'!M13/(1+Assumptions!$D$49)^($A13-2022)</f>
        <v>362925.54431415192</v>
      </c>
      <c r="P13" s="38">
        <f>'Total Cost'!N13/(1+Assumptions!$D$49)^($A13-2022)</f>
        <v>40775607.373289801</v>
      </c>
      <c r="Q13" s="38">
        <f>'Total Cost'!O13/(1+Assumptions!$D$49)^($A13-2022)</f>
        <v>73064447.360773757</v>
      </c>
      <c r="R13" s="38">
        <f>'Total Cost'!P13/(1+Assumptions!$D$49)^($A13-2022)</f>
        <v>53860037.201805979</v>
      </c>
      <c r="S13" s="38">
        <f>'Total Cost'!Q13/(1+Assumptions!$D$49)^($A13-2022)</f>
        <v>18584547.204104774</v>
      </c>
      <c r="T13" s="38">
        <f>'Total Cost'!R13/(1+Assumptions!$D$49)^($A13-2022)</f>
        <v>12842293.100688746</v>
      </c>
      <c r="U13" s="38">
        <f>'Total Cost'!S13/(1+Assumptions!$D$49)^($A13-2022)</f>
        <v>7273343.0191241689</v>
      </c>
      <c r="V13" s="84">
        <f t="shared" si="5"/>
        <v>43181360.458073519</v>
      </c>
      <c r="W13" s="84">
        <f t="shared" si="0"/>
        <v>75734866.840381011</v>
      </c>
      <c r="X13" s="84">
        <f t="shared" si="1"/>
        <v>55819979.306188785</v>
      </c>
      <c r="Y13" s="84">
        <f t="shared" si="2"/>
        <v>19979524.111808177</v>
      </c>
      <c r="Z13" s="84">
        <f t="shared" si="3"/>
        <v>14062980.033794392</v>
      </c>
      <c r="AA13" s="84">
        <f t="shared" si="4"/>
        <v>7859554.6990311733</v>
      </c>
    </row>
    <row r="14" spans="1:27" x14ac:dyDescent="0.35">
      <c r="A14">
        <v>2033</v>
      </c>
      <c r="B14">
        <v>2030</v>
      </c>
      <c r="C14">
        <f>'[2]Total Frequency Model'!L14</f>
        <v>1.0851288196524864</v>
      </c>
      <c r="D14" s="36">
        <f>'Total Cost'!B14/(1+Assumptions!$D$49)^($A14-2022)</f>
        <v>484245.40635798016</v>
      </c>
      <c r="E14" s="36">
        <f>'Total Cost'!C14/(1+Assumptions!$D$49)^($A14-2022)</f>
        <v>621260.57947477303</v>
      </c>
      <c r="F14" s="36">
        <f>'Total Cost'!D14/(1+Assumptions!$D$49)^($A14-2022)</f>
        <v>655045.14270905068</v>
      </c>
      <c r="G14" s="36">
        <f>'Total Cost'!E14/(1+Assumptions!$D$49)^($A14-2022)</f>
        <v>430753.1812370405</v>
      </c>
      <c r="H14" s="36">
        <f>'Total Cost'!F14/(1+Assumptions!$D$49)^($A14-2022)</f>
        <v>358491.75431927992</v>
      </c>
      <c r="I14" s="36">
        <f>'Total Cost'!G14/(1+Assumptions!$D$49)^($A14-2022)</f>
        <v>214907.36057359973</v>
      </c>
      <c r="J14" s="37">
        <f>'Total Cost'!H14/(1+Assumptions!$D$49)^($A14-2022)</f>
        <v>1817744.0137099491</v>
      </c>
      <c r="K14" s="37">
        <f>'Total Cost'!I14/(1+Assumptions!$D$49)^($A14-2022)</f>
        <v>1934607.1482284318</v>
      </c>
      <c r="L14" s="37">
        <f>'Total Cost'!J14/(1+Assumptions!$D$49)^($A14-2022)</f>
        <v>1222297.0486468324</v>
      </c>
      <c r="M14" s="37">
        <f>'Total Cost'!K14/(1+Assumptions!$D$49)^($A14-2022)</f>
        <v>905206.45826055307</v>
      </c>
      <c r="N14" s="37">
        <f>'Total Cost'!L14/(1+Assumptions!$D$49)^($A14-2022)</f>
        <v>810405.38400254608</v>
      </c>
      <c r="O14" s="37">
        <f>'Total Cost'!M14/(1+Assumptions!$D$49)^($A14-2022)</f>
        <v>346743.26923197816</v>
      </c>
      <c r="P14" s="38">
        <f>'Total Cost'!N14/(1+Assumptions!$D$49)^($A14-2022)</f>
        <v>38955047.422232911</v>
      </c>
      <c r="Q14" s="38">
        <f>'Total Cost'!O14/(1+Assumptions!$D$49)^($A14-2022)</f>
        <v>69804199.561149031</v>
      </c>
      <c r="R14" s="38">
        <f>'Total Cost'!P14/(1+Assumptions!$D$49)^($A14-2022)</f>
        <v>51458769.061395064</v>
      </c>
      <c r="S14" s="38">
        <f>'Total Cost'!Q14/(1+Assumptions!$D$49)^($A14-2022)</f>
        <v>17759207.509336013</v>
      </c>
      <c r="T14" s="38">
        <f>'Total Cost'!R14/(1+Assumptions!$D$49)^($A14-2022)</f>
        <v>12271143.375001358</v>
      </c>
      <c r="U14" s="38">
        <f>'Total Cost'!S14/(1+Assumptions!$D$49)^($A14-2022)</f>
        <v>6949542.0029908856</v>
      </c>
      <c r="V14" s="84">
        <f t="shared" si="5"/>
        <v>41257036.84230084</v>
      </c>
      <c r="W14" s="84">
        <f t="shared" si="0"/>
        <v>72360067.28885223</v>
      </c>
      <c r="X14" s="84">
        <f t="shared" si="1"/>
        <v>53336111.252750948</v>
      </c>
      <c r="Y14" s="84">
        <f t="shared" si="2"/>
        <v>19095167.148833606</v>
      </c>
      <c r="Z14" s="84">
        <f t="shared" si="3"/>
        <v>13440040.513323184</v>
      </c>
      <c r="AA14" s="84">
        <f t="shared" si="4"/>
        <v>7511192.6327964636</v>
      </c>
    </row>
    <row r="15" spans="1:27" x14ac:dyDescent="0.35">
      <c r="A15">
        <v>2034</v>
      </c>
      <c r="B15">
        <v>2030</v>
      </c>
      <c r="C15">
        <f>'[2]Total Frequency Model'!L15</f>
        <v>1.0851288196524864</v>
      </c>
      <c r="D15" s="36">
        <f>'Total Cost'!B15/(1+Assumptions!$D$49)^($A15-2022)</f>
        <v>466074.17820175213</v>
      </c>
      <c r="E15" s="36">
        <f>'Total Cost'!C15/(1+Assumptions!$D$49)^($A15-2022)</f>
        <v>597947.87978596892</v>
      </c>
      <c r="F15" s="36">
        <f>'Total Cost'!D15/(1+Assumptions!$D$49)^($A15-2022)</f>
        <v>630464.68291632365</v>
      </c>
      <c r="G15" s="36">
        <f>'Total Cost'!E15/(1+Assumptions!$D$49)^($A15-2022)</f>
        <v>414589.23991202377</v>
      </c>
      <c r="H15" s="36">
        <f>'Total Cost'!F15/(1+Assumptions!$D$49)^($A15-2022)</f>
        <v>345039.41099432041</v>
      </c>
      <c r="I15" s="36">
        <f>'Total Cost'!G15/(1+Assumptions!$D$49)^($A15-2022)</f>
        <v>206842.99769031251</v>
      </c>
      <c r="J15" s="37">
        <f>'Total Cost'!H15/(1+Assumptions!$D$49)^($A15-2022)</f>
        <v>1736648.0094154489</v>
      </c>
      <c r="K15" s="37">
        <f>'Total Cost'!I15/(1+Assumptions!$D$49)^($A15-2022)</f>
        <v>1848307.6071024651</v>
      </c>
      <c r="L15" s="37">
        <f>'Total Cost'!J15/(1+Assumptions!$D$49)^($A15-2022)</f>
        <v>1167781.6694422131</v>
      </c>
      <c r="M15" s="37">
        <f>'Total Cost'!K15/(1+Assumptions!$D$49)^($A15-2022)</f>
        <v>864865.76776309882</v>
      </c>
      <c r="N15" s="37">
        <f>'Total Cost'!L15/(1+Assumptions!$D$49)^($A15-2022)</f>
        <v>774278.67301070713</v>
      </c>
      <c r="O15" s="37">
        <f>'Total Cost'!M15/(1+Assumptions!$D$49)^($A15-2022)</f>
        <v>331282.76932311064</v>
      </c>
      <c r="P15" s="38">
        <f>'Total Cost'!N15/(1+Assumptions!$D$49)^($A15-2022)</f>
        <v>37215877.685688056</v>
      </c>
      <c r="Q15" s="38">
        <f>'Total Cost'!O15/(1+Assumptions!$D$49)^($A15-2022)</f>
        <v>66689626.921365708</v>
      </c>
      <c r="R15" s="38">
        <f>'Total Cost'!P15/(1+Assumptions!$D$49)^($A15-2022)</f>
        <v>49164713.094198033</v>
      </c>
      <c r="S15" s="38">
        <f>'Total Cost'!Q15/(1+Assumptions!$D$49)^($A15-2022)</f>
        <v>16970588.815446783</v>
      </c>
      <c r="T15" s="38">
        <f>'Total Cost'!R15/(1+Assumptions!$D$49)^($A15-2022)</f>
        <v>11725438.283070186</v>
      </c>
      <c r="U15" s="38">
        <f>'Total Cost'!S15/(1+Assumptions!$D$49)^($A15-2022)</f>
        <v>6640179.3154972633</v>
      </c>
      <c r="V15" s="84">
        <f t="shared" si="5"/>
        <v>39418599.873305254</v>
      </c>
      <c r="W15" s="84">
        <f t="shared" si="0"/>
        <v>69135882.408254147</v>
      </c>
      <c r="X15" s="84">
        <f t="shared" si="1"/>
        <v>50962959.446556568</v>
      </c>
      <c r="Y15" s="84">
        <f t="shared" si="2"/>
        <v>18250043.823121905</v>
      </c>
      <c r="Z15" s="84">
        <f t="shared" si="3"/>
        <v>12844756.367075214</v>
      </c>
      <c r="AA15" s="84">
        <f t="shared" si="4"/>
        <v>7178305.0825106865</v>
      </c>
    </row>
    <row r="16" spans="1:27" x14ac:dyDescent="0.35">
      <c r="A16">
        <v>2035</v>
      </c>
      <c r="B16">
        <v>2030</v>
      </c>
      <c r="C16">
        <f>'[2]Total Frequency Model'!L16</f>
        <v>1.0851288196524864</v>
      </c>
      <c r="D16" s="36">
        <f>'Total Cost'!B16/(1+Assumptions!$D$49)^($A16-2022)</f>
        <v>448584.82235318137</v>
      </c>
      <c r="E16" s="36">
        <f>'Total Cost'!C16/(1+Assumptions!$D$49)^($A16-2022)</f>
        <v>575509.98526706593</v>
      </c>
      <c r="F16" s="36">
        <f>'Total Cost'!D16/(1+Assumptions!$D$49)^($A16-2022)</f>
        <v>606806.60078007868</v>
      </c>
      <c r="G16" s="36">
        <f>'Total Cost'!E16/(1+Assumptions!$D$49)^($A16-2022)</f>
        <v>399031.84779091133</v>
      </c>
      <c r="H16" s="36">
        <f>'Total Cost'!F16/(1+Assumptions!$D$49)^($A16-2022)</f>
        <v>332091.86461030092</v>
      </c>
      <c r="I16" s="36">
        <f>'Total Cost'!G16/(1+Assumptions!$D$49)^($A16-2022)</f>
        <v>199081.24867999717</v>
      </c>
      <c r="J16" s="37">
        <f>'Total Cost'!H16/(1+Assumptions!$D$49)^($A16-2022)</f>
        <v>1659170.9033558059</v>
      </c>
      <c r="K16" s="37">
        <f>'Total Cost'!I16/(1+Assumptions!$D$49)^($A16-2022)</f>
        <v>1765858.7747103283</v>
      </c>
      <c r="L16" s="37">
        <f>'Total Cost'!J16/(1+Assumptions!$D$49)^($A16-2022)</f>
        <v>1115698.4206002136</v>
      </c>
      <c r="M16" s="37">
        <f>'Total Cost'!K16/(1+Assumptions!$D$49)^($A16-2022)</f>
        <v>826323.56303515146</v>
      </c>
      <c r="N16" s="37">
        <f>'Total Cost'!L16/(1+Assumptions!$D$49)^($A16-2022)</f>
        <v>739763.00305680872</v>
      </c>
      <c r="O16" s="37">
        <f>'Total Cost'!M16/(1+Assumptions!$D$49)^($A16-2022)</f>
        <v>316511.8422525716</v>
      </c>
      <c r="P16" s="38">
        <f>'Total Cost'!N16/(1+Assumptions!$D$49)^($A16-2022)</f>
        <v>35554455.314603679</v>
      </c>
      <c r="Q16" s="38">
        <f>'Total Cost'!O16/(1+Assumptions!$D$49)^($A16-2022)</f>
        <v>63714212.445350751</v>
      </c>
      <c r="R16" s="38">
        <f>'Total Cost'!P16/(1+Assumptions!$D$49)^($A16-2022)</f>
        <v>46973076.268302307</v>
      </c>
      <c r="S16" s="38">
        <f>'Total Cost'!Q16/(1+Assumptions!$D$49)^($A16-2022)</f>
        <v>16217054.616663124</v>
      </c>
      <c r="T16" s="38">
        <f>'Total Cost'!R16/(1+Assumptions!$D$49)^($A16-2022)</f>
        <v>11204042.537117692</v>
      </c>
      <c r="U16" s="38">
        <f>'Total Cost'!S16/(1+Assumptions!$D$49)^($A16-2022)</f>
        <v>6344610.2260347037</v>
      </c>
      <c r="V16" s="84">
        <f t="shared" si="5"/>
        <v>37662211.040312663</v>
      </c>
      <c r="W16" s="84">
        <f t="shared" si="0"/>
        <v>66055581.205328144</v>
      </c>
      <c r="X16" s="84">
        <f t="shared" si="1"/>
        <v>48695581.289682597</v>
      </c>
      <c r="Y16" s="84">
        <f t="shared" si="2"/>
        <v>17442410.027489185</v>
      </c>
      <c r="Z16" s="84">
        <f t="shared" si="3"/>
        <v>12275897.404784802</v>
      </c>
      <c r="AA16" s="84">
        <f t="shared" si="4"/>
        <v>6860203.3169672722</v>
      </c>
    </row>
    <row r="17" spans="1:27" x14ac:dyDescent="0.35">
      <c r="A17">
        <v>2036</v>
      </c>
      <c r="B17">
        <v>2030</v>
      </c>
      <c r="C17">
        <f>'[2]Total Frequency Model'!L17</f>
        <v>1.0851288196524864</v>
      </c>
      <c r="D17" s="36">
        <f>'Total Cost'!B17/(1+Assumptions!$D$49)^($A17-2022)</f>
        <v>431751.75166758202</v>
      </c>
      <c r="E17" s="36">
        <f>'Total Cost'!C17/(1+Assumptions!$D$49)^($A17-2022)</f>
        <v>553914.06899988244</v>
      </c>
      <c r="F17" s="36">
        <f>'Total Cost'!D17/(1+Assumptions!$D$49)^($A17-2022)</f>
        <v>584036.28423250443</v>
      </c>
      <c r="G17" s="36">
        <f>'Total Cost'!E17/(1+Assumptions!$D$49)^($A17-2022)</f>
        <v>384058.24421593058</v>
      </c>
      <c r="H17" s="36">
        <f>'Total Cost'!F17/(1+Assumptions!$D$49)^($A17-2022)</f>
        <v>319630.1727461557</v>
      </c>
      <c r="I17" s="36">
        <f>'Total Cost'!G17/(1+Assumptions!$D$49)^($A17-2022)</f>
        <v>191610.75800751222</v>
      </c>
      <c r="J17" s="37">
        <f>'Total Cost'!H17/(1+Assumptions!$D$49)^($A17-2022)</f>
        <v>1585151.1667850106</v>
      </c>
      <c r="K17" s="37">
        <f>'Total Cost'!I17/(1+Assumptions!$D$49)^($A17-2022)</f>
        <v>1687088.7910016023</v>
      </c>
      <c r="L17" s="37">
        <f>'Total Cost'!J17/(1+Assumptions!$D$49)^($A17-2022)</f>
        <v>1065938.7683957492</v>
      </c>
      <c r="M17" s="37">
        <f>'Total Cost'!K17/(1+Assumptions!$D$49)^($A17-2022)</f>
        <v>789499.63599006354</v>
      </c>
      <c r="N17" s="37">
        <f>'Total Cost'!L17/(1+Assumptions!$D$49)^($A17-2022)</f>
        <v>706786.50901248818</v>
      </c>
      <c r="O17" s="37">
        <f>'Total Cost'!M17/(1+Assumptions!$D$49)^($A17-2022)</f>
        <v>302399.72276442806</v>
      </c>
      <c r="P17" s="38">
        <f>'Total Cost'!N17/(1+Assumptions!$D$49)^($A17-2022)</f>
        <v>33967300.673623756</v>
      </c>
      <c r="Q17" s="38">
        <f>'Total Cost'!O17/(1+Assumptions!$D$49)^($A17-2022)</f>
        <v>60871730.999870755</v>
      </c>
      <c r="R17" s="38">
        <f>'Total Cost'!P17/(1+Assumptions!$D$49)^($A17-2022)</f>
        <v>44879280.07704889</v>
      </c>
      <c r="S17" s="38">
        <f>'Total Cost'!Q17/(1+Assumptions!$D$49)^($A17-2022)</f>
        <v>15497041.448401444</v>
      </c>
      <c r="T17" s="38">
        <f>'Total Cost'!R17/(1+Assumptions!$D$49)^($A17-2022)</f>
        <v>10705871.572933871</v>
      </c>
      <c r="U17" s="38">
        <f>'Total Cost'!S17/(1+Assumptions!$D$49)^($A17-2022)</f>
        <v>6062218.8307806179</v>
      </c>
      <c r="V17" s="84">
        <f t="shared" si="5"/>
        <v>35984203.592076346</v>
      </c>
      <c r="W17" s="84">
        <f t="shared" si="0"/>
        <v>63112733.859872237</v>
      </c>
      <c r="X17" s="84">
        <f t="shared" si="1"/>
        <v>46529255.129677147</v>
      </c>
      <c r="Y17" s="84">
        <f t="shared" si="2"/>
        <v>16670599.328607438</v>
      </c>
      <c r="Z17" s="84">
        <f t="shared" si="3"/>
        <v>11732288.254692515</v>
      </c>
      <c r="AA17" s="84">
        <f t="shared" si="4"/>
        <v>6556229.3115525581</v>
      </c>
    </row>
    <row r="18" spans="1:27" x14ac:dyDescent="0.35">
      <c r="A18">
        <v>2037</v>
      </c>
      <c r="B18">
        <v>2030</v>
      </c>
      <c r="C18">
        <f>'[2]Total Frequency Model'!L18</f>
        <v>1.0851288196524864</v>
      </c>
      <c r="D18" s="36">
        <f>'Total Cost'!B18/(1+Assumptions!$D$49)^($A18-2022)</f>
        <v>415550.33915360778</v>
      </c>
      <c r="E18" s="36">
        <f>'Total Cost'!C18/(1+Assumptions!$D$49)^($A18-2022)</f>
        <v>533128.5358908691</v>
      </c>
      <c r="F18" s="36">
        <f>'Total Cost'!D18/(1+Assumptions!$D$49)^($A18-2022)</f>
        <v>562120.42001786479</v>
      </c>
      <c r="G18" s="36">
        <f>'Total Cost'!E18/(1+Assumptions!$D$49)^($A18-2022)</f>
        <v>369646.52261919767</v>
      </c>
      <c r="H18" s="36">
        <f>'Total Cost'!F18/(1+Assumptions!$D$49)^($A18-2022)</f>
        <v>307636.10379201203</v>
      </c>
      <c r="I18" s="36">
        <f>'Total Cost'!G18/(1+Assumptions!$D$49)^($A18-2022)</f>
        <v>184420.59625227944</v>
      </c>
      <c r="J18" s="37">
        <f>'Total Cost'!H18/(1+Assumptions!$D$49)^($A18-2022)</f>
        <v>1514434.4821616341</v>
      </c>
      <c r="K18" s="37">
        <f>'Total Cost'!I18/(1+Assumptions!$D$49)^($A18-2022)</f>
        <v>1611833.4677496038</v>
      </c>
      <c r="L18" s="37">
        <f>'Total Cost'!J18/(1+Assumptions!$D$49)^($A18-2022)</f>
        <v>1018399.0234924979</v>
      </c>
      <c r="M18" s="37">
        <f>'Total Cost'!K18/(1+Assumptions!$D$49)^($A18-2022)</f>
        <v>754317.35669228656</v>
      </c>
      <c r="N18" s="37">
        <f>'Total Cost'!L18/(1+Assumptions!$D$49)^($A18-2022)</f>
        <v>675280.53236422723</v>
      </c>
      <c r="O18" s="37">
        <f>'Total Cost'!M18/(1+Assumptions!$D$49)^($A18-2022)</f>
        <v>288917.01853595779</v>
      </c>
      <c r="P18" s="38">
        <f>'Total Cost'!N18/(1+Assumptions!$D$49)^($A18-2022)</f>
        <v>32451090.021806926</v>
      </c>
      <c r="Q18" s="38">
        <f>'Total Cost'!O18/(1+Assumptions!$D$49)^($A18-2022)</f>
        <v>58156236.230931818</v>
      </c>
      <c r="R18" s="38">
        <f>'Total Cost'!P18/(1+Assumptions!$D$49)^($A18-2022)</f>
        <v>42878950.927490503</v>
      </c>
      <c r="S18" s="38">
        <f>'Total Cost'!Q18/(1+Assumptions!$D$49)^($A18-2022)</f>
        <v>14809055.622914288</v>
      </c>
      <c r="T18" s="38">
        <f>'Total Cost'!R18/(1+Assumptions!$D$49)^($A18-2022)</f>
        <v>10229889.280826373</v>
      </c>
      <c r="U18" s="38">
        <f>'Total Cost'!S18/(1+Assumptions!$D$49)^($A18-2022)</f>
        <v>5792416.7623399375</v>
      </c>
      <c r="V18" s="84">
        <f t="shared" si="5"/>
        <v>34381074.843122169</v>
      </c>
      <c r="W18" s="84">
        <f t="shared" si="0"/>
        <v>60301198.234572291</v>
      </c>
      <c r="X18" s="84">
        <f t="shared" si="1"/>
        <v>44459470.371000864</v>
      </c>
      <c r="Y18" s="84">
        <f t="shared" si="2"/>
        <v>15933019.502225772</v>
      </c>
      <c r="Z18" s="84">
        <f t="shared" si="3"/>
        <v>11212805.916982612</v>
      </c>
      <c r="AA18" s="84">
        <f t="shared" si="4"/>
        <v>6265754.3771281745</v>
      </c>
    </row>
    <row r="19" spans="1:27" x14ac:dyDescent="0.35">
      <c r="A19">
        <v>2038</v>
      </c>
      <c r="B19">
        <v>2030</v>
      </c>
      <c r="C19">
        <f>'[2]Total Frequency Model'!L19</f>
        <v>1.0851288196524864</v>
      </c>
      <c r="D19" s="36">
        <f>'Total Cost'!B19/(1+Assumptions!$D$49)^($A19-2022)</f>
        <v>399956.88194365759</v>
      </c>
      <c r="E19" s="36">
        <f>'Total Cost'!C19/(1+Assumptions!$D$49)^($A19-2022)</f>
        <v>513122.97644709569</v>
      </c>
      <c r="F19" s="36">
        <f>'Total Cost'!D19/(1+Assumptions!$D$49)^($A19-2022)</f>
        <v>541026.94495479274</v>
      </c>
      <c r="G19" s="36">
        <f>'Total Cost'!E19/(1+Assumptions!$D$49)^($A19-2022)</f>
        <v>355775.59847313736</v>
      </c>
      <c r="H19" s="36">
        <f>'Total Cost'!F19/(1+Assumptions!$D$49)^($A19-2022)</f>
        <v>296092.11027611868</v>
      </c>
      <c r="I19" s="36">
        <f>'Total Cost'!G19/(1+Assumptions!$D$49)^($A19-2022)</f>
        <v>177500.24411840623</v>
      </c>
      <c r="J19" s="37">
        <f>'Total Cost'!H19/(1+Assumptions!$D$49)^($A19-2022)</f>
        <v>1446873.421160728</v>
      </c>
      <c r="K19" s="37">
        <f>'Total Cost'!I19/(1+Assumptions!$D$49)^($A19-2022)</f>
        <v>1539935.9460198306</v>
      </c>
      <c r="L19" s="37">
        <f>'Total Cost'!J19/(1+Assumptions!$D$49)^($A19-2022)</f>
        <v>972980.12467218959</v>
      </c>
      <c r="M19" s="37">
        <f>'Total Cost'!K19/(1+Assumptions!$D$49)^($A19-2022)</f>
        <v>720703.51369130856</v>
      </c>
      <c r="N19" s="37">
        <f>'Total Cost'!L19/(1+Assumptions!$D$49)^($A19-2022)</f>
        <v>645179.47810073604</v>
      </c>
      <c r="O19" s="37">
        <f>'Total Cost'!M19/(1+Assumptions!$D$49)^($A19-2022)</f>
        <v>276035.64889559138</v>
      </c>
      <c r="P19" s="38">
        <f>'Total Cost'!N19/(1+Assumptions!$D$49)^($A19-2022)</f>
        <v>31002648.521842811</v>
      </c>
      <c r="Q19" s="38">
        <f>'Total Cost'!O19/(1+Assumptions!$D$49)^($A19-2022)</f>
        <v>55562048.06718941</v>
      </c>
      <c r="R19" s="38">
        <f>'Total Cost'!P19/(1+Assumptions!$D$49)^($A19-2022)</f>
        <v>40967910.959876359</v>
      </c>
      <c r="S19" s="38">
        <f>'Total Cost'!Q19/(1+Assumptions!$D$49)^($A19-2022)</f>
        <v>14151670.111000217</v>
      </c>
      <c r="T19" s="38">
        <f>'Total Cost'!R19/(1+Assumptions!$D$49)^($A19-2022)</f>
        <v>9775105.8381839152</v>
      </c>
      <c r="U19" s="38">
        <f>'Total Cost'!S19/(1+Assumptions!$D$49)^($A19-2022)</f>
        <v>5534641.9572050078</v>
      </c>
      <c r="V19" s="84">
        <f t="shared" si="5"/>
        <v>32849478.824947197</v>
      </c>
      <c r="W19" s="84">
        <f t="shared" si="0"/>
        <v>57615106.989656337</v>
      </c>
      <c r="X19" s="84">
        <f t="shared" si="1"/>
        <v>42481918.029503338</v>
      </c>
      <c r="Y19" s="84">
        <f t="shared" si="2"/>
        <v>15228149.223164663</v>
      </c>
      <c r="Z19" s="84">
        <f t="shared" si="3"/>
        <v>10716377.426560771</v>
      </c>
      <c r="AA19" s="84">
        <f t="shared" si="4"/>
        <v>5988177.8502190057</v>
      </c>
    </row>
    <row r="20" spans="1:27" x14ac:dyDescent="0.35">
      <c r="A20">
        <v>2039</v>
      </c>
      <c r="B20">
        <v>2030</v>
      </c>
      <c r="C20">
        <f>'[2]Total Frequency Model'!L20</f>
        <v>1.0851288196524864</v>
      </c>
      <c r="D20" s="36">
        <f>'Total Cost'!B20/(1+Assumptions!$D$49)^($A20-2022)</f>
        <v>384948.56661628617</v>
      </c>
      <c r="E20" s="36">
        <f>'Total Cost'!C20/(1+Assumptions!$D$49)^($A20-2022)</f>
        <v>493868.1222867858</v>
      </c>
      <c r="F20" s="36">
        <f>'Total Cost'!D20/(1+Assumptions!$D$49)^($A20-2022)</f>
        <v>520724.9990274568</v>
      </c>
      <c r="G20" s="36">
        <f>'Total Cost'!E20/(1+Assumptions!$D$49)^($A20-2022)</f>
        <v>342425.17844355688</v>
      </c>
      <c r="H20" s="36">
        <f>'Total Cost'!F20/(1+Assumptions!$D$49)^($A20-2022)</f>
        <v>284981.30319267698</v>
      </c>
      <c r="I20" s="36">
        <f>'Total Cost'!G20/(1+Assumptions!$D$49)^($A20-2022)</f>
        <v>170839.57704482469</v>
      </c>
      <c r="J20" s="37">
        <f>'Total Cost'!H20/(1+Assumptions!$D$49)^($A20-2022)</f>
        <v>1382327.1370649813</v>
      </c>
      <c r="K20" s="37">
        <f>'Total Cost'!I20/(1+Assumptions!$D$49)^($A20-2022)</f>
        <v>1471246.3689341645</v>
      </c>
      <c r="L20" s="37">
        <f>'Total Cost'!J20/(1+Assumptions!$D$49)^($A20-2022)</f>
        <v>929587.43222062942</v>
      </c>
      <c r="M20" s="37">
        <f>'Total Cost'!K20/(1+Assumptions!$D$49)^($A20-2022)</f>
        <v>688588.16148192133</v>
      </c>
      <c r="N20" s="37">
        <f>'Total Cost'!L20/(1+Assumptions!$D$49)^($A20-2022)</f>
        <v>616420.67798883806</v>
      </c>
      <c r="O20" s="37">
        <f>'Total Cost'!M20/(1+Assumptions!$D$49)^($A20-2022)</f>
        <v>263728.78627675649</v>
      </c>
      <c r="P20" s="38">
        <f>'Total Cost'!N20/(1+Assumptions!$D$49)^($A20-2022)</f>
        <v>29618943.563011501</v>
      </c>
      <c r="Q20" s="38">
        <f>'Total Cost'!O20/(1+Assumptions!$D$49)^($A20-2022)</f>
        <v>53083740.784011878</v>
      </c>
      <c r="R20" s="38">
        <f>'Total Cost'!P20/(1+Assumptions!$D$49)^($A20-2022)</f>
        <v>39142169.278818689</v>
      </c>
      <c r="S20" s="38">
        <f>'Total Cost'!Q20/(1+Assumptions!$D$49)^($A20-2022)</f>
        <v>13523521.563235162</v>
      </c>
      <c r="T20" s="38">
        <f>'Total Cost'!R20/(1+Assumptions!$D$49)^($A20-2022)</f>
        <v>9340575.6390981879</v>
      </c>
      <c r="U20" s="38">
        <f>'Total Cost'!S20/(1+Assumptions!$D$49)^($A20-2022)</f>
        <v>5288357.478440797</v>
      </c>
      <c r="V20" s="84">
        <f t="shared" si="5"/>
        <v>31386219.266692769</v>
      </c>
      <c r="W20" s="84">
        <f t="shared" si="0"/>
        <v>55048855.275232829</v>
      </c>
      <c r="X20" s="84">
        <f t="shared" si="1"/>
        <v>40592481.710066773</v>
      </c>
      <c r="Y20" s="84">
        <f t="shared" si="2"/>
        <v>14554534.903160639</v>
      </c>
      <c r="Z20" s="84">
        <f t="shared" si="3"/>
        <v>10241977.620279703</v>
      </c>
      <c r="AA20" s="84">
        <f t="shared" si="4"/>
        <v>5722925.8417623779</v>
      </c>
    </row>
    <row r="21" spans="1:27" x14ac:dyDescent="0.35">
      <c r="A21">
        <v>2040</v>
      </c>
      <c r="B21">
        <v>2040</v>
      </c>
      <c r="C21">
        <f>'[2]Total Frequency Model'!L21</f>
        <v>1.197555422408628</v>
      </c>
      <c r="D21" s="36">
        <f>'Total Cost'!B21/(1+Assumptions!$D$49)^($A21-2022)</f>
        <v>397720.63391331385</v>
      </c>
      <c r="E21" s="36">
        <f>'Total Cost'!C21/(1+Assumptions!$D$49)^($A21-2022)</f>
        <v>510253.99157095706</v>
      </c>
      <c r="F21" s="36">
        <f>'Total Cost'!D21/(1+Assumptions!$D$49)^($A21-2022)</f>
        <v>538001.94277421141</v>
      </c>
      <c r="G21" s="36">
        <f>'Total Cost'!E21/(1+Assumptions!$D$49)^($A21-2022)</f>
        <v>353786.3778414944</v>
      </c>
      <c r="H21" s="36">
        <f>'Total Cost'!F21/(1+Assumptions!$D$49)^($A21-2022)</f>
        <v>294436.5933234223</v>
      </c>
      <c r="I21" s="36">
        <f>'Total Cost'!G21/(1+Assumptions!$D$49)^($A21-2022)</f>
        <v>176507.80070959087</v>
      </c>
      <c r="J21" s="37">
        <f>'Total Cost'!H21/(1+Assumptions!$D$49)^($A21-2022)</f>
        <v>1417676.8891166528</v>
      </c>
      <c r="K21" s="37">
        <f>'Total Cost'!I21/(1+Assumptions!$D$49)^($A21-2022)</f>
        <v>1508878.5890656447</v>
      </c>
      <c r="L21" s="37">
        <f>'Total Cost'!J21/(1+Assumptions!$D$49)^($A21-2022)</f>
        <v>953372.63694239815</v>
      </c>
      <c r="M21" s="37">
        <f>'Total Cost'!K21/(1+Assumptions!$D$49)^($A21-2022)</f>
        <v>706234.16536466975</v>
      </c>
      <c r="N21" s="37">
        <f>'Total Cost'!L21/(1+Assumptions!$D$49)^($A21-2022)</f>
        <v>632208.13024210092</v>
      </c>
      <c r="O21" s="37">
        <f>'Total Cost'!M21/(1+Assumptions!$D$49)^($A21-2022)</f>
        <v>270480.58595034364</v>
      </c>
      <c r="P21" s="38">
        <f>'Total Cost'!N21/(1+Assumptions!$D$49)^($A21-2022)</f>
        <v>30375782.960806381</v>
      </c>
      <c r="Q21" s="38">
        <f>'Total Cost'!O21/(1+Assumptions!$D$49)^($A21-2022)</f>
        <v>54441740.779407814</v>
      </c>
      <c r="R21" s="38">
        <f>'Total Cost'!P21/(1+Assumptions!$D$49)^($A21-2022)</f>
        <v>40145165.893616773</v>
      </c>
      <c r="S21" s="38">
        <f>'Total Cost'!Q21/(1+Assumptions!$D$49)^($A21-2022)</f>
        <v>13872654.178372493</v>
      </c>
      <c r="T21" s="38">
        <f>'Total Cost'!R21/(1+Assumptions!$D$49)^($A21-2022)</f>
        <v>9581055.2348238472</v>
      </c>
      <c r="U21" s="38">
        <f>'Total Cost'!S21/(1+Assumptions!$D$49)^($A21-2022)</f>
        <v>5424247.6869463054</v>
      </c>
      <c r="V21" s="84">
        <f t="shared" si="5"/>
        <v>32191180.483836349</v>
      </c>
      <c r="W21" s="84">
        <f t="shared" si="0"/>
        <v>56460873.360044412</v>
      </c>
      <c r="X21" s="84">
        <f t="shared" si="1"/>
        <v>41636540.473333381</v>
      </c>
      <c r="Y21" s="84">
        <f t="shared" si="2"/>
        <v>14932674.721578658</v>
      </c>
      <c r="Z21" s="84">
        <f t="shared" si="3"/>
        <v>10507699.95838937</v>
      </c>
      <c r="AA21" s="84">
        <f t="shared" si="4"/>
        <v>5871236.0736062396</v>
      </c>
    </row>
    <row r="22" spans="1:27" x14ac:dyDescent="0.35">
      <c r="A22">
        <v>2041</v>
      </c>
      <c r="B22">
        <v>2040</v>
      </c>
      <c r="C22">
        <f>'[2]Total Frequency Model'!L22</f>
        <v>1.197555422408628</v>
      </c>
      <c r="D22" s="36">
        <f>'Total Cost'!B22/(1+Assumptions!$D$49)^($A22-2022)</f>
        <v>382796.23342052783</v>
      </c>
      <c r="E22" s="36">
        <f>'Total Cost'!C22/(1+Assumptions!$D$49)^($A22-2022)</f>
        <v>491106.79558990203</v>
      </c>
      <c r="F22" s="36">
        <f>'Total Cost'!D22/(1+Assumptions!$D$49)^($A22-2022)</f>
        <v>517813.5095494737</v>
      </c>
      <c r="G22" s="36">
        <f>'Total Cost'!E22/(1+Assumptions!$D$49)^($A22-2022)</f>
        <v>340510.60298453935</v>
      </c>
      <c r="H22" s="36">
        <f>'Total Cost'!F22/(1+Assumptions!$D$49)^($A22-2022)</f>
        <v>283387.90923767758</v>
      </c>
      <c r="I22" s="36">
        <f>'Total Cost'!G22/(1+Assumptions!$D$49)^($A22-2022)</f>
        <v>169884.37490949783</v>
      </c>
      <c r="J22" s="37">
        <f>'Total Cost'!H22/(1+Assumptions!$D$49)^($A22-2022)</f>
        <v>1354434.6345363196</v>
      </c>
      <c r="K22" s="37">
        <f>'Total Cost'!I22/(1+Assumptions!$D$49)^($A22-2022)</f>
        <v>1441576.0801660053</v>
      </c>
      <c r="L22" s="37">
        <f>'Total Cost'!J22/(1+Assumptions!$D$49)^($A22-2022)</f>
        <v>910855.57800835301</v>
      </c>
      <c r="M22" s="37">
        <f>'Total Cost'!K22/(1+Assumptions!$D$49)^($A22-2022)</f>
        <v>674764.75512789737</v>
      </c>
      <c r="N22" s="37">
        <f>'Total Cost'!L22/(1+Assumptions!$D$49)^($A22-2022)</f>
        <v>604028.47661485837</v>
      </c>
      <c r="O22" s="37">
        <f>'Total Cost'!M22/(1+Assumptions!$D$49)^($A22-2022)</f>
        <v>258421.76949015056</v>
      </c>
      <c r="P22" s="38">
        <f>'Total Cost'!N22/(1+Assumptions!$D$49)^($A22-2022)</f>
        <v>29020225.774261076</v>
      </c>
      <c r="Q22" s="38">
        <f>'Total Cost'!O22/(1+Assumptions!$D$49)^($A22-2022)</f>
        <v>52013722.515821368</v>
      </c>
      <c r="R22" s="38">
        <f>'Total Cost'!P22/(1+Assumptions!$D$49)^($A22-2022)</f>
        <v>38356339.799450457</v>
      </c>
      <c r="S22" s="38">
        <f>'Total Cost'!Q22/(1+Assumptions!$D$49)^($A22-2022)</f>
        <v>13256999.028638773</v>
      </c>
      <c r="T22" s="38">
        <f>'Total Cost'!R22/(1+Assumptions!$D$49)^($A22-2022)</f>
        <v>9155220.653563723</v>
      </c>
      <c r="U22" s="38">
        <f>'Total Cost'!S22/(1+Assumptions!$D$49)^($A22-2022)</f>
        <v>5182912.7190545406</v>
      </c>
      <c r="V22" s="84">
        <f t="shared" si="5"/>
        <v>30757456.642217923</v>
      </c>
      <c r="W22" s="84">
        <f t="shared" si="0"/>
        <v>53946405.391577274</v>
      </c>
      <c r="X22" s="84">
        <f t="shared" si="1"/>
        <v>39785008.887008287</v>
      </c>
      <c r="Y22" s="84">
        <f t="shared" si="2"/>
        <v>14272274.386751208</v>
      </c>
      <c r="Z22" s="84">
        <f t="shared" si="3"/>
        <v>10042637.039416259</v>
      </c>
      <c r="AA22" s="84">
        <f t="shared" si="4"/>
        <v>5611218.8634541892</v>
      </c>
    </row>
    <row r="23" spans="1:27" x14ac:dyDescent="0.35">
      <c r="A23">
        <v>2042</v>
      </c>
      <c r="B23">
        <v>2040</v>
      </c>
      <c r="C23">
        <f>'[2]Total Frequency Model'!L23</f>
        <v>1.197555422408628</v>
      </c>
      <c r="D23" s="36">
        <f>'Total Cost'!B23/(1+Assumptions!$D$49)^($A23-2022)</f>
        <v>368431.86856853176</v>
      </c>
      <c r="E23" s="36">
        <f>'Total Cost'!C23/(1+Assumptions!$D$49)^($A23-2022)</f>
        <v>472678.09494644974</v>
      </c>
      <c r="F23" s="36">
        <f>'Total Cost'!D23/(1+Assumptions!$D$49)^($A23-2022)</f>
        <v>498382.64391634724</v>
      </c>
      <c r="G23" s="36">
        <f>'Total Cost'!E23/(1+Assumptions!$D$49)^($A23-2022)</f>
        <v>327732.99936619407</v>
      </c>
      <c r="H23" s="36">
        <f>'Total Cost'!F23/(1+Assumptions!$D$49)^($A23-2022)</f>
        <v>272753.82518057973</v>
      </c>
      <c r="I23" s="36">
        <f>'Total Cost'!G23/(1+Assumptions!$D$49)^($A23-2022)</f>
        <v>163509.49205851508</v>
      </c>
      <c r="J23" s="37">
        <f>'Total Cost'!H23/(1+Assumptions!$D$49)^($A23-2022)</f>
        <v>1294014.348299928</v>
      </c>
      <c r="K23" s="37">
        <f>'Total Cost'!I23/(1+Assumptions!$D$49)^($A23-2022)</f>
        <v>1377276.3924878293</v>
      </c>
      <c r="L23" s="37">
        <f>'Total Cost'!J23/(1+Assumptions!$D$49)^($A23-2022)</f>
        <v>870235.2006372941</v>
      </c>
      <c r="M23" s="37">
        <f>'Total Cost'!K23/(1+Assumptions!$D$49)^($A23-2022)</f>
        <v>644698.16916442208</v>
      </c>
      <c r="N23" s="37">
        <f>'Total Cost'!L23/(1+Assumptions!$D$49)^($A23-2022)</f>
        <v>577105.34318290825</v>
      </c>
      <c r="O23" s="37">
        <f>'Total Cost'!M23/(1+Assumptions!$D$49)^($A23-2022)</f>
        <v>246900.75221871704</v>
      </c>
      <c r="P23" s="38">
        <f>'Total Cost'!N23/(1+Assumptions!$D$49)^($A23-2022)</f>
        <v>27725243.629563026</v>
      </c>
      <c r="Q23" s="38">
        <f>'Total Cost'!O23/(1+Assumptions!$D$49)^($A23-2022)</f>
        <v>49694143.378682218</v>
      </c>
      <c r="R23" s="38">
        <f>'Total Cost'!P23/(1+Assumptions!$D$49)^($A23-2022)</f>
        <v>36647342.088659376</v>
      </c>
      <c r="S23" s="38">
        <f>'Total Cost'!Q23/(1+Assumptions!$D$49)^($A23-2022)</f>
        <v>12668718.366354568</v>
      </c>
      <c r="T23" s="38">
        <f>'Total Cost'!R23/(1+Assumptions!$D$49)^($A23-2022)</f>
        <v>8748345.9402266238</v>
      </c>
      <c r="U23" s="38">
        <f>'Total Cost'!S23/(1+Assumptions!$D$49)^($A23-2022)</f>
        <v>4952333.0468185693</v>
      </c>
      <c r="V23" s="84">
        <f t="shared" si="5"/>
        <v>29387689.846431486</v>
      </c>
      <c r="W23" s="84">
        <f t="shared" si="0"/>
        <v>51544097.866116494</v>
      </c>
      <c r="X23" s="84">
        <f t="shared" si="1"/>
        <v>38015959.933213018</v>
      </c>
      <c r="Y23" s="84">
        <f t="shared" si="2"/>
        <v>13641149.534885185</v>
      </c>
      <c r="Z23" s="84">
        <f t="shared" si="3"/>
        <v>9598205.1085901111</v>
      </c>
      <c r="AA23" s="84">
        <f t="shared" si="4"/>
        <v>5362743.2910958016</v>
      </c>
    </row>
    <row r="24" spans="1:27" x14ac:dyDescent="0.35">
      <c r="A24">
        <v>2043</v>
      </c>
      <c r="B24">
        <v>2040</v>
      </c>
      <c r="C24">
        <f>'[2]Total Frequency Model'!L24</f>
        <v>1.197555422408628</v>
      </c>
      <c r="D24" s="36">
        <f>'Total Cost'!B24/(1+Assumptions!$D$49)^($A24-2022)</f>
        <v>354606.52411325584</v>
      </c>
      <c r="E24" s="36">
        <f>'Total Cost'!C24/(1+Assumptions!$D$49)^($A24-2022)</f>
        <v>454940.92822282051</v>
      </c>
      <c r="F24" s="36">
        <f>'Total Cost'!D24/(1+Assumptions!$D$49)^($A24-2022)</f>
        <v>479680.91827723366</v>
      </c>
      <c r="G24" s="36">
        <f>'Total Cost'!E24/(1+Assumptions!$D$49)^($A24-2022)</f>
        <v>315434.87319376832</v>
      </c>
      <c r="H24" s="36">
        <f>'Total Cost'!F24/(1+Assumptions!$D$49)^($A24-2022)</f>
        <v>262518.78335516225</v>
      </c>
      <c r="I24" s="36">
        <f>'Total Cost'!G24/(1+Assumptions!$D$49)^($A24-2022)</f>
        <v>157373.82562390619</v>
      </c>
      <c r="J24" s="37">
        <f>'Total Cost'!H24/(1+Assumptions!$D$49)^($A24-2022)</f>
        <v>1236290.0806167563</v>
      </c>
      <c r="K24" s="37">
        <f>'Total Cost'!I24/(1+Assumptions!$D$49)^($A24-2022)</f>
        <v>1315845.5170254339</v>
      </c>
      <c r="L24" s="37">
        <f>'Total Cost'!J24/(1+Assumptions!$D$49)^($A24-2022)</f>
        <v>831426.87173864618</v>
      </c>
      <c r="M24" s="37">
        <f>'Total Cost'!K24/(1+Assumptions!$D$49)^($A24-2022)</f>
        <v>615971.8511228615</v>
      </c>
      <c r="N24" s="37">
        <f>'Total Cost'!L24/(1+Assumptions!$D$49)^($A24-2022)</f>
        <v>551382.68426305149</v>
      </c>
      <c r="O24" s="37">
        <f>'Total Cost'!M24/(1+Assumptions!$D$49)^($A24-2022)</f>
        <v>235893.54224725667</v>
      </c>
      <c r="P24" s="38">
        <f>'Total Cost'!N24/(1+Assumptions!$D$49)^($A24-2022)</f>
        <v>26488126.383638483</v>
      </c>
      <c r="Q24" s="38">
        <f>'Total Cost'!O24/(1+Assumptions!$D$49)^($A24-2022)</f>
        <v>47478154.182159662</v>
      </c>
      <c r="R24" s="38">
        <f>'Total Cost'!P24/(1+Assumptions!$D$49)^($A24-2022)</f>
        <v>35014605.522421166</v>
      </c>
      <c r="S24" s="38">
        <f>'Total Cost'!Q24/(1+Assumptions!$D$49)^($A24-2022)</f>
        <v>12106592.912130706</v>
      </c>
      <c r="T24" s="38">
        <f>'Total Cost'!R24/(1+Assumptions!$D$49)^($A24-2022)</f>
        <v>8359585.5840755021</v>
      </c>
      <c r="U24" s="38">
        <f>'Total Cost'!S24/(1+Assumptions!$D$49)^($A24-2022)</f>
        <v>4732028.6364369877</v>
      </c>
      <c r="V24" s="84">
        <f t="shared" si="5"/>
        <v>28079022.988368496</v>
      </c>
      <c r="W24" s="84">
        <f t="shared" si="0"/>
        <v>49248940.627407916</v>
      </c>
      <c r="X24" s="84">
        <f t="shared" si="1"/>
        <v>36325713.312437043</v>
      </c>
      <c r="Y24" s="84">
        <f t="shared" si="2"/>
        <v>13037999.636447337</v>
      </c>
      <c r="Z24" s="84">
        <f t="shared" si="3"/>
        <v>9173487.0516937152</v>
      </c>
      <c r="AA24" s="84">
        <f t="shared" si="4"/>
        <v>5125296.0043081501</v>
      </c>
    </row>
    <row r="25" spans="1:27" x14ac:dyDescent="0.35">
      <c r="A25">
        <v>2044</v>
      </c>
      <c r="B25">
        <v>2040</v>
      </c>
      <c r="C25">
        <f>'[2]Total Frequency Model'!L25</f>
        <v>1.197555422408628</v>
      </c>
      <c r="D25" s="36">
        <f>'Total Cost'!B25/(1+Assumptions!$D$49)^($A25-2022)</f>
        <v>341299.97340416053</v>
      </c>
      <c r="E25" s="36">
        <f>'Total Cost'!C25/(1+Assumptions!$D$49)^($A25-2022)</f>
        <v>437869.34572394239</v>
      </c>
      <c r="F25" s="36">
        <f>'Total Cost'!D25/(1+Assumptions!$D$49)^($A25-2022)</f>
        <v>461680.97177539539</v>
      </c>
      <c r="G25" s="36">
        <f>'Total Cost'!E25/(1+Assumptions!$D$49)^($A25-2022)</f>
        <v>303598.23215602653</v>
      </c>
      <c r="H25" s="36">
        <f>'Total Cost'!F25/(1+Assumptions!$D$49)^($A25-2022)</f>
        <v>252667.80976819634</v>
      </c>
      <c r="I25" s="36">
        <f>'Total Cost'!G25/(1+Assumptions!$D$49)^($A25-2022)</f>
        <v>151468.39904952087</v>
      </c>
      <c r="J25" s="37">
        <f>'Total Cost'!H25/(1+Assumptions!$D$49)^($A25-2022)</f>
        <v>1181141.5042134565</v>
      </c>
      <c r="K25" s="37">
        <f>'Total Cost'!I25/(1+Assumptions!$D$49)^($A25-2022)</f>
        <v>1257155.4265692388</v>
      </c>
      <c r="L25" s="37">
        <f>'Total Cost'!J25/(1+Assumptions!$D$49)^($A25-2022)</f>
        <v>794349.73556442291</v>
      </c>
      <c r="M25" s="37">
        <f>'Total Cost'!K25/(1+Assumptions!$D$49)^($A25-2022)</f>
        <v>588526.03510158509</v>
      </c>
      <c r="N25" s="37">
        <f>'Total Cost'!L25/(1+Assumptions!$D$49)^($A25-2022)</f>
        <v>526806.95472847275</v>
      </c>
      <c r="O25" s="37">
        <f>'Total Cost'!M25/(1+Assumptions!$D$49)^($A25-2022)</f>
        <v>225377.21827330385</v>
      </c>
      <c r="P25" s="38">
        <f>'Total Cost'!N25/(1+Assumptions!$D$49)^($A25-2022)</f>
        <v>25306285.275909945</v>
      </c>
      <c r="Q25" s="38">
        <f>'Total Cost'!O25/(1+Assumptions!$D$49)^($A25-2022)</f>
        <v>45361122.830891751</v>
      </c>
      <c r="R25" s="38">
        <f>'Total Cost'!P25/(1+Assumptions!$D$49)^($A25-2022)</f>
        <v>33454722.46076639</v>
      </c>
      <c r="S25" s="38">
        <f>'Total Cost'!Q25/(1+Assumptions!$D$49)^($A25-2022)</f>
        <v>11569457.778346552</v>
      </c>
      <c r="T25" s="38">
        <f>'Total Cost'!R25/(1+Assumptions!$D$49)^($A25-2022)</f>
        <v>7988131.8334060693</v>
      </c>
      <c r="U25" s="38">
        <f>'Total Cost'!S25/(1+Assumptions!$D$49)^($A25-2022)</f>
        <v>4521540.9077248713</v>
      </c>
      <c r="V25" s="84">
        <f t="shared" si="5"/>
        <v>26828726.753527563</v>
      </c>
      <c r="W25" s="84">
        <f t="shared" si="0"/>
        <v>47056147.603184931</v>
      </c>
      <c r="X25" s="84">
        <f t="shared" si="1"/>
        <v>34710753.168106206</v>
      </c>
      <c r="Y25" s="84">
        <f t="shared" si="2"/>
        <v>12461582.045604164</v>
      </c>
      <c r="Z25" s="84">
        <f t="shared" si="3"/>
        <v>8767606.5979027376</v>
      </c>
      <c r="AA25" s="84">
        <f t="shared" si="4"/>
        <v>4898386.5250476962</v>
      </c>
    </row>
    <row r="26" spans="1:27" x14ac:dyDescent="0.35">
      <c r="A26">
        <v>2045</v>
      </c>
      <c r="B26">
        <v>2040</v>
      </c>
      <c r="C26">
        <f>'[2]Total Frequency Model'!L26</f>
        <v>1.197555422408628</v>
      </c>
      <c r="D26" s="36">
        <f>'Total Cost'!B26/(1+Assumptions!$D$49)^($A26-2022)</f>
        <v>328492.74879239657</v>
      </c>
      <c r="E26" s="36">
        <f>'Total Cost'!C26/(1+Assumptions!$D$49)^($A26-2022)</f>
        <v>421438.37151272589</v>
      </c>
      <c r="F26" s="36">
        <f>'Total Cost'!D26/(1+Assumptions!$D$49)^($A26-2022)</f>
        <v>444356.47026568372</v>
      </c>
      <c r="G26" s="36">
        <f>'Total Cost'!E26/(1+Assumptions!$D$49)^($A26-2022)</f>
        <v>292205.7591002133</v>
      </c>
      <c r="H26" s="36">
        <f>'Total Cost'!F26/(1+Assumptions!$D$49)^($A26-2022)</f>
        <v>243186.4923230533</v>
      </c>
      <c r="I26" s="36">
        <f>'Total Cost'!G26/(1+Assumptions!$D$49)^($A26-2022)</f>
        <v>145784.57262298223</v>
      </c>
      <c r="J26" s="37">
        <f>'Total Cost'!H26/(1+Assumptions!$D$49)^($A26-2022)</f>
        <v>1128453.6632950273</v>
      </c>
      <c r="K26" s="37">
        <f>'Total Cost'!I26/(1+Assumptions!$D$49)^($A26-2022)</f>
        <v>1201083.8086445895</v>
      </c>
      <c r="L26" s="37">
        <f>'Total Cost'!J26/(1+Assumptions!$D$49)^($A26-2022)</f>
        <v>758926.54508480115</v>
      </c>
      <c r="M26" s="37">
        <f>'Total Cost'!K26/(1+Assumptions!$D$49)^($A26-2022)</f>
        <v>562303.62114133942</v>
      </c>
      <c r="N26" s="37">
        <f>'Total Cost'!L26/(1+Assumptions!$D$49)^($A26-2022)</f>
        <v>503326.9984155026</v>
      </c>
      <c r="O26" s="37">
        <f>'Total Cost'!M26/(1+Assumptions!$D$49)^($A26-2022)</f>
        <v>215329.88179721867</v>
      </c>
      <c r="P26" s="38">
        <f>'Total Cost'!N26/(1+Assumptions!$D$49)^($A26-2022)</f>
        <v>24177247.486611441</v>
      </c>
      <c r="Q26" s="38">
        <f>'Total Cost'!O26/(1+Assumptions!$D$49)^($A26-2022)</f>
        <v>43338624.591445602</v>
      </c>
      <c r="R26" s="38">
        <f>'Total Cost'!P26/(1+Assumptions!$D$49)^($A26-2022)</f>
        <v>31964437.714442711</v>
      </c>
      <c r="S26" s="38">
        <f>'Total Cost'!Q26/(1+Assumptions!$D$49)^($A26-2022)</f>
        <v>11056200.039377326</v>
      </c>
      <c r="T26" s="38">
        <f>'Total Cost'!R26/(1+Assumptions!$D$49)^($A26-2022)</f>
        <v>7633213.0071488069</v>
      </c>
      <c r="U26" s="38">
        <f>'Total Cost'!S26/(1+Assumptions!$D$49)^($A26-2022)</f>
        <v>4320431.7741693668</v>
      </c>
      <c r="V26" s="84">
        <f t="shared" si="5"/>
        <v>25634193.898698866</v>
      </c>
      <c r="W26" s="84">
        <f t="shared" si="0"/>
        <v>44961146.771602921</v>
      </c>
      <c r="X26" s="84">
        <f t="shared" si="1"/>
        <v>33167720.729793195</v>
      </c>
      <c r="Y26" s="84">
        <f t="shared" si="2"/>
        <v>11910709.419618879</v>
      </c>
      <c r="Z26" s="84">
        <f t="shared" si="3"/>
        <v>8379726.4978873627</v>
      </c>
      <c r="AA26" s="84">
        <f t="shared" si="4"/>
        <v>4681546.2285895674</v>
      </c>
    </row>
    <row r="27" spans="1:27" x14ac:dyDescent="0.35">
      <c r="A27">
        <v>2046</v>
      </c>
      <c r="B27">
        <v>2040</v>
      </c>
      <c r="C27">
        <f>'[2]Total Frequency Model'!L27</f>
        <v>1.197555422408628</v>
      </c>
      <c r="D27" s="36">
        <f>'Total Cost'!B27/(1+Assumptions!$D$49)^($A27-2022)</f>
        <v>316166.11314939283</v>
      </c>
      <c r="E27" s="36">
        <f>'Total Cost'!C27/(1+Assumptions!$D$49)^($A27-2022)</f>
        <v>405623.96686995757</v>
      </c>
      <c r="F27" s="36">
        <f>'Total Cost'!D27/(1+Assumptions!$D$49)^($A27-2022)</f>
        <v>427682.06778735697</v>
      </c>
      <c r="G27" s="36">
        <f>'Total Cost'!E27/(1+Assumptions!$D$49)^($A27-2022)</f>
        <v>281240.78669684369</v>
      </c>
      <c r="H27" s="36">
        <f>'Total Cost'!F27/(1+Assumptions!$D$49)^($A27-2022)</f>
        <v>234060.95973462804</v>
      </c>
      <c r="I27" s="36">
        <f>'Total Cost'!G27/(1+Assumptions!$D$49)^($A27-2022)</f>
        <v>140314.03083568017</v>
      </c>
      <c r="J27" s="37">
        <f>'Total Cost'!H27/(1+Assumptions!$D$49)^($A27-2022)</f>
        <v>1078116.7337161324</v>
      </c>
      <c r="K27" s="37">
        <f>'Total Cost'!I27/(1+Assumptions!$D$49)^($A27-2022)</f>
        <v>1147513.8103756555</v>
      </c>
      <c r="L27" s="37">
        <f>'Total Cost'!J27/(1+Assumptions!$D$49)^($A27-2022)</f>
        <v>725083.50089259434</v>
      </c>
      <c r="M27" s="37">
        <f>'Total Cost'!K27/(1+Assumptions!$D$49)^($A27-2022)</f>
        <v>537250.0562746037</v>
      </c>
      <c r="N27" s="37">
        <f>'Total Cost'!L27/(1+Assumptions!$D$49)^($A27-2022)</f>
        <v>480893.94151156192</v>
      </c>
      <c r="O27" s="37">
        <f>'Total Cost'!M27/(1+Assumptions!$D$49)^($A27-2022)</f>
        <v>205730.61147183858</v>
      </c>
      <c r="P27" s="38">
        <f>'Total Cost'!N27/(1+Assumptions!$D$49)^($A27-2022)</f>
        <v>23098650.939265344</v>
      </c>
      <c r="Q27" s="38">
        <f>'Total Cost'!O27/(1+Assumptions!$D$49)^($A27-2022)</f>
        <v>41406432.800133489</v>
      </c>
      <c r="R27" s="38">
        <f>'Total Cost'!P27/(1+Assumptions!$D$49)^($A27-2022)</f>
        <v>30540641.717235778</v>
      </c>
      <c r="S27" s="38">
        <f>'Total Cost'!Q27/(1+Assumptions!$D$49)^($A27-2022)</f>
        <v>10565756.410498103</v>
      </c>
      <c r="T27" s="38">
        <f>'Total Cost'!R27/(1+Assumptions!$D$49)^($A27-2022)</f>
        <v>7294091.8820534367</v>
      </c>
      <c r="U27" s="38">
        <f>'Total Cost'!S27/(1+Assumptions!$D$49)^($A27-2022)</f>
        <v>4128282.7259836351</v>
      </c>
      <c r="V27" s="84">
        <f t="shared" si="5"/>
        <v>24492933.786130868</v>
      </c>
      <c r="W27" s="84">
        <f t="shared" si="0"/>
        <v>42959570.5773791</v>
      </c>
      <c r="X27" s="84">
        <f t="shared" si="1"/>
        <v>31693407.285915729</v>
      </c>
      <c r="Y27" s="84">
        <f t="shared" si="2"/>
        <v>11384247.253469551</v>
      </c>
      <c r="Z27" s="84">
        <f t="shared" si="3"/>
        <v>8009046.7832996268</v>
      </c>
      <c r="AA27" s="84">
        <f t="shared" si="4"/>
        <v>4474327.3682911536</v>
      </c>
    </row>
    <row r="28" spans="1:27" x14ac:dyDescent="0.35">
      <c r="A28">
        <v>2047</v>
      </c>
      <c r="B28">
        <v>2040</v>
      </c>
      <c r="C28">
        <f>'[2]Total Frequency Model'!L28</f>
        <v>1.197555422408628</v>
      </c>
      <c r="D28" s="36">
        <f>'Total Cost'!B28/(1+Assumptions!$D$49)^($A28-2022)</f>
        <v>304302.0324542044</v>
      </c>
      <c r="E28" s="36">
        <f>'Total Cost'!C28/(1+Assumptions!$D$49)^($A28-2022)</f>
        <v>390402.99512535537</v>
      </c>
      <c r="F28" s="36">
        <f>'Total Cost'!D28/(1+Assumptions!$D$49)^($A28-2022)</f>
        <v>411633.36948262539</v>
      </c>
      <c r="G28" s="36">
        <f>'Total Cost'!E28/(1+Assumptions!$D$49)^($A28-2022)</f>
        <v>270687.27305519354</v>
      </c>
      <c r="H28" s="36">
        <f>'Total Cost'!F28/(1+Assumptions!$D$49)^($A28-2022)</f>
        <v>225277.86123547694</v>
      </c>
      <c r="I28" s="36">
        <f>'Total Cost'!G28/(1+Assumptions!$D$49)^($A28-2022)</f>
        <v>135048.77021707912</v>
      </c>
      <c r="J28" s="37">
        <f>'Total Cost'!H28/(1+Assumptions!$D$49)^($A28-2022)</f>
        <v>1030025.7938620959</v>
      </c>
      <c r="K28" s="37">
        <f>'Total Cost'!I28/(1+Assumptions!$D$49)^($A28-2022)</f>
        <v>1096333.7947418448</v>
      </c>
      <c r="L28" s="37">
        <f>'Total Cost'!J28/(1+Assumptions!$D$49)^($A28-2022)</f>
        <v>692750.09730041819</v>
      </c>
      <c r="M28" s="37">
        <f>'Total Cost'!K28/(1+Assumptions!$D$49)^($A28-2022)</f>
        <v>513313.22088362905</v>
      </c>
      <c r="N28" s="37">
        <f>'Total Cost'!L28/(1+Assumptions!$D$49)^($A28-2022)</f>
        <v>459461.09070190473</v>
      </c>
      <c r="O28" s="37">
        <f>'Total Cost'!M28/(1+Assumptions!$D$49)^($A28-2022)</f>
        <v>196559.41949003303</v>
      </c>
      <c r="P28" s="38">
        <f>'Total Cost'!N28/(1+Assumptions!$D$49)^($A28-2022)</f>
        <v>22068239.3363574</v>
      </c>
      <c r="Q28" s="38">
        <f>'Total Cost'!O28/(1+Assumptions!$D$49)^($A28-2022)</f>
        <v>39560509.987597115</v>
      </c>
      <c r="R28" s="38">
        <f>'Total Cost'!P28/(1+Assumptions!$D$49)^($A28-2022)</f>
        <v>29180364.004368342</v>
      </c>
      <c r="S28" s="38">
        <f>'Total Cost'!Q28/(1+Assumptions!$D$49)^($A28-2022)</f>
        <v>10097111.030598253</v>
      </c>
      <c r="T28" s="38">
        <f>'Total Cost'!R28/(1+Assumptions!$D$49)^($A28-2022)</f>
        <v>6970064.1520689409</v>
      </c>
      <c r="U28" s="38">
        <f>'Total Cost'!S28/(1+Assumptions!$D$49)^($A28-2022)</f>
        <v>3944693.9542313162</v>
      </c>
      <c r="V28" s="84">
        <f t="shared" si="5"/>
        <v>23402567.162673701</v>
      </c>
      <c r="W28" s="84">
        <f t="shared" si="0"/>
        <v>41047246.777464315</v>
      </c>
      <c r="X28" s="84">
        <f t="shared" si="1"/>
        <v>30284747.471151385</v>
      </c>
      <c r="Y28" s="84">
        <f t="shared" si="2"/>
        <v>10881111.524537075</v>
      </c>
      <c r="Z28" s="84">
        <f t="shared" si="3"/>
        <v>7654803.1040063221</v>
      </c>
      <c r="AA28" s="84">
        <f t="shared" si="4"/>
        <v>4276302.1439384287</v>
      </c>
    </row>
    <row r="29" spans="1:27" x14ac:dyDescent="0.35">
      <c r="A29">
        <v>2048</v>
      </c>
      <c r="B29">
        <v>2040</v>
      </c>
      <c r="C29">
        <f>'[2]Total Frequency Model'!L29</f>
        <v>1.197555422408628</v>
      </c>
      <c r="D29" s="36">
        <f>'Total Cost'!B29/(1+Assumptions!$D$49)^($A29-2022)</f>
        <v>292883.14940951631</v>
      </c>
      <c r="E29" s="36">
        <f>'Total Cost'!C29/(1+Assumptions!$D$49)^($A29-2022)</f>
        <v>375753.18780833302</v>
      </c>
      <c r="F29" s="36">
        <f>'Total Cost'!D29/(1+Assumptions!$D$49)^($A29-2022)</f>
        <v>396186.89590667124</v>
      </c>
      <c r="G29" s="36">
        <f>'Total Cost'!E29/(1+Assumptions!$D$49)^($A29-2022)</f>
        <v>260529.778253814</v>
      </c>
      <c r="H29" s="36">
        <f>'Total Cost'!F29/(1+Assumptions!$D$49)^($A29-2022)</f>
        <v>216824.34704347912</v>
      </c>
      <c r="I29" s="36">
        <f>'Total Cost'!G29/(1+Assumptions!$D$49)^($A29-2022)</f>
        <v>129981.08762554117</v>
      </c>
      <c r="J29" s="37">
        <f>'Total Cost'!H29/(1+Assumptions!$D$49)^($A29-2022)</f>
        <v>984080.60576125979</v>
      </c>
      <c r="K29" s="37">
        <f>'Total Cost'!I29/(1+Assumptions!$D$49)^($A29-2022)</f>
        <v>1047437.1077179479</v>
      </c>
      <c r="L29" s="37">
        <f>'Total Cost'!J29/(1+Assumptions!$D$49)^($A29-2022)</f>
        <v>661858.97530935402</v>
      </c>
      <c r="M29" s="37">
        <f>'Total Cost'!K29/(1+Assumptions!$D$49)^($A29-2022)</f>
        <v>490443.32013019227</v>
      </c>
      <c r="N29" s="37">
        <f>'Total Cost'!L29/(1+Assumptions!$D$49)^($A29-2022)</f>
        <v>438983.83586270193</v>
      </c>
      <c r="O29" s="37">
        <f>'Total Cost'!M29/(1+Assumptions!$D$49)^($A29-2022)</f>
        <v>187797.2099191694</v>
      </c>
      <c r="P29" s="38">
        <f>'Total Cost'!N29/(1+Assumptions!$D$49)^($A29-2022)</f>
        <v>21083857.417739119</v>
      </c>
      <c r="Q29" s="38">
        <f>'Total Cost'!O29/(1+Assumptions!$D$49)^($A29-2022)</f>
        <v>37796999.401452661</v>
      </c>
      <c r="R29" s="38">
        <f>'Total Cost'!P29/(1+Assumptions!$D$49)^($A29-2022)</f>
        <v>27880766.983244818</v>
      </c>
      <c r="S29" s="38">
        <f>'Total Cost'!Q29/(1+Assumptions!$D$49)^($A29-2022)</f>
        <v>9649293.3440583702</v>
      </c>
      <c r="T29" s="38">
        <f>'Total Cost'!R29/(1+Assumptions!$D$49)^($A29-2022)</f>
        <v>6660456.9566841116</v>
      </c>
      <c r="U29" s="38">
        <f>'Total Cost'!S29/(1+Assumptions!$D$49)^($A29-2022)</f>
        <v>3769283.5141802295</v>
      </c>
      <c r="V29" s="84">
        <f t="shared" si="5"/>
        <v>22360821.172909897</v>
      </c>
      <c r="W29" s="84">
        <f t="shared" si="0"/>
        <v>39220189.696978942</v>
      </c>
      <c r="X29" s="84">
        <f t="shared" si="1"/>
        <v>28938812.854460843</v>
      </c>
      <c r="Y29" s="84">
        <f t="shared" si="2"/>
        <v>10400266.442442376</v>
      </c>
      <c r="Z29" s="84">
        <f t="shared" si="3"/>
        <v>7316265.1395902932</v>
      </c>
      <c r="AA29" s="84">
        <f t="shared" si="4"/>
        <v>4087061.8117249403</v>
      </c>
    </row>
    <row r="30" spans="1:27" x14ac:dyDescent="0.35">
      <c r="A30">
        <v>2049</v>
      </c>
      <c r="B30">
        <v>2040</v>
      </c>
      <c r="C30">
        <f>'[2]Total Frequency Model'!L30</f>
        <v>1.197555422408628</v>
      </c>
      <c r="D30" s="36">
        <f>'Total Cost'!B30/(1+Assumptions!$D$49)^($A30-2022)</f>
        <v>281892.7580477022</v>
      </c>
      <c r="E30" s="36">
        <f>'Total Cost'!C30/(1+Assumptions!$D$49)^($A30-2022)</f>
        <v>361653.11206895136</v>
      </c>
      <c r="F30" s="36">
        <f>'Total Cost'!D30/(1+Assumptions!$D$49)^($A30-2022)</f>
        <v>381320.04867693048</v>
      </c>
      <c r="G30" s="36">
        <f>'Total Cost'!E30/(1+Assumptions!$D$49)^($A30-2022)</f>
        <v>250753.44175173517</v>
      </c>
      <c r="H30" s="36">
        <f>'Total Cost'!F30/(1+Assumptions!$D$49)^($A30-2022)</f>
        <v>208688.04956244622</v>
      </c>
      <c r="I30" s="36">
        <f>'Total Cost'!G30/(1+Assumptions!$D$49)^($A30-2022)</f>
        <v>125103.56897853453</v>
      </c>
      <c r="J30" s="37">
        <f>'Total Cost'!H30/(1+Assumptions!$D$49)^($A30-2022)</f>
        <v>940185.40597175783</v>
      </c>
      <c r="K30" s="37">
        <f>'Total Cost'!I30/(1+Assumptions!$D$49)^($A30-2022)</f>
        <v>1000721.8558119652</v>
      </c>
      <c r="L30" s="37">
        <f>'Total Cost'!J30/(1+Assumptions!$D$49)^($A30-2022)</f>
        <v>632345.78214226151</v>
      </c>
      <c r="M30" s="37">
        <f>'Total Cost'!K30/(1+Assumptions!$D$49)^($A30-2022)</f>
        <v>468592.78023066721</v>
      </c>
      <c r="N30" s="37">
        <f>'Total Cost'!L30/(1+Assumptions!$D$49)^($A30-2022)</f>
        <v>419419.55709749652</v>
      </c>
      <c r="O30" s="37">
        <f>'Total Cost'!M30/(1+Assumptions!$D$49)^($A30-2022)</f>
        <v>179425.73889556367</v>
      </c>
      <c r="P30" s="38">
        <f>'Total Cost'!N30/(1+Assumptions!$D$49)^($A30-2022)</f>
        <v>20143446.431757215</v>
      </c>
      <c r="Q30" s="38">
        <f>'Total Cost'!O30/(1+Assumptions!$D$49)^($A30-2022)</f>
        <v>36112216.909129649</v>
      </c>
      <c r="R30" s="38">
        <f>'Total Cost'!P30/(1+Assumptions!$D$49)^($A30-2022)</f>
        <v>26639139.983425032</v>
      </c>
      <c r="S30" s="38">
        <f>'Total Cost'!Q30/(1+Assumptions!$D$49)^($A30-2022)</f>
        <v>9221376.07734989</v>
      </c>
      <c r="T30" s="38">
        <f>'Total Cost'!R30/(1+Assumptions!$D$49)^($A30-2022)</f>
        <v>6364627.4751387201</v>
      </c>
      <c r="U30" s="38">
        <f>'Total Cost'!S30/(1+Assumptions!$D$49)^($A30-2022)</f>
        <v>3601686.5261265798</v>
      </c>
      <c r="V30" s="84">
        <f t="shared" si="5"/>
        <v>21365524.595776677</v>
      </c>
      <c r="W30" s="84">
        <f t="shared" si="0"/>
        <v>37474591.877010569</v>
      </c>
      <c r="X30" s="84">
        <f t="shared" si="1"/>
        <v>27652805.814244226</v>
      </c>
      <c r="Y30" s="84">
        <f t="shared" si="2"/>
        <v>9940722.2993322928</v>
      </c>
      <c r="Z30" s="84">
        <f t="shared" si="3"/>
        <v>6992735.0817986634</v>
      </c>
      <c r="AA30" s="84">
        <f t="shared" si="4"/>
        <v>3906215.8340006778</v>
      </c>
    </row>
    <row r="31" spans="1:27" x14ac:dyDescent="0.35">
      <c r="A31">
        <v>2050</v>
      </c>
      <c r="B31">
        <v>2050</v>
      </c>
      <c r="C31">
        <f>'[2]Total Frequency Model'!L31</f>
        <v>1.3413780707010188</v>
      </c>
      <c r="D31" s="36">
        <f>'Total Cost'!B31/(1+Assumptions!$D$49)^($A31-2022)</f>
        <v>281486.16281203122</v>
      </c>
      <c r="E31" s="36">
        <f>'Total Cost'!C31/(1+Assumptions!$D$49)^($A31-2022)</f>
        <v>361131.47244489274</v>
      </c>
      <c r="F31" s="36">
        <f>'Total Cost'!D31/(1+Assumptions!$D$49)^($A31-2022)</f>
        <v>380770.04194340651</v>
      </c>
      <c r="G31" s="36">
        <f>'Total Cost'!E31/(1+Assumptions!$D$49)^($A31-2022)</f>
        <v>250391.76110605101</v>
      </c>
      <c r="H31" s="36">
        <f>'Total Cost'!F31/(1+Assumptions!$D$49)^($A31-2022)</f>
        <v>208387.04301200761</v>
      </c>
      <c r="I31" s="36">
        <f>'Total Cost'!G31/(1+Assumptions!$D$49)^($A31-2022)</f>
        <v>124923.12264332391</v>
      </c>
      <c r="J31" s="37">
        <f>'Total Cost'!H31/(1+Assumptions!$D$49)^($A31-2022)</f>
        <v>931923.36263478233</v>
      </c>
      <c r="K31" s="37">
        <f>'Total Cost'!I31/(1+Assumptions!$D$49)^($A31-2022)</f>
        <v>991933.80223627971</v>
      </c>
      <c r="L31" s="37">
        <f>'Total Cost'!J31/(1+Assumptions!$D$49)^($A31-2022)</f>
        <v>626798.12227904925</v>
      </c>
      <c r="M31" s="37">
        <f>'Total Cost'!K31/(1+Assumptions!$D$49)^($A31-2022)</f>
        <v>464500.68530087481</v>
      </c>
      <c r="N31" s="37">
        <f>'Total Cost'!L31/(1+Assumptions!$D$49)^($A31-2022)</f>
        <v>415750.50469197298</v>
      </c>
      <c r="O31" s="37">
        <f>'Total Cost'!M31/(1+Assumptions!$D$49)^($A31-2022)</f>
        <v>177854.26530191553</v>
      </c>
      <c r="P31" s="38">
        <f>'Total Cost'!N31/(1+Assumptions!$D$49)^($A31-2022)</f>
        <v>19966521.629739605</v>
      </c>
      <c r="Q31" s="38">
        <f>'Total Cost'!O31/(1+Assumptions!$D$49)^($A31-2022)</f>
        <v>35796120.965592794</v>
      </c>
      <c r="R31" s="38">
        <f>'Total Cost'!P31/(1+Assumptions!$D$49)^($A31-2022)</f>
        <v>26407103.082131561</v>
      </c>
      <c r="S31" s="38">
        <f>'Total Cost'!Q31/(1+Assumptions!$D$49)^($A31-2022)</f>
        <v>9142846.1889013015</v>
      </c>
      <c r="T31" s="38">
        <f>'Total Cost'!R31/(1+Assumptions!$D$49)^($A31-2022)</f>
        <v>6309969.6706762686</v>
      </c>
      <c r="U31" s="38">
        <f>'Total Cost'!S31/(1+Assumptions!$D$49)^($A31-2022)</f>
        <v>3570575.6541584684</v>
      </c>
      <c r="V31" s="84">
        <f t="shared" si="5"/>
        <v>21179931.155186418</v>
      </c>
      <c r="W31" s="84">
        <f t="shared" si="0"/>
        <v>37149186.240273967</v>
      </c>
      <c r="X31" s="84">
        <f t="shared" si="1"/>
        <v>27414671.246354017</v>
      </c>
      <c r="Y31" s="84">
        <f t="shared" si="2"/>
        <v>9857738.6353082266</v>
      </c>
      <c r="Z31" s="84">
        <f t="shared" si="3"/>
        <v>6934107.2183802491</v>
      </c>
      <c r="AA31" s="84">
        <f t="shared" si="4"/>
        <v>3873353.0421037078</v>
      </c>
    </row>
    <row r="32" spans="1:27" x14ac:dyDescent="0.35">
      <c r="A32">
        <v>2051</v>
      </c>
      <c r="B32">
        <v>2050</v>
      </c>
      <c r="C32">
        <f>'[2]Total Frequency Model'!L32</f>
        <v>1.3413780707010188</v>
      </c>
      <c r="D32" s="36">
        <f>'Total Cost'!B32/(1+Assumptions!$D$49)^($A32-2022)</f>
        <v>270923.44147255959</v>
      </c>
      <c r="E32" s="36">
        <f>'Total Cost'!C32/(1+Assumptions!$D$49)^($A32-2022)</f>
        <v>347580.07413727604</v>
      </c>
      <c r="F32" s="36">
        <f>'Total Cost'!D32/(1+Assumptions!$D$49)^($A32-2022)</f>
        <v>366481.70958884992</v>
      </c>
      <c r="G32" s="36">
        <f>'Total Cost'!E32/(1+Assumptions!$D$49)^($A32-2022)</f>
        <v>240995.8520075675</v>
      </c>
      <c r="H32" s="36">
        <f>'Total Cost'!F32/(1+Assumptions!$D$49)^($A32-2022)</f>
        <v>200567.35395836775</v>
      </c>
      <c r="I32" s="36">
        <f>'Total Cost'!G32/(1+Assumptions!$D$49)^($A32-2022)</f>
        <v>120235.40328917856</v>
      </c>
      <c r="J32" s="37">
        <f>'Total Cost'!H32/(1+Assumptions!$D$49)^($A32-2022)</f>
        <v>890355.72841165389</v>
      </c>
      <c r="K32" s="37">
        <f>'Total Cost'!I32/(1+Assumptions!$D$49)^($A32-2022)</f>
        <v>947695.18534465425</v>
      </c>
      <c r="L32" s="37">
        <f>'Total Cost'!J32/(1+Assumptions!$D$49)^($A32-2022)</f>
        <v>598849.16455653333</v>
      </c>
      <c r="M32" s="37">
        <f>'Total Cost'!K32/(1+Assumptions!$D$49)^($A32-2022)</f>
        <v>443806.77315040346</v>
      </c>
      <c r="N32" s="37">
        <f>'Total Cost'!L32/(1+Assumptions!$D$49)^($A32-2022)</f>
        <v>397222.33148068312</v>
      </c>
      <c r="O32" s="37">
        <f>'Total Cost'!M32/(1+Assumptions!$D$49)^($A32-2022)</f>
        <v>169926.28540947573</v>
      </c>
      <c r="P32" s="38">
        <f>'Total Cost'!N32/(1+Assumptions!$D$49)^($A32-2022)</f>
        <v>19076064.563913152</v>
      </c>
      <c r="Q32" s="38">
        <f>'Total Cost'!O32/(1+Assumptions!$D$49)^($A32-2022)</f>
        <v>34200746.227243416</v>
      </c>
      <c r="R32" s="38">
        <f>'Total Cost'!P32/(1+Assumptions!$D$49)^($A32-2022)</f>
        <v>25231275.611656453</v>
      </c>
      <c r="S32" s="38">
        <f>'Total Cost'!Q32/(1+Assumptions!$D$49)^($A32-2022)</f>
        <v>8737463.1465740483</v>
      </c>
      <c r="T32" s="38">
        <f>'Total Cost'!R32/(1+Assumptions!$D$49)^($A32-2022)</f>
        <v>6029755.2288638437</v>
      </c>
      <c r="U32" s="38">
        <f>'Total Cost'!S32/(1+Assumptions!$D$49)^($A32-2022)</f>
        <v>3411839.5461919005</v>
      </c>
      <c r="V32" s="84">
        <f t="shared" si="5"/>
        <v>20237343.733797364</v>
      </c>
      <c r="W32" s="84">
        <f t="shared" si="0"/>
        <v>35496021.486725345</v>
      </c>
      <c r="X32" s="84">
        <f t="shared" si="1"/>
        <v>26196606.485801838</v>
      </c>
      <c r="Y32" s="84">
        <f t="shared" si="2"/>
        <v>9422265.7717320193</v>
      </c>
      <c r="Z32" s="84">
        <f t="shared" si="3"/>
        <v>6627544.9143028948</v>
      </c>
      <c r="AA32" s="84">
        <f t="shared" si="4"/>
        <v>3702001.234890555</v>
      </c>
    </row>
    <row r="33" spans="1:27" x14ac:dyDescent="0.35">
      <c r="A33">
        <v>2052</v>
      </c>
      <c r="B33">
        <v>2050</v>
      </c>
      <c r="C33">
        <f>'[2]Total Frequency Model'!L33</f>
        <v>1.3413780707010188</v>
      </c>
      <c r="D33" s="36">
        <f>'Total Cost'!B33/(1+Assumptions!$D$49)^($A33-2022)</f>
        <v>260757.08449068459</v>
      </c>
      <c r="E33" s="36">
        <f>'Total Cost'!C33/(1+Assumptions!$D$49)^($A33-2022)</f>
        <v>334537.18979231239</v>
      </c>
      <c r="F33" s="36">
        <f>'Total Cost'!D33/(1+Assumptions!$D$49)^($A33-2022)</f>
        <v>352729.54452422058</v>
      </c>
      <c r="G33" s="36">
        <f>'Total Cost'!E33/(1+Assumptions!$D$49)^($A33-2022)</f>
        <v>231952.52283182985</v>
      </c>
      <c r="H33" s="36">
        <f>'Total Cost'!F33/(1+Assumptions!$D$49)^($A33-2022)</f>
        <v>193041.09743302618</v>
      </c>
      <c r="I33" s="36">
        <f>'Total Cost'!G33/(1+Assumptions!$D$49)^($A33-2022)</f>
        <v>115723.58982241619</v>
      </c>
      <c r="J33" s="37">
        <f>'Total Cost'!H33/(1+Assumptions!$D$49)^($A33-2022)</f>
        <v>850642.70124756196</v>
      </c>
      <c r="K33" s="37">
        <f>'Total Cost'!I33/(1+Assumptions!$D$49)^($A33-2022)</f>
        <v>905430.12153713207</v>
      </c>
      <c r="L33" s="37">
        <f>'Total Cost'!J33/(1+Assumptions!$D$49)^($A33-2022)</f>
        <v>572146.84929349448</v>
      </c>
      <c r="M33" s="37">
        <f>'Total Cost'!K33/(1+Assumptions!$D$49)^($A33-2022)</f>
        <v>424035.18559567572</v>
      </c>
      <c r="N33" s="37">
        <f>'Total Cost'!L33/(1+Assumptions!$D$49)^($A33-2022)</f>
        <v>379520.19604751887</v>
      </c>
      <c r="O33" s="37">
        <f>'Total Cost'!M33/(1+Assumptions!$D$49)^($A33-2022)</f>
        <v>162351.82737597066</v>
      </c>
      <c r="P33" s="38">
        <f>'Total Cost'!N33/(1+Assumptions!$D$49)^($A33-2022)</f>
        <v>18225375.947456375</v>
      </c>
      <c r="Q33" s="38">
        <f>'Total Cost'!O33/(1+Assumptions!$D$49)^($A33-2022)</f>
        <v>32676580.385532532</v>
      </c>
      <c r="R33" s="38">
        <f>'Total Cost'!P33/(1+Assumptions!$D$49)^($A33-2022)</f>
        <v>24107886.967951778</v>
      </c>
      <c r="S33" s="38">
        <f>'Total Cost'!Q33/(1+Assumptions!$D$49)^($A33-2022)</f>
        <v>8350090.285424714</v>
      </c>
      <c r="T33" s="38">
        <f>'Total Cost'!R33/(1+Assumptions!$D$49)^($A33-2022)</f>
        <v>5762007.6303420132</v>
      </c>
      <c r="U33" s="38">
        <f>'Total Cost'!S33/(1+Assumptions!$D$49)^($A33-2022)</f>
        <v>3260172.6186783677</v>
      </c>
      <c r="V33" s="84">
        <f t="shared" si="5"/>
        <v>19336775.733194619</v>
      </c>
      <c r="W33" s="84">
        <f t="shared" si="0"/>
        <v>33916547.696861975</v>
      </c>
      <c r="X33" s="84">
        <f t="shared" si="1"/>
        <v>25032763.361769494</v>
      </c>
      <c r="Y33" s="84">
        <f t="shared" si="2"/>
        <v>9006077.9938522205</v>
      </c>
      <c r="Z33" s="84">
        <f t="shared" si="3"/>
        <v>6334568.9238225585</v>
      </c>
      <c r="AA33" s="84">
        <f t="shared" si="4"/>
        <v>3538248.0358767547</v>
      </c>
    </row>
    <row r="34" spans="1:27" x14ac:dyDescent="0.35">
      <c r="A34">
        <v>2053</v>
      </c>
      <c r="B34">
        <v>2050</v>
      </c>
      <c r="C34">
        <f>'[2]Total Frequency Model'!L34</f>
        <v>1.3413780707010188</v>
      </c>
      <c r="D34" s="36">
        <f>'Total Cost'!B34/(1+Assumptions!$D$49)^($A34-2022)</f>
        <v>250972.21835995614</v>
      </c>
      <c r="E34" s="36">
        <f>'Total Cost'!C34/(1+Assumptions!$D$49)^($A34-2022)</f>
        <v>321983.73750831577</v>
      </c>
      <c r="F34" s="36">
        <f>'Total Cost'!D34/(1+Assumptions!$D$49)^($A34-2022)</f>
        <v>339493.42716133595</v>
      </c>
      <c r="G34" s="36">
        <f>'Total Cost'!E34/(1+Assumptions!$D$49)^($A34-2022)</f>
        <v>223248.54307600742</v>
      </c>
      <c r="H34" s="36">
        <f>'Total Cost'!F34/(1+Assumptions!$D$49)^($A34-2022)</f>
        <v>185797.26242926982</v>
      </c>
      <c r="I34" s="36">
        <f>'Total Cost'!G34/(1+Assumptions!$D$49)^($A34-2022)</f>
        <v>111381.08140393399</v>
      </c>
      <c r="J34" s="37">
        <f>'Total Cost'!H34/(1+Assumptions!$D$49)^($A34-2022)</f>
        <v>812701.51456521172</v>
      </c>
      <c r="K34" s="37">
        <f>'Total Cost'!I34/(1+Assumptions!$D$49)^($A34-2022)</f>
        <v>865050.5447326923</v>
      </c>
      <c r="L34" s="37">
        <f>'Total Cost'!J34/(1+Assumptions!$D$49)^($A34-2022)</f>
        <v>546635.55539195018</v>
      </c>
      <c r="M34" s="37">
        <f>'Total Cost'!K34/(1+Assumptions!$D$49)^($A34-2022)</f>
        <v>405144.79938712507</v>
      </c>
      <c r="N34" s="37">
        <f>'Total Cost'!L34/(1+Assumptions!$D$49)^($A34-2022)</f>
        <v>362607.25884851359</v>
      </c>
      <c r="O34" s="37">
        <f>'Total Cost'!M34/(1+Assumptions!$D$49)^($A34-2022)</f>
        <v>155115.12211866167</v>
      </c>
      <c r="P34" s="38">
        <f>'Total Cost'!N34/(1+Assumptions!$D$49)^($A34-2022)</f>
        <v>17412677.443677604</v>
      </c>
      <c r="Q34" s="38">
        <f>'Total Cost'!O34/(1+Assumptions!$D$49)^($A34-2022)</f>
        <v>31220440.835927445</v>
      </c>
      <c r="R34" s="38">
        <f>'Total Cost'!P34/(1+Assumptions!$D$49)^($A34-2022)</f>
        <v>23034595.201337352</v>
      </c>
      <c r="S34" s="38">
        <f>'Total Cost'!Q34/(1+Assumptions!$D$49)^($A34-2022)</f>
        <v>7979926.0109652411</v>
      </c>
      <c r="T34" s="38">
        <f>'Total Cost'!R34/(1+Assumptions!$D$49)^($A34-2022)</f>
        <v>5506171.2967290413</v>
      </c>
      <c r="U34" s="38">
        <f>'Total Cost'!S34/(1+Assumptions!$D$49)^($A34-2022)</f>
        <v>3115259.5587498718</v>
      </c>
      <c r="V34" s="84">
        <f t="shared" si="5"/>
        <v>18476351.176602773</v>
      </c>
      <c r="W34" s="84">
        <f t="shared" si="0"/>
        <v>32407475.118168455</v>
      </c>
      <c r="X34" s="84">
        <f t="shared" si="1"/>
        <v>23920724.183890637</v>
      </c>
      <c r="Y34" s="84">
        <f t="shared" si="2"/>
        <v>8608319.3534283731</v>
      </c>
      <c r="Z34" s="84">
        <f t="shared" si="3"/>
        <v>6054575.8180068247</v>
      </c>
      <c r="AA34" s="84">
        <f t="shared" si="4"/>
        <v>3381755.7622724674</v>
      </c>
    </row>
    <row r="35" spans="1:27" x14ac:dyDescent="0.35">
      <c r="A35">
        <v>2054</v>
      </c>
      <c r="B35">
        <v>2050</v>
      </c>
      <c r="C35">
        <f>'[2]Total Frequency Model'!L35</f>
        <v>1.3413780707010188</v>
      </c>
      <c r="D35" s="36">
        <f>'Total Cost'!B35/(1+Assumptions!$D$49)^($A35-2022)</f>
        <v>241554.52769977445</v>
      </c>
      <c r="E35" s="36">
        <f>'Total Cost'!C35/(1+Assumptions!$D$49)^($A35-2022)</f>
        <v>309901.35142878036</v>
      </c>
      <c r="F35" s="36">
        <f>'Total Cost'!D35/(1+Assumptions!$D$49)^($A35-2022)</f>
        <v>326753.99289620644</v>
      </c>
      <c r="G35" s="36">
        <f>'Total Cost'!E35/(1+Assumptions!$D$49)^($A35-2022)</f>
        <v>214871.17870968304</v>
      </c>
      <c r="H35" s="36">
        <f>'Total Cost'!F35/(1+Assumptions!$D$49)^($A35-2022)</f>
        <v>178825.2511265772</v>
      </c>
      <c r="I35" s="36">
        <f>'Total Cost'!G35/(1+Assumptions!$D$49)^($A35-2022)</f>
        <v>107201.52489001617</v>
      </c>
      <c r="J35" s="37">
        <f>'Total Cost'!H35/(1+Assumptions!$D$49)^($A35-2022)</f>
        <v>776453.09625073767</v>
      </c>
      <c r="K35" s="37">
        <f>'Total Cost'!I35/(1+Assumptions!$D$49)^($A35-2022)</f>
        <v>826472.31952570856</v>
      </c>
      <c r="L35" s="37">
        <f>'Total Cost'!J35/(1+Assumptions!$D$49)^($A35-2022)</f>
        <v>522262.14399271156</v>
      </c>
      <c r="M35" s="37">
        <f>'Total Cost'!K35/(1+Assumptions!$D$49)^($A35-2022)</f>
        <v>387096.32542005752</v>
      </c>
      <c r="N35" s="37">
        <f>'Total Cost'!L35/(1+Assumptions!$D$49)^($A35-2022)</f>
        <v>346448.32379372127</v>
      </c>
      <c r="O35" s="37">
        <f>'Total Cost'!M35/(1+Assumptions!$D$49)^($A35-2022)</f>
        <v>148201.10413925225</v>
      </c>
      <c r="P35" s="38">
        <f>'Total Cost'!N35/(1+Assumptions!$D$49)^($A35-2022)</f>
        <v>16636270.328017103</v>
      </c>
      <c r="Q35" s="38">
        <f>'Total Cost'!O35/(1+Assumptions!$D$49)^($A35-2022)</f>
        <v>29829287.385647256</v>
      </c>
      <c r="R35" s="38">
        <f>'Total Cost'!P35/(1+Assumptions!$D$49)^($A35-2022)</f>
        <v>22009163.087508686</v>
      </c>
      <c r="S35" s="38">
        <f>'Total Cost'!Q35/(1+Assumptions!$D$49)^($A35-2022)</f>
        <v>7626204.4639640767</v>
      </c>
      <c r="T35" s="38">
        <f>'Total Cost'!R35/(1+Assumptions!$D$49)^($A35-2022)</f>
        <v>5261715.4457170125</v>
      </c>
      <c r="U35" s="38">
        <f>'Total Cost'!S35/(1+Assumptions!$D$49)^($A35-2022)</f>
        <v>2976799.137436959</v>
      </c>
      <c r="V35" s="84">
        <f t="shared" si="5"/>
        <v>17654277.951967616</v>
      </c>
      <c r="W35" s="84">
        <f t="shared" si="0"/>
        <v>30965661.056601744</v>
      </c>
      <c r="X35" s="84">
        <f t="shared" si="1"/>
        <v>22858179.224397603</v>
      </c>
      <c r="Y35" s="84">
        <f t="shared" si="2"/>
        <v>8228171.9680938171</v>
      </c>
      <c r="Z35" s="84">
        <f t="shared" si="3"/>
        <v>5786989.020637311</v>
      </c>
      <c r="AA35" s="84">
        <f t="shared" si="4"/>
        <v>3232201.7664662274</v>
      </c>
    </row>
    <row r="36" spans="1:27" x14ac:dyDescent="0.35">
      <c r="A36">
        <v>2055</v>
      </c>
      <c r="B36">
        <v>2050</v>
      </c>
      <c r="C36">
        <f>'[2]Total Frequency Model'!L36</f>
        <v>1.3413780707010188</v>
      </c>
      <c r="D36" s="36">
        <f>'Total Cost'!B36/(1+Assumptions!$D$49)^($A36-2022)</f>
        <v>232490.23431181067</v>
      </c>
      <c r="E36" s="36">
        <f>'Total Cost'!C36/(1+Assumptions!$D$49)^($A36-2022)</f>
        <v>298272.35487290437</v>
      </c>
      <c r="F36" s="36">
        <f>'Total Cost'!D36/(1+Assumptions!$D$49)^($A36-2022)</f>
        <v>314492.6037783795</v>
      </c>
      <c r="G36" s="36">
        <f>'Total Cost'!E36/(1+Assumptions!$D$49)^($A36-2022)</f>
        <v>206808.17354480829</v>
      </c>
      <c r="H36" s="36">
        <f>'Total Cost'!F36/(1+Assumptions!$D$49)^($A36-2022)</f>
        <v>172114.86338587533</v>
      </c>
      <c r="I36" s="36">
        <f>'Total Cost'!G36/(1+Assumptions!$D$49)^($A36-2022)</f>
        <v>103178.80553760588</v>
      </c>
      <c r="J36" s="37">
        <f>'Total Cost'!H36/(1+Assumptions!$D$49)^($A36-2022)</f>
        <v>741821.90371239407</v>
      </c>
      <c r="K36" s="37">
        <f>'Total Cost'!I36/(1+Assumptions!$D$49)^($A36-2022)</f>
        <v>789615.06571222807</v>
      </c>
      <c r="L36" s="37">
        <f>'Total Cost'!J36/(1+Assumptions!$D$49)^($A36-2022)</f>
        <v>498975.84767513577</v>
      </c>
      <c r="M36" s="37">
        <f>'Total Cost'!K36/(1+Assumptions!$D$49)^($A36-2022)</f>
        <v>369852.22690609377</v>
      </c>
      <c r="N36" s="37">
        <f>'Total Cost'!L36/(1+Assumptions!$D$49)^($A36-2022)</f>
        <v>331009.76491176948</v>
      </c>
      <c r="O36" s="37">
        <f>'Total Cost'!M36/(1+Assumptions!$D$49)^($A36-2022)</f>
        <v>141595.38012379946</v>
      </c>
      <c r="P36" s="38">
        <f>'Total Cost'!N36/(1+Assumptions!$D$49)^($A36-2022)</f>
        <v>15894531.9204136</v>
      </c>
      <c r="Q36" s="38">
        <f>'Total Cost'!O36/(1+Assumptions!$D$49)^($A36-2022)</f>
        <v>28500215.874448813</v>
      </c>
      <c r="R36" s="38">
        <f>'Total Cost'!P36/(1+Assumptions!$D$49)^($A36-2022)</f>
        <v>21029453.439226888</v>
      </c>
      <c r="S36" s="38">
        <f>'Total Cost'!Q36/(1+Assumptions!$D$49)^($A36-2022)</f>
        <v>7288193.9250378953</v>
      </c>
      <c r="T36" s="38">
        <f>'Total Cost'!R36/(1+Assumptions!$D$49)^($A36-2022)</f>
        <v>5028132.982915597</v>
      </c>
      <c r="U36" s="38">
        <f>'Total Cost'!S36/(1+Assumptions!$D$49)^($A36-2022)</f>
        <v>2844503.5798033052</v>
      </c>
      <c r="V36" s="84">
        <f t="shared" si="5"/>
        <v>16868844.058437806</v>
      </c>
      <c r="W36" s="84">
        <f t="shared" si="0"/>
        <v>29588103.295033947</v>
      </c>
      <c r="X36" s="84">
        <f t="shared" si="1"/>
        <v>21842921.890680403</v>
      </c>
      <c r="Y36" s="84">
        <f t="shared" si="2"/>
        <v>7864854.3254887974</v>
      </c>
      <c r="Z36" s="84">
        <f t="shared" si="3"/>
        <v>5531257.6112132417</v>
      </c>
      <c r="AA36" s="84">
        <f t="shared" si="4"/>
        <v>3089277.7654647105</v>
      </c>
    </row>
    <row r="37" spans="1:27" x14ac:dyDescent="0.35">
      <c r="A37">
        <v>2056</v>
      </c>
      <c r="B37">
        <v>2050</v>
      </c>
      <c r="C37">
        <f>'[2]Total Frequency Model'!L37</f>
        <v>1.3413780707010188</v>
      </c>
      <c r="D37" s="36">
        <f>'Total Cost'!B37/(1+Assumptions!$D$49)^($A37-2022)</f>
        <v>223766.07702233139</v>
      </c>
      <c r="E37" s="36">
        <f>'Total Cost'!C37/(1+Assumptions!$D$49)^($A37-2022)</f>
        <v>287079.73447438638</v>
      </c>
      <c r="F37" s="36">
        <f>'Total Cost'!D37/(1+Assumptions!$D$49)^($A37-2022)</f>
        <v>302691.32124338625</v>
      </c>
      <c r="G37" s="36">
        <f>'Total Cost'!E37/(1+Assumptions!$D$49)^($A37-2022)</f>
        <v>199047.73130474825</v>
      </c>
      <c r="H37" s="36">
        <f>'Total Cost'!F37/(1+Assumptions!$D$49)^($A37-2022)</f>
        <v>165656.28182660966</v>
      </c>
      <c r="I37" s="36">
        <f>'Total Cost'!G37/(1+Assumptions!$D$49)^($A37-2022)</f>
        <v>99307.038058360238</v>
      </c>
      <c r="J37" s="37">
        <f>'Total Cost'!H37/(1+Assumptions!$D$49)^($A37-2022)</f>
        <v>708735.7663043522</v>
      </c>
      <c r="K37" s="37">
        <f>'Total Cost'!I37/(1+Assumptions!$D$49)^($A37-2022)</f>
        <v>754401.99065113126</v>
      </c>
      <c r="L37" s="37">
        <f>'Total Cost'!J37/(1+Assumptions!$D$49)^($A37-2022)</f>
        <v>476728.16460362123</v>
      </c>
      <c r="M37" s="37">
        <f>'Total Cost'!K37/(1+Assumptions!$D$49)^($A37-2022)</f>
        <v>353376.64119623206</v>
      </c>
      <c r="N37" s="37">
        <f>'Total Cost'!L37/(1+Assumptions!$D$49)^($A37-2022)</f>
        <v>316259.45628758823</v>
      </c>
      <c r="O37" s="37">
        <f>'Total Cost'!M37/(1+Assumptions!$D$49)^($A37-2022)</f>
        <v>135284.1989442679</v>
      </c>
      <c r="P37" s="38">
        <f>'Total Cost'!N37/(1+Assumptions!$D$49)^($A37-2022)</f>
        <v>15185912.177688472</v>
      </c>
      <c r="Q37" s="38">
        <f>'Total Cost'!O37/(1+Assumptions!$D$49)^($A37-2022)</f>
        <v>27230452.081432179</v>
      </c>
      <c r="R37" s="38">
        <f>'Total Cost'!P37/(1+Assumptions!$D$49)^($A37-2022)</f>
        <v>20093424.628103886</v>
      </c>
      <c r="S37" s="38">
        <f>'Total Cost'!Q37/(1+Assumptions!$D$49)^($A37-2022)</f>
        <v>6965195.2905634949</v>
      </c>
      <c r="T37" s="38">
        <f>'Total Cost'!R37/(1+Assumptions!$D$49)^($A37-2022)</f>
        <v>4804939.4432793036</v>
      </c>
      <c r="U37" s="38">
        <f>'Total Cost'!S37/(1+Assumptions!$D$49)^($A37-2022)</f>
        <v>2718097.9632808324</v>
      </c>
      <c r="V37" s="84">
        <f t="shared" si="5"/>
        <v>16118414.021015156</v>
      </c>
      <c r="W37" s="84">
        <f t="shared" si="0"/>
        <v>28271933.806557696</v>
      </c>
      <c r="X37" s="84">
        <f t="shared" si="1"/>
        <v>20872844.113950893</v>
      </c>
      <c r="Y37" s="84">
        <f t="shared" si="2"/>
        <v>7517619.6630644752</v>
      </c>
      <c r="Z37" s="84">
        <f t="shared" si="3"/>
        <v>5286855.1813935013</v>
      </c>
      <c r="AA37" s="84">
        <f t="shared" si="4"/>
        <v>2952689.2002834603</v>
      </c>
    </row>
    <row r="38" spans="1:27" x14ac:dyDescent="0.35">
      <c r="A38">
        <v>2057</v>
      </c>
      <c r="B38">
        <v>2050</v>
      </c>
      <c r="C38">
        <f>'[2]Total Frequency Model'!L38</f>
        <v>1.3413780707010188</v>
      </c>
      <c r="D38" s="36">
        <f>'Total Cost'!B38/(1+Assumptions!$D$49)^($A38-2022)</f>
        <v>215369.29228093731</v>
      </c>
      <c r="E38" s="36">
        <f>'Total Cost'!C38/(1+Assumptions!$D$49)^($A38-2022)</f>
        <v>276307.11529065989</v>
      </c>
      <c r="F38" s="36">
        <f>'Total Cost'!D38/(1+Assumptions!$D$49)^($A38-2022)</f>
        <v>291332.87986839964</v>
      </c>
      <c r="G38" s="36">
        <f>'Total Cost'!E38/(1+Assumptions!$D$49)^($A38-2022)</f>
        <v>191578.49836618258</v>
      </c>
      <c r="H38" s="36">
        <f>'Total Cost'!F38/(1+Assumptions!$D$49)^($A38-2022)</f>
        <v>159440.05746379466</v>
      </c>
      <c r="I38" s="36">
        <f>'Total Cost'!G38/(1+Assumptions!$D$49)^($A38-2022)</f>
        <v>95580.558008400461</v>
      </c>
      <c r="J38" s="37">
        <f>'Total Cost'!H38/(1+Assumptions!$D$49)^($A38-2022)</f>
        <v>677125.7347866809</v>
      </c>
      <c r="K38" s="37">
        <f>'Total Cost'!I38/(1+Assumptions!$D$49)^($A38-2022)</f>
        <v>720759.72911029868</v>
      </c>
      <c r="L38" s="37">
        <f>'Total Cost'!J38/(1+Assumptions!$D$49)^($A38-2022)</f>
        <v>455472.75739996199</v>
      </c>
      <c r="M38" s="37">
        <f>'Total Cost'!K38/(1+Assumptions!$D$49)^($A38-2022)</f>
        <v>337635.30509254296</v>
      </c>
      <c r="N38" s="37">
        <f>'Total Cost'!L38/(1+Assumptions!$D$49)^($A38-2022)</f>
        <v>302166.70512719452</v>
      </c>
      <c r="O38" s="37">
        <f>'Total Cost'!M38/(1+Assumptions!$D$49)^($A38-2022)</f>
        <v>129254.42299914811</v>
      </c>
      <c r="P38" s="38">
        <f>'Total Cost'!N38/(1+Assumptions!$D$49)^($A38-2022)</f>
        <v>14508930.43876474</v>
      </c>
      <c r="Q38" s="38">
        <f>'Total Cost'!O38/(1+Assumptions!$D$49)^($A38-2022)</f>
        <v>26017345.90503072</v>
      </c>
      <c r="R38" s="38">
        <f>'Total Cost'!P38/(1+Assumptions!$D$49)^($A38-2022)</f>
        <v>19199126.307059798</v>
      </c>
      <c r="S38" s="38">
        <f>'Total Cost'!Q38/(1+Assumptions!$D$49)^($A38-2022)</f>
        <v>6656540.6167179756</v>
      </c>
      <c r="T38" s="38">
        <f>'Total Cost'!R38/(1+Assumptions!$D$49)^($A38-2022)</f>
        <v>4591671.9798972951</v>
      </c>
      <c r="U38" s="38">
        <f>'Total Cost'!S38/(1+Assumptions!$D$49)^($A38-2022)</f>
        <v>2597319.6429414735</v>
      </c>
      <c r="V38" s="84">
        <f t="shared" si="5"/>
        <v>15401425.465832358</v>
      </c>
      <c r="W38" s="84">
        <f t="shared" si="0"/>
        <v>27014412.749431677</v>
      </c>
      <c r="X38" s="84">
        <f t="shared" si="1"/>
        <v>19945931.944328159</v>
      </c>
      <c r="Y38" s="84">
        <f t="shared" si="2"/>
        <v>7185754.4201767016</v>
      </c>
      <c r="Z38" s="84">
        <f t="shared" si="3"/>
        <v>5053278.7424882846</v>
      </c>
      <c r="AA38" s="84">
        <f t="shared" si="4"/>
        <v>2822154.623949022</v>
      </c>
    </row>
    <row r="39" spans="1:27" x14ac:dyDescent="0.35">
      <c r="A39">
        <v>2058</v>
      </c>
      <c r="B39">
        <v>2050</v>
      </c>
      <c r="C39">
        <f>'[2]Total Frequency Model'!L39</f>
        <v>1.3413780707010188</v>
      </c>
      <c r="D39" s="36">
        <f>'Total Cost'!B39/(1+Assumptions!$D$49)^($A39-2022)</f>
        <v>207287.5954873302</v>
      </c>
      <c r="E39" s="36">
        <f>'Total Cost'!C39/(1+Assumptions!$D$49)^($A39-2022)</f>
        <v>265938.73684614844</v>
      </c>
      <c r="F39" s="36">
        <f>'Total Cost'!D39/(1+Assumptions!$D$49)^($A39-2022)</f>
        <v>280400.66211270634</v>
      </c>
      <c r="G39" s="36">
        <f>'Total Cost'!E39/(1+Assumptions!$D$49)^($A39-2022)</f>
        <v>184389.54714861346</v>
      </c>
      <c r="H39" s="36">
        <f>'Total Cost'!F39/(1+Assumptions!$D$49)^($A39-2022)</f>
        <v>153457.09588403124</v>
      </c>
      <c r="I39" s="36">
        <f>'Total Cost'!G39/(1+Assumptions!$D$49)^($A39-2022)</f>
        <v>91993.913501160103</v>
      </c>
      <c r="J39" s="37">
        <f>'Total Cost'!H39/(1+Assumptions!$D$49)^($A39-2022)</f>
        <v>646925.93750728539</v>
      </c>
      <c r="K39" s="37">
        <f>'Total Cost'!I39/(1+Assumptions!$D$49)^($A39-2022)</f>
        <v>688618.19026353036</v>
      </c>
      <c r="L39" s="37">
        <f>'Total Cost'!J39/(1+Assumptions!$D$49)^($A39-2022)</f>
        <v>435165.35653053795</v>
      </c>
      <c r="M39" s="37">
        <f>'Total Cost'!K39/(1+Assumptions!$D$49)^($A39-2022)</f>
        <v>322595.48349278059</v>
      </c>
      <c r="N39" s="37">
        <f>'Total Cost'!L39/(1+Assumptions!$D$49)^($A39-2022)</f>
        <v>288702.18780993647</v>
      </c>
      <c r="O39" s="37">
        <f>'Total Cost'!M39/(1+Assumptions!$D$49)^($A39-2022)</f>
        <v>123493.50083335571</v>
      </c>
      <c r="P39" s="38">
        <f>'Total Cost'!N39/(1+Assumptions!$D$49)^($A39-2022)</f>
        <v>13862172.315860588</v>
      </c>
      <c r="Q39" s="38">
        <f>'Total Cost'!O39/(1+Assumptions!$D$49)^($A39-2022)</f>
        <v>24858365.803927746</v>
      </c>
      <c r="R39" s="38">
        <f>'Total Cost'!P39/(1+Assumptions!$D$49)^($A39-2022)</f>
        <v>18344695.32445202</v>
      </c>
      <c r="S39" s="38">
        <f>'Total Cost'!Q39/(1+Assumptions!$D$49)^($A39-2022)</f>
        <v>6361591.728598184</v>
      </c>
      <c r="T39" s="38">
        <f>'Total Cost'!R39/(1+Assumptions!$D$49)^($A39-2022)</f>
        <v>4387888.3980244063</v>
      </c>
      <c r="U39" s="38">
        <f>'Total Cost'!S39/(1+Assumptions!$D$49)^($A39-2022)</f>
        <v>2481917.7024984583</v>
      </c>
      <c r="V39" s="84">
        <f t="shared" si="5"/>
        <v>14716385.848855203</v>
      </c>
      <c r="W39" s="84">
        <f t="shared" si="0"/>
        <v>25812922.731037423</v>
      </c>
      <c r="X39" s="84">
        <f t="shared" si="1"/>
        <v>19060261.343095265</v>
      </c>
      <c r="Y39" s="84">
        <f t="shared" si="2"/>
        <v>6868576.7592395777</v>
      </c>
      <c r="Z39" s="84">
        <f t="shared" si="3"/>
        <v>4830047.6817183737</v>
      </c>
      <c r="AA39" s="84">
        <f t="shared" si="4"/>
        <v>2697405.1168329744</v>
      </c>
    </row>
    <row r="40" spans="1:27" x14ac:dyDescent="0.35">
      <c r="A40">
        <v>2059</v>
      </c>
      <c r="B40">
        <v>2050</v>
      </c>
      <c r="C40">
        <f>'[2]Total Frequency Model'!L40</f>
        <v>1.3413780707010188</v>
      </c>
      <c r="D40" s="36">
        <f>'Total Cost'!B40/(1+Assumptions!$D$49)^($A40-2022)</f>
        <v>199509.16301879042</v>
      </c>
      <c r="E40" s="36">
        <f>'Total Cost'!C40/(1+Assumptions!$D$49)^($A40-2022)</f>
        <v>255959.43007449468</v>
      </c>
      <c r="F40" s="36">
        <f>'Total Cost'!D40/(1+Assumptions!$D$49)^($A40-2022)</f>
        <v>269878.67400603817</v>
      </c>
      <c r="G40" s="36">
        <f>'Total Cost'!E40/(1+Assumptions!$D$49)^($A40-2022)</f>
        <v>177470.36012717983</v>
      </c>
      <c r="H40" s="36">
        <f>'Total Cost'!F40/(1+Assumptions!$D$49)^($A40-2022)</f>
        <v>147698.6439402673</v>
      </c>
      <c r="I40" s="36">
        <f>'Total Cost'!G40/(1+Assumptions!$D$49)^($A40-2022)</f>
        <v>88541.857231207367</v>
      </c>
      <c r="J40" s="37">
        <f>'Total Cost'!H40/(1+Assumptions!$D$49)^($A40-2022)</f>
        <v>618073.44300560676</v>
      </c>
      <c r="K40" s="37">
        <f>'Total Cost'!I40/(1+Assumptions!$D$49)^($A40-2022)</f>
        <v>657910.4115188889</v>
      </c>
      <c r="L40" s="37">
        <f>'Total Cost'!J40/(1+Assumptions!$D$49)^($A40-2022)</f>
        <v>415763.66800674255</v>
      </c>
      <c r="M40" s="37">
        <f>'Total Cost'!K40/(1+Assumptions!$D$49)^($A40-2022)</f>
        <v>308225.90121914877</v>
      </c>
      <c r="N40" s="37">
        <f>'Total Cost'!L40/(1+Assumptions!$D$49)^($A40-2022)</f>
        <v>275837.88879483333</v>
      </c>
      <c r="O40" s="37">
        <f>'Total Cost'!M40/(1+Assumptions!$D$49)^($A40-2022)</f>
        <v>117989.44098029636</v>
      </c>
      <c r="P40" s="38">
        <f>'Total Cost'!N40/(1+Assumptions!$D$49)^($A40-2022)</f>
        <v>13244286.72510541</v>
      </c>
      <c r="Q40" s="38">
        <f>'Total Cost'!O40/(1+Assumptions!$D$49)^($A40-2022)</f>
        <v>23751093.487191658</v>
      </c>
      <c r="R40" s="38">
        <f>'Total Cost'!P40/(1+Assumptions!$D$49)^($A40-2022)</f>
        <v>17528351.821279831</v>
      </c>
      <c r="S40" s="38">
        <f>'Total Cost'!Q40/(1+Assumptions!$D$49)^($A40-2022)</f>
        <v>6079738.8915070845</v>
      </c>
      <c r="T40" s="38">
        <f>'Total Cost'!R40/(1+Assumptions!$D$49)^($A40-2022)</f>
        <v>4193166.2323271404</v>
      </c>
      <c r="U40" s="38">
        <f>'Total Cost'!S40/(1+Assumptions!$D$49)^($A40-2022)</f>
        <v>2371652.4298840705</v>
      </c>
      <c r="V40" s="84">
        <f t="shared" si="5"/>
        <v>14061869.331129808</v>
      </c>
      <c r="W40" s="84">
        <f t="shared" si="0"/>
        <v>24664963.328785043</v>
      </c>
      <c r="X40" s="84">
        <f t="shared" si="1"/>
        <v>18213994.163292613</v>
      </c>
      <c r="Y40" s="84">
        <f t="shared" si="2"/>
        <v>6565435.1528534135</v>
      </c>
      <c r="Z40" s="84">
        <f t="shared" si="3"/>
        <v>4616702.7650622409</v>
      </c>
      <c r="AA40" s="84">
        <f t="shared" si="4"/>
        <v>2578183.7280955743</v>
      </c>
    </row>
    <row r="41" spans="1:27" x14ac:dyDescent="0.35">
      <c r="A41">
        <v>2060</v>
      </c>
      <c r="B41">
        <v>2060</v>
      </c>
      <c r="C41">
        <f>'[2]Total Frequency Model'!L41</f>
        <v>1.5237627321749549</v>
      </c>
      <c r="D41" s="36">
        <f>'Total Cost'!B41/(1+Assumptions!$D$49)^($A41-2022)</f>
        <v>193869.35726495061</v>
      </c>
      <c r="E41" s="36">
        <f>'Total Cost'!C41/(1+Assumptions!$D$49)^($A41-2022)</f>
        <v>248723.86532828931</v>
      </c>
      <c r="F41" s="36">
        <f>'Total Cost'!D41/(1+Assumptions!$D$49)^($A41-2022)</f>
        <v>262249.63443979749</v>
      </c>
      <c r="G41" s="36">
        <f>'Total Cost'!E41/(1+Assumptions!$D$49)^($A41-2022)</f>
        <v>172453.55617172929</v>
      </c>
      <c r="H41" s="36">
        <f>'Total Cost'!F41/(1+Assumptions!$D$49)^($A41-2022)</f>
        <v>143523.4389054479</v>
      </c>
      <c r="I41" s="36">
        <f>'Total Cost'!G41/(1+Assumptions!$D$49)^($A41-2022)</f>
        <v>86038.920181538138</v>
      </c>
      <c r="J41" s="37">
        <f>'Total Cost'!H41/(1+Assumptions!$D$49)^($A41-2022)</f>
        <v>596187.23253634234</v>
      </c>
      <c r="K41" s="37">
        <f>'Total Cost'!I41/(1+Assumptions!$D$49)^($A41-2022)</f>
        <v>634617.5989977672</v>
      </c>
      <c r="L41" s="37">
        <f>'Total Cost'!J41/(1+Assumptions!$D$49)^($A41-2022)</f>
        <v>401047.54587495822</v>
      </c>
      <c r="M41" s="37">
        <f>'Total Cost'!K41/(1+Assumptions!$D$49)^($A41-2022)</f>
        <v>297328.94575579278</v>
      </c>
      <c r="N41" s="37">
        <f>'Total Cost'!L41/(1+Assumptions!$D$49)^($A41-2022)</f>
        <v>266081.65766755911</v>
      </c>
      <c r="O41" s="37">
        <f>'Total Cost'!M41/(1+Assumptions!$D$49)^($A41-2022)</f>
        <v>113814.95467018089</v>
      </c>
      <c r="P41" s="38">
        <f>'Total Cost'!N41/(1+Assumptions!$D$49)^($A41-2022)</f>
        <v>12775680.414908806</v>
      </c>
      <c r="Q41" s="38">
        <f>'Total Cost'!O41/(1+Assumptions!$D$49)^($A41-2022)</f>
        <v>22911466.718722455</v>
      </c>
      <c r="R41" s="38">
        <f>'Total Cost'!P41/(1+Assumptions!$D$49)^($A41-2022)</f>
        <v>16909470.129774444</v>
      </c>
      <c r="S41" s="38">
        <f>'Total Cost'!Q41/(1+Assumptions!$D$49)^($A41-2022)</f>
        <v>5866279.9951241594</v>
      </c>
      <c r="T41" s="38">
        <f>'Total Cost'!R41/(1+Assumptions!$D$49)^($A41-2022)</f>
        <v>4045639.4337556753</v>
      </c>
      <c r="U41" s="38">
        <f>'Total Cost'!S41/(1+Assumptions!$D$49)^($A41-2022)</f>
        <v>2288090.4916585139</v>
      </c>
      <c r="V41" s="84">
        <f t="shared" si="5"/>
        <v>13565737.004710099</v>
      </c>
      <c r="W41" s="84">
        <f t="shared" si="0"/>
        <v>23794808.183048513</v>
      </c>
      <c r="X41" s="84">
        <f t="shared" si="1"/>
        <v>17572767.310089201</v>
      </c>
      <c r="Y41" s="84">
        <f t="shared" si="2"/>
        <v>6336062.4970516814</v>
      </c>
      <c r="Z41" s="84">
        <f t="shared" si="3"/>
        <v>4455244.5303286826</v>
      </c>
      <c r="AA41" s="84">
        <f t="shared" si="4"/>
        <v>2487944.3665102329</v>
      </c>
    </row>
    <row r="42" spans="1:27" x14ac:dyDescent="0.35">
      <c r="A42">
        <v>2061</v>
      </c>
      <c r="B42">
        <v>2060</v>
      </c>
      <c r="C42">
        <f>'[2]Total Frequency Model'!L42</f>
        <v>1.5237627321749549</v>
      </c>
      <c r="D42" s="36">
        <f>'Total Cost'!B42/(1+Assumptions!$D$49)^($A42-2022)</f>
        <v>186594.44194906129</v>
      </c>
      <c r="E42" s="36">
        <f>'Total Cost'!C42/(1+Assumptions!$D$49)^($A42-2022)</f>
        <v>239390.54374084997</v>
      </c>
      <c r="F42" s="36">
        <f>'Total Cost'!D42/(1+Assumptions!$D$49)^($A42-2022)</f>
        <v>252408.76062101702</v>
      </c>
      <c r="G42" s="36">
        <f>'Total Cost'!E42/(1+Assumptions!$D$49)^($A42-2022)</f>
        <v>165982.26522213008</v>
      </c>
      <c r="H42" s="36">
        <f>'Total Cost'!F42/(1+Assumptions!$D$49)^($A42-2022)</f>
        <v>138137.74578399496</v>
      </c>
      <c r="I42" s="36">
        <f>'Total Cost'!G42/(1+Assumptions!$D$49)^($A42-2022)</f>
        <v>82810.324043284942</v>
      </c>
      <c r="J42" s="37">
        <f>'Total Cost'!H42/(1+Assumptions!$D$49)^($A42-2022)</f>
        <v>569598.38197852438</v>
      </c>
      <c r="K42" s="37">
        <f>'Total Cost'!I42/(1+Assumptions!$D$49)^($A42-2022)</f>
        <v>606318.70672350796</v>
      </c>
      <c r="L42" s="37">
        <f>'Total Cost'!J42/(1+Assumptions!$D$49)^($A42-2022)</f>
        <v>383167.54568899225</v>
      </c>
      <c r="M42" s="37">
        <f>'Total Cost'!K42/(1+Assumptions!$D$49)^($A42-2022)</f>
        <v>284085.37924954889</v>
      </c>
      <c r="N42" s="37">
        <f>'Total Cost'!L42/(1+Assumptions!$D$49)^($A42-2022)</f>
        <v>254225.75589818956</v>
      </c>
      <c r="O42" s="37">
        <f>'Total Cost'!M42/(1+Assumptions!$D$49)^($A42-2022)</f>
        <v>108742.44189960552</v>
      </c>
      <c r="P42" s="38">
        <f>'Total Cost'!N42/(1+Assumptions!$D$49)^($A42-2022)</f>
        <v>12206302.068333974</v>
      </c>
      <c r="Q42" s="38">
        <f>'Total Cost'!O42/(1+Assumptions!$D$49)^($A42-2022)</f>
        <v>21891062.90179712</v>
      </c>
      <c r="R42" s="38">
        <f>'Total Cost'!P42/(1+Assumptions!$D$49)^($A42-2022)</f>
        <v>16157109.94513171</v>
      </c>
      <c r="S42" s="38">
        <f>'Total Cost'!Q42/(1+Assumptions!$D$49)^($A42-2022)</f>
        <v>5606422.1981564146</v>
      </c>
      <c r="T42" s="38">
        <f>'Total Cost'!R42/(1+Assumptions!$D$49)^($A42-2022)</f>
        <v>3866137.3703867742</v>
      </c>
      <c r="U42" s="38">
        <f>'Total Cost'!S42/(1+Assumptions!$D$49)^($A42-2022)</f>
        <v>2186453.5899050748</v>
      </c>
      <c r="V42" s="84">
        <f t="shared" si="5"/>
        <v>12962494.892261559</v>
      </c>
      <c r="W42" s="84">
        <f t="shared" si="0"/>
        <v>22736772.152261477</v>
      </c>
      <c r="X42" s="84">
        <f t="shared" si="1"/>
        <v>16792686.251441717</v>
      </c>
      <c r="Y42" s="84">
        <f t="shared" si="2"/>
        <v>6056489.8426280934</v>
      </c>
      <c r="Z42" s="84">
        <f t="shared" si="3"/>
        <v>4258500.8720689584</v>
      </c>
      <c r="AA42" s="84">
        <f t="shared" si="4"/>
        <v>2378006.3558479655</v>
      </c>
    </row>
    <row r="43" spans="1:27" x14ac:dyDescent="0.35">
      <c r="A43">
        <v>2062</v>
      </c>
      <c r="B43">
        <v>2060</v>
      </c>
      <c r="C43">
        <f>'[2]Total Frequency Model'!L43</f>
        <v>1.5237627321749549</v>
      </c>
      <c r="D43" s="36">
        <f>'Total Cost'!B43/(1+Assumptions!$D$49)^($A43-2022)</f>
        <v>179592.51661776789</v>
      </c>
      <c r="E43" s="36">
        <f>'Total Cost'!C43/(1+Assumptions!$D$49)^($A43-2022)</f>
        <v>230407.45349023709</v>
      </c>
      <c r="F43" s="36">
        <f>'Total Cost'!D43/(1+Assumptions!$D$49)^($A43-2022)</f>
        <v>242937.16395194179</v>
      </c>
      <c r="G43" s="36">
        <f>'Total Cost'!E43/(1+Assumptions!$D$49)^($A43-2022)</f>
        <v>159753.80838673539</v>
      </c>
      <c r="H43" s="36">
        <f>'Total Cost'!F43/(1+Assumptions!$D$49)^($A43-2022)</f>
        <v>132954.14989920027</v>
      </c>
      <c r="I43" s="36">
        <f>'Total Cost'!G43/(1+Assumptions!$D$49)^($A43-2022)</f>
        <v>79702.880436955122</v>
      </c>
      <c r="J43" s="37">
        <f>'Total Cost'!H43/(1+Assumptions!$D$49)^($A43-2022)</f>
        <v>544195.69645431475</v>
      </c>
      <c r="K43" s="37">
        <f>'Total Cost'!I43/(1+Assumptions!$D$49)^($A43-2022)</f>
        <v>579282.11492656777</v>
      </c>
      <c r="L43" s="37">
        <f>'Total Cost'!J43/(1+Assumptions!$D$49)^($A43-2022)</f>
        <v>366084.96283345553</v>
      </c>
      <c r="M43" s="37">
        <f>'Total Cost'!K43/(1+Assumptions!$D$49)^($A43-2022)</f>
        <v>271431.97086454928</v>
      </c>
      <c r="N43" s="37">
        <f>'Total Cost'!L43/(1+Assumptions!$D$49)^($A43-2022)</f>
        <v>242898.33770357555</v>
      </c>
      <c r="O43" s="37">
        <f>'Total Cost'!M43/(1+Assumptions!$D$49)^($A43-2022)</f>
        <v>103896.0869094932</v>
      </c>
      <c r="P43" s="38">
        <f>'Total Cost'!N43/(1+Assumptions!$D$49)^($A43-2022)</f>
        <v>11662337.174863471</v>
      </c>
      <c r="Q43" s="38">
        <f>'Total Cost'!O43/(1+Assumptions!$D$49)^($A43-2022)</f>
        <v>20916175.482838538</v>
      </c>
      <c r="R43" s="38">
        <f>'Total Cost'!P43/(1+Assumptions!$D$49)^($A43-2022)</f>
        <v>15438280.369791135</v>
      </c>
      <c r="S43" s="38">
        <f>'Total Cost'!Q43/(1+Assumptions!$D$49)^($A43-2022)</f>
        <v>5358099.355753337</v>
      </c>
      <c r="T43" s="38">
        <f>'Total Cost'!R43/(1+Assumptions!$D$49)^($A43-2022)</f>
        <v>3694615.0974375959</v>
      </c>
      <c r="U43" s="38">
        <f>'Total Cost'!S43/(1+Assumptions!$D$49)^($A43-2022)</f>
        <v>2089339.6309520672</v>
      </c>
      <c r="V43" s="84">
        <f t="shared" si="5"/>
        <v>12386125.387935553</v>
      </c>
      <c r="W43" s="84">
        <f t="shared" si="0"/>
        <v>21725865.051255342</v>
      </c>
      <c r="X43" s="84">
        <f t="shared" si="1"/>
        <v>16047302.496576533</v>
      </c>
      <c r="Y43" s="84">
        <f t="shared" si="2"/>
        <v>5789285.1350046219</v>
      </c>
      <c r="Z43" s="84">
        <f t="shared" si="3"/>
        <v>4070467.5850403719</v>
      </c>
      <c r="AA43" s="84">
        <f t="shared" si="4"/>
        <v>2272938.5982985157</v>
      </c>
    </row>
    <row r="44" spans="1:27" x14ac:dyDescent="0.35">
      <c r="A44">
        <v>2063</v>
      </c>
      <c r="B44">
        <v>2060</v>
      </c>
      <c r="C44">
        <f>'[2]Total Frequency Model'!L44</f>
        <v>1.5237627321749549</v>
      </c>
      <c r="D44" s="36">
        <f>'Total Cost'!B44/(1+Assumptions!$D$49)^($A44-2022)</f>
        <v>172853.33736740216</v>
      </c>
      <c r="E44" s="36">
        <f>'Total Cost'!C44/(1+Assumptions!$D$49)^($A44-2022)</f>
        <v>221761.45220391516</v>
      </c>
      <c r="F44" s="36">
        <f>'Total Cost'!D44/(1+Assumptions!$D$49)^($A44-2022)</f>
        <v>233820.98736908275</v>
      </c>
      <c r="G44" s="36">
        <f>'Total Cost'!E44/(1+Assumptions!$D$49)^($A44-2022)</f>
        <v>153759.07335588679</v>
      </c>
      <c r="H44" s="36">
        <f>'Total Cost'!F44/(1+Assumptions!$D$49)^($A44-2022)</f>
        <v>127965.06758594501</v>
      </c>
      <c r="I44" s="36">
        <f>'Total Cost'!G44/(1+Assumptions!$D$49)^($A44-2022)</f>
        <v>76712.043133982734</v>
      </c>
      <c r="J44" s="37">
        <f>'Total Cost'!H44/(1+Assumptions!$D$49)^($A44-2022)</f>
        <v>519926.24577160989</v>
      </c>
      <c r="K44" s="37">
        <f>'Total Cost'!I44/(1+Assumptions!$D$49)^($A44-2022)</f>
        <v>553451.50196535909</v>
      </c>
      <c r="L44" s="37">
        <f>'Total Cost'!J44/(1+Assumptions!$D$49)^($A44-2022)</f>
        <v>349764.22333881498</v>
      </c>
      <c r="M44" s="37">
        <f>'Total Cost'!K44/(1+Assumptions!$D$49)^($A44-2022)</f>
        <v>259342.41163713404</v>
      </c>
      <c r="N44" s="37">
        <f>'Total Cost'!L44/(1+Assumptions!$D$49)^($A44-2022)</f>
        <v>232075.8371832956</v>
      </c>
      <c r="O44" s="37">
        <f>'Total Cost'!M44/(1+Assumptions!$D$49)^($A44-2022)</f>
        <v>99265.803109963919</v>
      </c>
      <c r="P44" s="38">
        <f>'Total Cost'!N44/(1+Assumptions!$D$49)^($A44-2022)</f>
        <v>11142649.928319158</v>
      </c>
      <c r="Q44" s="38">
        <f>'Total Cost'!O44/(1+Assumptions!$D$49)^($A44-2022)</f>
        <v>19984771.309986684</v>
      </c>
      <c r="R44" s="38">
        <f>'Total Cost'!P44/(1+Assumptions!$D$49)^($A44-2022)</f>
        <v>14751484.813049078</v>
      </c>
      <c r="S44" s="38">
        <f>'Total Cost'!Q44/(1+Assumptions!$D$49)^($A44-2022)</f>
        <v>5120798.4687776258</v>
      </c>
      <c r="T44" s="38">
        <f>'Total Cost'!R44/(1+Assumptions!$D$49)^($A44-2022)</f>
        <v>3530717.2529627103</v>
      </c>
      <c r="U44" s="38">
        <f>'Total Cost'!S44/(1+Assumptions!$D$49)^($A44-2022)</f>
        <v>1996547.0089538402</v>
      </c>
      <c r="V44" s="84">
        <f t="shared" si="5"/>
        <v>11835429.51145817</v>
      </c>
      <c r="W44" s="84">
        <f t="shared" si="0"/>
        <v>20759984.264155958</v>
      </c>
      <c r="X44" s="84">
        <f t="shared" si="1"/>
        <v>15335070.023756975</v>
      </c>
      <c r="Y44" s="84">
        <f t="shared" si="2"/>
        <v>5533899.9537706468</v>
      </c>
      <c r="Z44" s="84">
        <f t="shared" si="3"/>
        <v>3890758.1577319512</v>
      </c>
      <c r="AA44" s="84">
        <f t="shared" si="4"/>
        <v>2172524.8551977868</v>
      </c>
    </row>
    <row r="45" spans="1:27" x14ac:dyDescent="0.35">
      <c r="A45">
        <v>2064</v>
      </c>
      <c r="B45">
        <v>2060</v>
      </c>
      <c r="C45">
        <f>'[2]Total Frequency Model'!L45</f>
        <v>1.5237627321749549</v>
      </c>
      <c r="D45" s="36">
        <f>'Total Cost'!B45/(1+Assumptions!$D$49)^($A45-2022)</f>
        <v>166367.04469507365</v>
      </c>
      <c r="E45" s="36">
        <f>'Total Cost'!C45/(1+Assumptions!$D$49)^($A45-2022)</f>
        <v>213439.89067468749</v>
      </c>
      <c r="F45" s="36">
        <f>'Total Cost'!D45/(1+Assumptions!$D$49)^($A45-2022)</f>
        <v>225046.89379294842</v>
      </c>
      <c r="G45" s="36">
        <f>'Total Cost'!E45/(1+Assumptions!$D$49)^($A45-2022)</f>
        <v>147989.28975782712</v>
      </c>
      <c r="H45" s="36">
        <f>'Total Cost'!F45/(1+Assumptions!$D$49)^($A45-2022)</f>
        <v>123163.1997548801</v>
      </c>
      <c r="I45" s="36">
        <f>'Total Cost'!G45/(1+Assumptions!$D$49)^($A45-2022)</f>
        <v>73833.436502271041</v>
      </c>
      <c r="J45" s="37">
        <f>'Total Cost'!H45/(1+Assumptions!$D$49)^($A45-2022)</f>
        <v>496739.46217762021</v>
      </c>
      <c r="K45" s="37">
        <f>'Total Cost'!I45/(1+Assumptions!$D$49)^($A45-2022)</f>
        <v>528773.0597763391</v>
      </c>
      <c r="L45" s="37">
        <f>'Total Cost'!J45/(1+Assumptions!$D$49)^($A45-2022)</f>
        <v>334171.34065481246</v>
      </c>
      <c r="M45" s="37">
        <f>'Total Cost'!K45/(1+Assumptions!$D$49)^($A45-2022)</f>
        <v>247791.56585221575</v>
      </c>
      <c r="N45" s="37">
        <f>'Total Cost'!L45/(1+Assumptions!$D$49)^($A45-2022)</f>
        <v>221735.73960740733</v>
      </c>
      <c r="O45" s="37">
        <f>'Total Cost'!M45/(1+Assumptions!$D$49)^($A45-2022)</f>
        <v>94841.953902205583</v>
      </c>
      <c r="P45" s="38">
        <f>'Total Cost'!N45/(1+Assumptions!$D$49)^($A45-2022)</f>
        <v>10646155.345530475</v>
      </c>
      <c r="Q45" s="38">
        <f>'Total Cost'!O45/(1+Assumptions!$D$49)^($A45-2022)</f>
        <v>19094908.162638132</v>
      </c>
      <c r="R45" s="38">
        <f>'Total Cost'!P45/(1+Assumptions!$D$49)^($A45-2022)</f>
        <v>14095293.571334144</v>
      </c>
      <c r="S45" s="38">
        <f>'Total Cost'!Q45/(1+Assumptions!$D$49)^($A45-2022)</f>
        <v>4894029.3918111315</v>
      </c>
      <c r="T45" s="38">
        <f>'Total Cost'!R45/(1+Assumptions!$D$49)^($A45-2022)</f>
        <v>3374104.3250824274</v>
      </c>
      <c r="U45" s="38">
        <f>'Total Cost'!S45/(1+Assumptions!$D$49)^($A45-2022)</f>
        <v>1907883.1176850544</v>
      </c>
      <c r="V45" s="84">
        <f t="shared" si="5"/>
        <v>11309261.852403168</v>
      </c>
      <c r="W45" s="84">
        <f t="shared" si="0"/>
        <v>19837121.113089159</v>
      </c>
      <c r="X45" s="84">
        <f t="shared" si="1"/>
        <v>14654511.805781905</v>
      </c>
      <c r="Y45" s="84">
        <f t="shared" si="2"/>
        <v>5289810.2474211743</v>
      </c>
      <c r="Z45" s="84">
        <f t="shared" si="3"/>
        <v>3719003.2644447149</v>
      </c>
      <c r="AA45" s="84">
        <f t="shared" si="4"/>
        <v>2076558.508089531</v>
      </c>
    </row>
    <row r="46" spans="1:27" x14ac:dyDescent="0.35">
      <c r="A46">
        <v>2065</v>
      </c>
      <c r="B46">
        <v>2060</v>
      </c>
      <c r="C46">
        <f>'[2]Total Frequency Model'!L46</f>
        <v>1.5237627321749549</v>
      </c>
      <c r="D46" s="36">
        <f>'Total Cost'!B46/(1+Assumptions!$D$49)^($A46-2022)</f>
        <v>160124.1490740944</v>
      </c>
      <c r="E46" s="36">
        <f>'Total Cost'!C46/(1+Assumptions!$D$49)^($A46-2022)</f>
        <v>205430.59435474902</v>
      </c>
      <c r="F46" s="36">
        <f>'Total Cost'!D46/(1+Assumptions!$D$49)^($A46-2022)</f>
        <v>216602.04661573231</v>
      </c>
      <c r="G46" s="36">
        <f>'Total Cost'!E46/(1+Assumptions!$D$49)^($A46-2022)</f>
        <v>142436.01632753745</v>
      </c>
      <c r="H46" s="36">
        <f>'Total Cost'!F46/(1+Assumptions!$D$49)^($A46-2022)</f>
        <v>118541.52121376756</v>
      </c>
      <c r="I46" s="36">
        <f>'Total Cost'!G46/(1+Assumptions!$D$49)^($A46-2022)</f>
        <v>71062.8491045884</v>
      </c>
      <c r="J46" s="37">
        <f>'Total Cost'!H46/(1+Assumptions!$D$49)^($A46-2022)</f>
        <v>474587.03489482688</v>
      </c>
      <c r="K46" s="37">
        <f>'Total Cost'!I46/(1+Assumptions!$D$49)^($A46-2022)</f>
        <v>505195.38167190744</v>
      </c>
      <c r="L46" s="37">
        <f>'Total Cost'!J46/(1+Assumptions!$D$49)^($A46-2022)</f>
        <v>319273.84479886055</v>
      </c>
      <c r="M46" s="37">
        <f>'Total Cost'!K46/(1+Assumptions!$D$49)^($A46-2022)</f>
        <v>236755.41870628754</v>
      </c>
      <c r="N46" s="37">
        <f>'Total Cost'!L46/(1+Assumptions!$D$49)^($A46-2022)</f>
        <v>211856.53451545481</v>
      </c>
      <c r="O46" s="37">
        <f>'Total Cost'!M46/(1+Assumptions!$D$49)^($A46-2022)</f>
        <v>90615.332597975139</v>
      </c>
      <c r="P46" s="38">
        <f>'Total Cost'!N46/(1+Assumptions!$D$49)^($A46-2022)</f>
        <v>10171816.989793472</v>
      </c>
      <c r="Q46" s="38">
        <f>'Total Cost'!O46/(1+Assumptions!$D$49)^($A46-2022)</f>
        <v>18244730.68009055</v>
      </c>
      <c r="R46" s="38">
        <f>'Total Cost'!P46/(1+Assumptions!$D$49)^($A46-2022)</f>
        <v>13468340.8352686</v>
      </c>
      <c r="S46" s="38">
        <f>'Total Cost'!Q46/(1+Assumptions!$D$49)^($A46-2022)</f>
        <v>4677323.8134809984</v>
      </c>
      <c r="T46" s="38">
        <f>'Total Cost'!R46/(1+Assumptions!$D$49)^($A46-2022)</f>
        <v>3224451.9440352251</v>
      </c>
      <c r="U46" s="38">
        <f>'Total Cost'!S46/(1+Assumptions!$D$49)^($A46-2022)</f>
        <v>1823163.9482714238</v>
      </c>
      <c r="V46" s="84">
        <f t="shared" si="5"/>
        <v>10806528.173762394</v>
      </c>
      <c r="W46" s="84">
        <f t="shared" si="0"/>
        <v>18955356.656117208</v>
      </c>
      <c r="X46" s="84">
        <f t="shared" si="1"/>
        <v>14004216.726683192</v>
      </c>
      <c r="Y46" s="84">
        <f t="shared" si="2"/>
        <v>5056515.2485148236</v>
      </c>
      <c r="Z46" s="84">
        <f t="shared" si="3"/>
        <v>3554849.9997644476</v>
      </c>
      <c r="AA46" s="84">
        <f t="shared" si="4"/>
        <v>1984842.1299739874</v>
      </c>
    </row>
    <row r="47" spans="1:27" x14ac:dyDescent="0.35">
      <c r="A47">
        <v>2066</v>
      </c>
      <c r="B47">
        <v>2060</v>
      </c>
      <c r="C47">
        <f>'[2]Total Frequency Model'!L47</f>
        <v>1.5237627321749549</v>
      </c>
      <c r="D47" s="36">
        <f>'Total Cost'!B47/(1+Assumptions!$D$49)^($A47-2022)</f>
        <v>154115.51707068362</v>
      </c>
      <c r="E47" s="36">
        <f>'Total Cost'!C47/(1+Assumptions!$D$49)^($A47-2022)</f>
        <v>197721.84554417158</v>
      </c>
      <c r="F47" s="36">
        <f>'Total Cost'!D47/(1+Assumptions!$D$49)^($A47-2022)</f>
        <v>208474.09092119601</v>
      </c>
      <c r="G47" s="36">
        <f>'Total Cost'!E47/(1+Assumptions!$D$49)^($A47-2022)</f>
        <v>137091.12855706157</v>
      </c>
      <c r="H47" s="36">
        <f>'Total Cost'!F47/(1+Assumptions!$D$49)^($A47-2022)</f>
        <v>114093.27038953708</v>
      </c>
      <c r="I47" s="36">
        <f>'Total Cost'!G47/(1+Assumptions!$D$49)^($A47-2022)</f>
        <v>68396.227537183222</v>
      </c>
      <c r="J47" s="37">
        <f>'Total Cost'!H47/(1+Assumptions!$D$49)^($A47-2022)</f>
        <v>453422.80936588702</v>
      </c>
      <c r="K47" s="37">
        <f>'Total Cost'!I47/(1+Assumptions!$D$49)^($A47-2022)</f>
        <v>482669.35514775023</v>
      </c>
      <c r="L47" s="37">
        <f>'Total Cost'!J47/(1+Assumptions!$D$49)^($A47-2022)</f>
        <v>305040.71466740174</v>
      </c>
      <c r="M47" s="37">
        <f>'Total Cost'!K47/(1+Assumptions!$D$49)^($A47-2022)</f>
        <v>226211.02630573654</v>
      </c>
      <c r="N47" s="37">
        <f>'Total Cost'!L47/(1+Assumptions!$D$49)^($A47-2022)</f>
        <v>202417.67090860338</v>
      </c>
      <c r="O47" s="37">
        <f>'Total Cost'!M47/(1+Assumptions!$D$49)^($A47-2022)</f>
        <v>86577.143235377167</v>
      </c>
      <c r="P47" s="38">
        <f>'Total Cost'!N47/(1+Assumptions!$D$49)^($A47-2022)</f>
        <v>9718644.7963998932</v>
      </c>
      <c r="Q47" s="38">
        <f>'Total Cost'!O47/(1+Assumptions!$D$49)^($A47-2022)</f>
        <v>17432466.47265818</v>
      </c>
      <c r="R47" s="38">
        <f>'Total Cost'!P47/(1+Assumptions!$D$49)^($A47-2022)</f>
        <v>12869321.830793737</v>
      </c>
      <c r="S47" s="38">
        <f>'Total Cost'!Q47/(1+Assumptions!$D$49)^($A47-2022)</f>
        <v>4470234.2823433597</v>
      </c>
      <c r="T47" s="38">
        <f>'Total Cost'!R47/(1+Assumptions!$D$49)^($A47-2022)</f>
        <v>3081450.2058905405</v>
      </c>
      <c r="U47" s="38">
        <f>'Total Cost'!S47/(1+Assumptions!$D$49)^($A47-2022)</f>
        <v>1742213.7049223993</v>
      </c>
      <c r="V47" s="84">
        <f t="shared" si="5"/>
        <v>10326183.122836463</v>
      </c>
      <c r="W47" s="84">
        <f t="shared" si="0"/>
        <v>18112857.673350103</v>
      </c>
      <c r="X47" s="84">
        <f t="shared" si="1"/>
        <v>13382836.636382334</v>
      </c>
      <c r="Y47" s="84">
        <f t="shared" si="2"/>
        <v>4833536.4372061575</v>
      </c>
      <c r="Z47" s="84">
        <f t="shared" si="3"/>
        <v>3397961.1471886812</v>
      </c>
      <c r="AA47" s="84">
        <f t="shared" si="4"/>
        <v>1897187.0756949596</v>
      </c>
    </row>
    <row r="48" spans="1:27" x14ac:dyDescent="0.35">
      <c r="A48">
        <v>2067</v>
      </c>
      <c r="B48">
        <v>2060</v>
      </c>
      <c r="C48">
        <f>'[2]Total Frequency Model'!L48</f>
        <v>1.5237627321749549</v>
      </c>
      <c r="D48" s="36">
        <f>'Total Cost'!B48/(1+Assumptions!$D$49)^($A48-2022)</f>
        <v>148332.35798164067</v>
      </c>
      <c r="E48" s="36">
        <f>'Total Cost'!C48/(1+Assumptions!$D$49)^($A48-2022)</f>
        <v>190302.3662477638</v>
      </c>
      <c r="F48" s="36">
        <f>'Total Cost'!D48/(1+Assumptions!$D$49)^($A48-2022)</f>
        <v>200651.13540927361</v>
      </c>
      <c r="G48" s="36">
        <f>'Total Cost'!E48/(1+Assumptions!$D$49)^($A48-2022)</f>
        <v>131946.80680925015</v>
      </c>
      <c r="H48" s="36">
        <f>'Total Cost'!F48/(1+Assumptions!$D$49)^($A48-2022)</f>
        <v>109811.93943602081</v>
      </c>
      <c r="I48" s="36">
        <f>'Total Cost'!G48/(1+Assumptions!$D$49)^($A48-2022)</f>
        <v>65829.670499604093</v>
      </c>
      <c r="J48" s="37">
        <f>'Total Cost'!H48/(1+Assumptions!$D$49)^($A48-2022)</f>
        <v>433202.69099720137</v>
      </c>
      <c r="K48" s="37">
        <f>'Total Cost'!I48/(1+Assumptions!$D$49)^($A48-2022)</f>
        <v>461148.05947594007</v>
      </c>
      <c r="L48" s="37">
        <f>'Total Cost'!J48/(1+Assumptions!$D$49)^($A48-2022)</f>
        <v>291442.31336900545</v>
      </c>
      <c r="M48" s="37">
        <f>'Total Cost'!K48/(1+Assumptions!$D$49)^($A48-2022)</f>
        <v>216136.46789623515</v>
      </c>
      <c r="N48" s="37">
        <f>'Total Cost'!L48/(1+Assumptions!$D$49)^($A48-2022)</f>
        <v>193399.51444147094</v>
      </c>
      <c r="O48" s="37">
        <f>'Total Cost'!M48/(1+Assumptions!$D$49)^($A48-2022)</f>
        <v>82718.982250907415</v>
      </c>
      <c r="P48" s="38">
        <f>'Total Cost'!N48/(1+Assumptions!$D$49)^($A48-2022)</f>
        <v>9285692.9956561346</v>
      </c>
      <c r="Q48" s="38">
        <f>'Total Cost'!O48/(1+Assumptions!$D$49)^($A48-2022)</f>
        <v>16656422.407073086</v>
      </c>
      <c r="R48" s="38">
        <f>'Total Cost'!P48/(1+Assumptions!$D$49)^($A48-2022)</f>
        <v>12296990.088348402</v>
      </c>
      <c r="S48" s="38">
        <f>'Total Cost'!Q48/(1+Assumptions!$D$49)^($A48-2022)</f>
        <v>4272333.2762866439</v>
      </c>
      <c r="T48" s="38">
        <f>'Total Cost'!R48/(1+Assumptions!$D$49)^($A48-2022)</f>
        <v>2944803.0265044635</v>
      </c>
      <c r="U48" s="38">
        <f>'Total Cost'!S48/(1+Assumptions!$D$49)^($A48-2022)</f>
        <v>1664864.4378593541</v>
      </c>
      <c r="V48" s="84">
        <f t="shared" si="5"/>
        <v>9867228.0446349774</v>
      </c>
      <c r="W48" s="84">
        <f t="shared" si="0"/>
        <v>17307872.83279679</v>
      </c>
      <c r="X48" s="84">
        <f t="shared" si="1"/>
        <v>12789083.537126681</v>
      </c>
      <c r="Y48" s="84">
        <f t="shared" si="2"/>
        <v>4620416.5509921294</v>
      </c>
      <c r="Z48" s="84">
        <f t="shared" si="3"/>
        <v>3248014.4803819554</v>
      </c>
      <c r="AA48" s="84">
        <f t="shared" si="4"/>
        <v>1813413.0906098655</v>
      </c>
    </row>
    <row r="49" spans="1:27" x14ac:dyDescent="0.35">
      <c r="A49">
        <v>2068</v>
      </c>
      <c r="B49">
        <v>2060</v>
      </c>
      <c r="C49">
        <f>'[2]Total Frequency Model'!L49</f>
        <v>1.5237627321749549</v>
      </c>
      <c r="D49" s="36">
        <f>'Total Cost'!B49/(1+Assumptions!$D$49)^($A49-2022)</f>
        <v>142766.21097343738</v>
      </c>
      <c r="E49" s="36">
        <f>'Total Cost'!C49/(1+Assumptions!$D$49)^($A49-2022)</f>
        <v>183161.30167522389</v>
      </c>
      <c r="F49" s="36">
        <f>'Total Cost'!D49/(1+Assumptions!$D$49)^($A49-2022)</f>
        <v>193121.7349989521</v>
      </c>
      <c r="G49" s="36">
        <f>'Total Cost'!E49/(1+Assumptions!$D$49)^($A49-2022)</f>
        <v>126995.52487753439</v>
      </c>
      <c r="H49" s="36">
        <f>'Total Cost'!F49/(1+Assumptions!$D$49)^($A49-2022)</f>
        <v>105691.26471289355</v>
      </c>
      <c r="I49" s="36">
        <f>'Total Cost'!G49/(1+Assumptions!$D$49)^($A49-2022)</f>
        <v>63359.423087048744</v>
      </c>
      <c r="J49" s="37">
        <f>'Total Cost'!H49/(1+Assumptions!$D$49)^($A49-2022)</f>
        <v>413884.55320025154</v>
      </c>
      <c r="K49" s="37">
        <f>'Total Cost'!I49/(1+Assumptions!$D$49)^($A49-2022)</f>
        <v>440586.66787008982</v>
      </c>
      <c r="L49" s="37">
        <f>'Total Cost'!J49/(1+Assumptions!$D$49)^($A49-2022)</f>
        <v>278450.3264442833</v>
      </c>
      <c r="M49" s="37">
        <f>'Total Cost'!K49/(1+Assumptions!$D$49)^($A49-2022)</f>
        <v>206510.80022363621</v>
      </c>
      <c r="N49" s="37">
        <f>'Total Cost'!L49/(1+Assumptions!$D$49)^($A49-2022)</f>
        <v>184783.30652439137</v>
      </c>
      <c r="O49" s="37">
        <f>'Total Cost'!M49/(1+Assumptions!$D$49)^($A49-2022)</f>
        <v>79032.82096953514</v>
      </c>
      <c r="P49" s="38">
        <f>'Total Cost'!N49/(1+Assumptions!$D$49)^($A49-2022)</f>
        <v>8872058.129017543</v>
      </c>
      <c r="Q49" s="38">
        <f>'Total Cost'!O49/(1+Assumptions!$D$49)^($A49-2022)</f>
        <v>15914981.058354473</v>
      </c>
      <c r="R49" s="38">
        <f>'Total Cost'!P49/(1+Assumptions!$D$49)^($A49-2022)</f>
        <v>11750154.834359583</v>
      </c>
      <c r="S49" s="38">
        <f>'Total Cost'!Q49/(1+Assumptions!$D$49)^($A49-2022)</f>
        <v>4083212.3135078214</v>
      </c>
      <c r="T49" s="38">
        <f>'Total Cost'!R49/(1+Assumptions!$D$49)^($A49-2022)</f>
        <v>2814227.5243643667</v>
      </c>
      <c r="U49" s="38">
        <f>'Total Cost'!S49/(1+Assumptions!$D$49)^($A49-2022)</f>
        <v>1590955.6926689756</v>
      </c>
      <c r="V49" s="84">
        <f t="shared" si="5"/>
        <v>9428708.8931912314</v>
      </c>
      <c r="W49" s="84">
        <f t="shared" si="0"/>
        <v>16538729.027899787</v>
      </c>
      <c r="X49" s="84">
        <f t="shared" si="1"/>
        <v>12221726.895802818</v>
      </c>
      <c r="Y49" s="84">
        <f t="shared" si="2"/>
        <v>4416718.6386089921</v>
      </c>
      <c r="Z49" s="84">
        <f t="shared" si="3"/>
        <v>3104702.0956016518</v>
      </c>
      <c r="AA49" s="84">
        <f t="shared" si="4"/>
        <v>1733347.9367255594</v>
      </c>
    </row>
    <row r="50" spans="1:27" x14ac:dyDescent="0.35">
      <c r="A50">
        <v>2069</v>
      </c>
      <c r="B50">
        <v>2060</v>
      </c>
      <c r="C50">
        <f>'[2]Total Frequency Model'!L50</f>
        <v>1.5237627321749549</v>
      </c>
      <c r="D50" s="36">
        <f>'Total Cost'!B50/(1+Assumptions!$D$49)^($A50-2022)</f>
        <v>137408.93270391319</v>
      </c>
      <c r="E50" s="36">
        <f>'Total Cost'!C50/(1+Assumptions!$D$49)^($A50-2022)</f>
        <v>176288.20436044672</v>
      </c>
      <c r="F50" s="36">
        <f>'Total Cost'!D50/(1+Assumptions!$D$49)^($A50-2022)</f>
        <v>185874.87408397556</v>
      </c>
      <c r="G50" s="36">
        <f>'Total Cost'!E50/(1+Assumptions!$D$49)^($A50-2022)</f>
        <v>122230.03897499252</v>
      </c>
      <c r="H50" s="36">
        <f>'Total Cost'!F50/(1+Assumptions!$D$49)^($A50-2022)</f>
        <v>101725.2176218892</v>
      </c>
      <c r="I50" s="36">
        <f>'Total Cost'!G50/(1+Assumptions!$D$49)^($A50-2022)</f>
        <v>60981.871296891688</v>
      </c>
      <c r="J50" s="37">
        <f>'Total Cost'!H50/(1+Assumptions!$D$49)^($A50-2022)</f>
        <v>395428.14953878528</v>
      </c>
      <c r="K50" s="37">
        <f>'Total Cost'!I50/(1+Assumptions!$D$49)^($A50-2022)</f>
        <v>420942.35401840642</v>
      </c>
      <c r="L50" s="37">
        <f>'Total Cost'!J50/(1+Assumptions!$D$49)^($A50-2022)</f>
        <v>266037.70284372859</v>
      </c>
      <c r="M50" s="37">
        <f>'Total Cost'!K50/(1+Assumptions!$D$49)^($A50-2022)</f>
        <v>197314.01393124185</v>
      </c>
      <c r="N50" s="37">
        <f>'Total Cost'!L50/(1+Assumptions!$D$49)^($A50-2022)</f>
        <v>176551.12525083547</v>
      </c>
      <c r="O50" s="37">
        <f>'Total Cost'!M50/(1+Assumptions!$D$49)^($A50-2022)</f>
        <v>75510.98887630539</v>
      </c>
      <c r="P50" s="38">
        <f>'Total Cost'!N50/(1+Assumptions!$D$49)^($A50-2022)</f>
        <v>8476877.1541600004</v>
      </c>
      <c r="Q50" s="38">
        <f>'Total Cost'!O50/(1+Assumptions!$D$49)^($A50-2022)</f>
        <v>15206597.32067918</v>
      </c>
      <c r="R50" s="38">
        <f>'Total Cost'!P50/(1+Assumptions!$D$49)^($A50-2022)</f>
        <v>11227678.499561548</v>
      </c>
      <c r="S50" s="38">
        <f>'Total Cost'!Q50/(1+Assumptions!$D$49)^($A50-2022)</f>
        <v>3902481.1032020808</v>
      </c>
      <c r="T50" s="38">
        <f>'Total Cost'!R50/(1+Assumptions!$D$49)^($A50-2022)</f>
        <v>2689453.4310291992</v>
      </c>
      <c r="U50" s="38">
        <f>'Total Cost'!S50/(1+Assumptions!$D$49)^($A50-2022)</f>
        <v>1520334.1753461261</v>
      </c>
      <c r="V50" s="84">
        <f t="shared" si="5"/>
        <v>9009714.2364026979</v>
      </c>
      <c r="W50" s="84">
        <f t="shared" si="0"/>
        <v>15803827.879058033</v>
      </c>
      <c r="X50" s="84">
        <f t="shared" si="1"/>
        <v>11679591.076489253</v>
      </c>
      <c r="Y50" s="84">
        <f t="shared" si="2"/>
        <v>4222025.1561083151</v>
      </c>
      <c r="Z50" s="84">
        <f t="shared" si="3"/>
        <v>2967729.7739019236</v>
      </c>
      <c r="AA50" s="84">
        <f t="shared" si="4"/>
        <v>1656827.0355193231</v>
      </c>
    </row>
    <row r="51" spans="1:27" x14ac:dyDescent="0.35">
      <c r="A51">
        <v>2070</v>
      </c>
      <c r="B51">
        <v>2070</v>
      </c>
      <c r="C51">
        <f>'[2]Total Frequency Model'!L51</f>
        <v>1.7496225284601556</v>
      </c>
      <c r="D51" s="36">
        <f>'Total Cost'!B51/(1+Assumptions!$D$49)^($A51-2022)</f>
        <v>130964.45280327233</v>
      </c>
      <c r="E51" s="36">
        <f>'Total Cost'!C51/(1+Assumptions!$D$49)^($A51-2022)</f>
        <v>168020.28634838428</v>
      </c>
      <c r="F51" s="36">
        <f>'Total Cost'!D51/(1+Assumptions!$D$49)^($A51-2022)</f>
        <v>177157.34119512417</v>
      </c>
      <c r="G51" s="36">
        <f>'Total Cost'!E51/(1+Assumptions!$D$49)^($A51-2022)</f>
        <v>116497.4492959341</v>
      </c>
      <c r="H51" s="36">
        <f>'Total Cost'!F51/(1+Assumptions!$D$49)^($A51-2022)</f>
        <v>96954.304207073699</v>
      </c>
      <c r="I51" s="36">
        <f>'Total Cost'!G51/(1+Assumptions!$D$49)^($A51-2022)</f>
        <v>58121.821108428994</v>
      </c>
      <c r="J51" s="37">
        <f>'Total Cost'!H51/(1+Assumptions!$D$49)^($A51-2022)</f>
        <v>374115.04497276206</v>
      </c>
      <c r="K51" s="37">
        <f>'Total Cost'!I51/(1+Assumptions!$D$49)^($A51-2022)</f>
        <v>398256.74796136178</v>
      </c>
      <c r="L51" s="37">
        <f>'Total Cost'!J51/(1+Assumptions!$D$49)^($A51-2022)</f>
        <v>251702.72323262709</v>
      </c>
      <c r="M51" s="37">
        <f>'Total Cost'!K51/(1+Assumptions!$D$49)^($A51-2022)</f>
        <v>186690.60863989111</v>
      </c>
      <c r="N51" s="37">
        <f>'Total Cost'!L51/(1+Assumptions!$D$49)^($A51-2022)</f>
        <v>167042.731266427</v>
      </c>
      <c r="O51" s="37">
        <f>'Total Cost'!M51/(1+Assumptions!$D$49)^($A51-2022)</f>
        <v>71443.404172008362</v>
      </c>
      <c r="P51" s="38">
        <f>'Total Cost'!N51/(1+Assumptions!$D$49)^($A51-2022)</f>
        <v>8020432.6028390992</v>
      </c>
      <c r="Q51" s="38">
        <f>'Total Cost'!O51/(1+Assumptions!$D$49)^($A51-2022)</f>
        <v>14388264.918187035</v>
      </c>
      <c r="R51" s="38">
        <f>'Total Cost'!P51/(1+Assumptions!$D$49)^($A51-2022)</f>
        <v>10623971.580382401</v>
      </c>
      <c r="S51" s="38">
        <f>'Total Cost'!Q51/(1+Assumptions!$D$49)^($A51-2022)</f>
        <v>3693436.2271614079</v>
      </c>
      <c r="T51" s="38">
        <f>'Total Cost'!R51/(1+Assumptions!$D$49)^($A51-2022)</f>
        <v>2545186.7832656242</v>
      </c>
      <c r="U51" s="38">
        <f>'Total Cost'!S51/(1+Assumptions!$D$49)^($A51-2022)</f>
        <v>1438701.6352819654</v>
      </c>
      <c r="V51" s="84">
        <f t="shared" si="5"/>
        <v>8525512.1006151345</v>
      </c>
      <c r="W51" s="84">
        <f t="shared" si="0"/>
        <v>14954541.952496782</v>
      </c>
      <c r="X51" s="84">
        <f t="shared" si="1"/>
        <v>11052831.644810153</v>
      </c>
      <c r="Y51" s="84">
        <f t="shared" si="2"/>
        <v>3996624.285097233</v>
      </c>
      <c r="Z51" s="84">
        <f t="shared" si="3"/>
        <v>2809183.818739125</v>
      </c>
      <c r="AA51" s="84">
        <f t="shared" si="4"/>
        <v>1568266.8605624028</v>
      </c>
    </row>
    <row r="52" spans="1:27" x14ac:dyDescent="0.35">
      <c r="A52">
        <v>2071</v>
      </c>
      <c r="B52">
        <v>2070</v>
      </c>
      <c r="C52">
        <f>'[2]Total Frequency Model'!L52</f>
        <v>1.7496225284601556</v>
      </c>
      <c r="D52" s="36">
        <f>'Total Cost'!B52/(1+Assumptions!$D$49)^($A52-2022)</f>
        <v>126050.03354188539</v>
      </c>
      <c r="E52" s="36">
        <f>'Total Cost'!C52/(1+Assumptions!$D$49)^($A52-2022)</f>
        <v>161715.35310993827</v>
      </c>
      <c r="F52" s="36">
        <f>'Total Cost'!D52/(1+Assumptions!$D$49)^($A52-2022)</f>
        <v>170509.54149658137</v>
      </c>
      <c r="G52" s="36">
        <f>'Total Cost'!E52/(1+Assumptions!$D$49)^($A52-2022)</f>
        <v>112125.90192970038</v>
      </c>
      <c r="H52" s="36">
        <f>'Total Cost'!F52/(1+Assumptions!$D$49)^($A52-2022)</f>
        <v>93316.110102713603</v>
      </c>
      <c r="I52" s="36">
        <f>'Total Cost'!G52/(1+Assumptions!$D$49)^($A52-2022)</f>
        <v>55940.809459480144</v>
      </c>
      <c r="J52" s="37">
        <f>'Total Cost'!H52/(1+Assumptions!$D$49)^($A52-2022)</f>
        <v>357432.57221903495</v>
      </c>
      <c r="K52" s="37">
        <f>'Total Cost'!I52/(1+Assumptions!$D$49)^($A52-2022)</f>
        <v>380500.3311943622</v>
      </c>
      <c r="L52" s="37">
        <f>'Total Cost'!J52/(1+Assumptions!$D$49)^($A52-2022)</f>
        <v>240482.81207336186</v>
      </c>
      <c r="M52" s="37">
        <f>'Total Cost'!K52/(1+Assumptions!$D$49)^($A52-2022)</f>
        <v>178376.86439393141</v>
      </c>
      <c r="N52" s="37">
        <f>'Total Cost'!L52/(1+Assumptions!$D$49)^($A52-2022)</f>
        <v>159601.19799973027</v>
      </c>
      <c r="O52" s="37">
        <f>'Total Cost'!M52/(1+Assumptions!$D$49)^($A52-2022)</f>
        <v>68259.887039841517</v>
      </c>
      <c r="P52" s="38">
        <f>'Total Cost'!N52/(1+Assumptions!$D$49)^($A52-2022)</f>
        <v>7663236.5418223068</v>
      </c>
      <c r="Q52" s="38">
        <f>'Total Cost'!O52/(1+Assumptions!$D$49)^($A52-2022)</f>
        <v>13747932.949668109</v>
      </c>
      <c r="R52" s="38">
        <f>'Total Cost'!P52/(1+Assumptions!$D$49)^($A52-2022)</f>
        <v>10151647.418911718</v>
      </c>
      <c r="S52" s="38">
        <f>'Total Cost'!Q52/(1+Assumptions!$D$49)^($A52-2022)</f>
        <v>3529990.1312327948</v>
      </c>
      <c r="T52" s="38">
        <f>'Total Cost'!R52/(1+Assumptions!$D$49)^($A52-2022)</f>
        <v>2432362.1637164131</v>
      </c>
      <c r="U52" s="38">
        <f>'Total Cost'!S52/(1+Assumptions!$D$49)^($A52-2022)</f>
        <v>1374849.8264651862</v>
      </c>
      <c r="V52" s="84">
        <f t="shared" si="5"/>
        <v>8146719.1475832276</v>
      </c>
      <c r="W52" s="84">
        <f t="shared" si="0"/>
        <v>14290148.63397241</v>
      </c>
      <c r="X52" s="84">
        <f t="shared" si="1"/>
        <v>10562639.772481661</v>
      </c>
      <c r="Y52" s="84">
        <f t="shared" si="2"/>
        <v>3820492.8975564265</v>
      </c>
      <c r="Z52" s="84">
        <f t="shared" si="3"/>
        <v>2685279.4718188569</v>
      </c>
      <c r="AA52" s="84">
        <f t="shared" si="4"/>
        <v>1499050.5229645078</v>
      </c>
    </row>
    <row r="53" spans="1:27" x14ac:dyDescent="0.35">
      <c r="A53">
        <v>2072</v>
      </c>
      <c r="B53">
        <v>2070</v>
      </c>
      <c r="C53">
        <f>'[2]Total Frequency Model'!L53</f>
        <v>1.7496225284601556</v>
      </c>
      <c r="D53" s="36">
        <f>'Total Cost'!B53/(1+Assumptions!$D$49)^($A53-2022)</f>
        <v>121320.02704411276</v>
      </c>
      <c r="E53" s="36">
        <f>'Total Cost'!C53/(1+Assumptions!$D$49)^($A53-2022)</f>
        <v>155647.01144031523</v>
      </c>
      <c r="F53" s="36">
        <f>'Total Cost'!D53/(1+Assumptions!$D$49)^($A53-2022)</f>
        <v>164111.19937362539</v>
      </c>
      <c r="G53" s="36">
        <f>'Total Cost'!E53/(1+Assumptions!$D$49)^($A53-2022)</f>
        <v>107918.39614970496</v>
      </c>
      <c r="H53" s="36">
        <f>'Total Cost'!F53/(1+Assumptions!$D$49)^($A53-2022)</f>
        <v>89814.438625680385</v>
      </c>
      <c r="I53" s="36">
        <f>'Total Cost'!G53/(1+Assumptions!$D$49)^($A53-2022)</f>
        <v>53841.639909112062</v>
      </c>
      <c r="J53" s="37">
        <f>'Total Cost'!H53/(1+Assumptions!$D$49)^($A53-2022)</f>
        <v>341494.23478042998</v>
      </c>
      <c r="K53" s="37">
        <f>'Total Cost'!I53/(1+Assumptions!$D$49)^($A53-2022)</f>
        <v>363535.85299906379</v>
      </c>
      <c r="L53" s="37">
        <f>'Total Cost'!J53/(1+Assumptions!$D$49)^($A53-2022)</f>
        <v>229763.21876913111</v>
      </c>
      <c r="M53" s="37">
        <f>'Total Cost'!K53/(1+Assumptions!$D$49)^($A53-2022)</f>
        <v>170433.52598161972</v>
      </c>
      <c r="N53" s="37">
        <f>'Total Cost'!L53/(1+Assumptions!$D$49)^($A53-2022)</f>
        <v>152491.31840847209</v>
      </c>
      <c r="O53" s="37">
        <f>'Total Cost'!M53/(1+Assumptions!$D$49)^($A53-2022)</f>
        <v>65218.284286783608</v>
      </c>
      <c r="P53" s="38">
        <f>'Total Cost'!N53/(1+Assumptions!$D$49)^($A53-2022)</f>
        <v>7321973.3216768922</v>
      </c>
      <c r="Q53" s="38">
        <f>'Total Cost'!O53/(1+Assumptions!$D$49)^($A53-2022)</f>
        <v>13136144.764761096</v>
      </c>
      <c r="R53" s="38">
        <f>'Total Cost'!P53/(1+Assumptions!$D$49)^($A53-2022)</f>
        <v>9700358.5085752998</v>
      </c>
      <c r="S53" s="38">
        <f>'Total Cost'!Q53/(1+Assumptions!$D$49)^($A53-2022)</f>
        <v>3373792.8244460225</v>
      </c>
      <c r="T53" s="38">
        <f>'Total Cost'!R53/(1+Assumptions!$D$49)^($A53-2022)</f>
        <v>2324549.0234146561</v>
      </c>
      <c r="U53" s="38">
        <f>'Total Cost'!S53/(1+Assumptions!$D$49)^($A53-2022)</f>
        <v>1313837.2688699972</v>
      </c>
      <c r="V53" s="84">
        <f t="shared" si="5"/>
        <v>7784787.5835014349</v>
      </c>
      <c r="W53" s="84">
        <f t="shared" si="0"/>
        <v>13655327.629200475</v>
      </c>
      <c r="X53" s="84">
        <f t="shared" si="1"/>
        <v>10094232.926718056</v>
      </c>
      <c r="Y53" s="84">
        <f t="shared" si="2"/>
        <v>3652144.7465773472</v>
      </c>
      <c r="Z53" s="84">
        <f t="shared" si="3"/>
        <v>2566854.7804488083</v>
      </c>
      <c r="AA53" s="84">
        <f t="shared" si="4"/>
        <v>1432897.1930658929</v>
      </c>
    </row>
    <row r="54" spans="1:27" x14ac:dyDescent="0.35">
      <c r="A54">
        <v>2073</v>
      </c>
      <c r="B54">
        <v>2070</v>
      </c>
      <c r="C54">
        <f>'[2]Total Frequency Model'!L54</f>
        <v>1.7496225284601556</v>
      </c>
      <c r="D54" s="36">
        <f>'Total Cost'!B54/(1+Assumptions!$D$49)^($A54-2022)</f>
        <v>116767.51325173904</v>
      </c>
      <c r="E54" s="36">
        <f>'Total Cost'!C54/(1+Assumptions!$D$49)^($A54-2022)</f>
        <v>149806.38328033188</v>
      </c>
      <c r="F54" s="36">
        <f>'Total Cost'!D54/(1+Assumptions!$D$49)^($A54-2022)</f>
        <v>157952.95397231364</v>
      </c>
      <c r="G54" s="36">
        <f>'Total Cost'!E54/(1+Assumptions!$D$49)^($A54-2022)</f>
        <v>103868.77632276785</v>
      </c>
      <c r="H54" s="36">
        <f>'Total Cost'!F54/(1+Assumptions!$D$49)^($A54-2022)</f>
        <v>86444.166787140144</v>
      </c>
      <c r="I54" s="36">
        <f>'Total Cost'!G54/(1+Assumptions!$D$49)^($A54-2022)</f>
        <v>51821.241346217525</v>
      </c>
      <c r="J54" s="37">
        <f>'Total Cost'!H54/(1+Assumptions!$D$49)^($A54-2022)</f>
        <v>326266.83076137828</v>
      </c>
      <c r="K54" s="37">
        <f>'Total Cost'!I54/(1+Assumptions!$D$49)^($A54-2022)</f>
        <v>347327.9825363562</v>
      </c>
      <c r="L54" s="37">
        <f>'Total Cost'!J54/(1+Assumptions!$D$49)^($A54-2022)</f>
        <v>219521.62617350303</v>
      </c>
      <c r="M54" s="37">
        <f>'Total Cost'!K54/(1+Assumptions!$D$49)^($A54-2022)</f>
        <v>162844.08363767594</v>
      </c>
      <c r="N54" s="37">
        <f>'Total Cost'!L54/(1+Assumptions!$D$49)^($A54-2022)</f>
        <v>145698.30576952241</v>
      </c>
      <c r="O54" s="37">
        <f>'Total Cost'!M54/(1+Assumptions!$D$49)^($A54-2022)</f>
        <v>62312.267445736448</v>
      </c>
      <c r="P54" s="38">
        <f>'Total Cost'!N54/(1+Assumptions!$D$49)^($A54-2022)</f>
        <v>6995931.2589417724</v>
      </c>
      <c r="Q54" s="38">
        <f>'Total Cost'!O54/(1+Assumptions!$D$49)^($A54-2022)</f>
        <v>12551626.114180008</v>
      </c>
      <c r="R54" s="38">
        <f>'Total Cost'!P54/(1+Assumptions!$D$49)^($A54-2022)</f>
        <v>9269166.5680594184</v>
      </c>
      <c r="S54" s="38">
        <f>'Total Cost'!Q54/(1+Assumptions!$D$49)^($A54-2022)</f>
        <v>3224522.1891440968</v>
      </c>
      <c r="T54" s="38">
        <f>'Total Cost'!R54/(1+Assumptions!$D$49)^($A54-2022)</f>
        <v>2221524.3540532375</v>
      </c>
      <c r="U54" s="38">
        <f>'Total Cost'!S54/(1+Assumptions!$D$49)^($A54-2022)</f>
        <v>1255537.4944011318</v>
      </c>
      <c r="V54" s="84">
        <f t="shared" si="5"/>
        <v>7438965.6029548896</v>
      </c>
      <c r="W54" s="84">
        <f t="shared" si="0"/>
        <v>13048760.479996696</v>
      </c>
      <c r="X54" s="84">
        <f t="shared" si="1"/>
        <v>9646641.1482052356</v>
      </c>
      <c r="Y54" s="84">
        <f t="shared" si="2"/>
        <v>3491235.0491045406</v>
      </c>
      <c r="Z54" s="84">
        <f t="shared" si="3"/>
        <v>2453666.8266099002</v>
      </c>
      <c r="AA54" s="84">
        <f t="shared" si="4"/>
        <v>1369671.0031930858</v>
      </c>
    </row>
    <row r="55" spans="1:27" x14ac:dyDescent="0.35">
      <c r="A55">
        <v>2074</v>
      </c>
      <c r="B55">
        <v>2070</v>
      </c>
      <c r="C55">
        <f>'[2]Total Frequency Model'!L55</f>
        <v>1.7496225284601556</v>
      </c>
      <c r="D55" s="36">
        <f>'Total Cost'!B55/(1+Assumptions!$D$49)^($A55-2022)</f>
        <v>112385.83178057983</v>
      </c>
      <c r="E55" s="36">
        <f>'Total Cost'!C55/(1+Assumptions!$D$49)^($A55-2022)</f>
        <v>144184.92371849585</v>
      </c>
      <c r="F55" s="36">
        <f>'Total Cost'!D55/(1+Assumptions!$D$49)^($A55-2022)</f>
        <v>152025.79570318744</v>
      </c>
      <c r="G55" s="36">
        <f>'Total Cost'!E55/(1+Assumptions!$D$49)^($A55-2022)</f>
        <v>99971.117804818103</v>
      </c>
      <c r="H55" s="36">
        <f>'Total Cost'!F55/(1+Assumptions!$D$49)^($A55-2022)</f>
        <v>83200.363837561046</v>
      </c>
      <c r="I55" s="36">
        <f>'Total Cost'!G55/(1+Assumptions!$D$49)^($A55-2022)</f>
        <v>49876.657902621671</v>
      </c>
      <c r="J55" s="37">
        <f>'Total Cost'!H55/(1+Assumptions!$D$49)^($A55-2022)</f>
        <v>311718.64002864802</v>
      </c>
      <c r="K55" s="37">
        <f>'Total Cost'!I55/(1+Assumptions!$D$49)^($A55-2022)</f>
        <v>331842.9655874421</v>
      </c>
      <c r="L55" s="37">
        <f>'Total Cost'!J55/(1+Assumptions!$D$49)^($A55-2022)</f>
        <v>209736.71289081773</v>
      </c>
      <c r="M55" s="37">
        <f>'Total Cost'!K55/(1+Assumptions!$D$49)^($A55-2022)</f>
        <v>155592.76374247679</v>
      </c>
      <c r="N55" s="37">
        <f>'Total Cost'!L55/(1+Assumptions!$D$49)^($A55-2022)</f>
        <v>139208.03284284563</v>
      </c>
      <c r="O55" s="37">
        <f>'Total Cost'!M55/(1+Assumptions!$D$49)^($A55-2022)</f>
        <v>59535.790345663532</v>
      </c>
      <c r="P55" s="38">
        <f>'Total Cost'!N55/(1+Assumptions!$D$49)^($A55-2022)</f>
        <v>6684430.4991462622</v>
      </c>
      <c r="Q55" s="38">
        <f>'Total Cost'!O55/(1+Assumptions!$D$49)^($A55-2022)</f>
        <v>11993159.708185019</v>
      </c>
      <c r="R55" s="38">
        <f>'Total Cost'!P55/(1+Assumptions!$D$49)^($A55-2022)</f>
        <v>8857175.2268218976</v>
      </c>
      <c r="S55" s="38">
        <f>'Total Cost'!Q55/(1+Assumptions!$D$49)^($A55-2022)</f>
        <v>3081870.4473079243</v>
      </c>
      <c r="T55" s="38">
        <f>'Total Cost'!R55/(1+Assumptions!$D$49)^($A55-2022)</f>
        <v>2123075.0874071494</v>
      </c>
      <c r="U55" s="38">
        <f>'Total Cost'!S55/(1+Assumptions!$D$49)^($A55-2022)</f>
        <v>1199829.6769075987</v>
      </c>
      <c r="V55" s="84">
        <f t="shared" si="5"/>
        <v>7108534.9709554901</v>
      </c>
      <c r="W55" s="84">
        <f t="shared" si="0"/>
        <v>12469187.597490957</v>
      </c>
      <c r="X55" s="84">
        <f t="shared" si="1"/>
        <v>9218937.735415902</v>
      </c>
      <c r="Y55" s="84">
        <f t="shared" si="2"/>
        <v>3337434.3288552193</v>
      </c>
      <c r="Z55" s="84">
        <f t="shared" si="3"/>
        <v>2345483.4840875561</v>
      </c>
      <c r="AA55" s="84">
        <f t="shared" si="4"/>
        <v>1309242.1251558838</v>
      </c>
    </row>
    <row r="56" spans="1:27" x14ac:dyDescent="0.35">
      <c r="A56">
        <v>2075</v>
      </c>
      <c r="B56">
        <v>2070</v>
      </c>
      <c r="C56">
        <f>'[2]Total Frequency Model'!L56</f>
        <v>1.7496225284601556</v>
      </c>
      <c r="D56" s="36">
        <f>'Total Cost'!B56/(1+Assumptions!$D$49)^($A56-2022)</f>
        <v>108168.57217625708</v>
      </c>
      <c r="E56" s="36">
        <f>'Total Cost'!C56/(1+Assumptions!$D$49)^($A56-2022)</f>
        <v>138774.40848969418</v>
      </c>
      <c r="F56" s="36">
        <f>'Total Cost'!D56/(1+Assumptions!$D$49)^($A56-2022)</f>
        <v>146321.05306013071</v>
      </c>
      <c r="G56" s="36">
        <f>'Total Cost'!E56/(1+Assumptions!$D$49)^($A56-2022)</f>
        <v>96219.718273065882</v>
      </c>
      <c r="H56" s="36">
        <f>'Total Cost'!F56/(1+Assumptions!$D$49)^($A56-2022)</f>
        <v>80078.284052965522</v>
      </c>
      <c r="I56" s="36">
        <f>'Total Cost'!G56/(1+Assumptions!$D$49)^($A56-2022)</f>
        <v>48005.044628610216</v>
      </c>
      <c r="J56" s="37">
        <f>'Total Cost'!H56/(1+Assumptions!$D$49)^($A56-2022)</f>
        <v>297819.35806803039</v>
      </c>
      <c r="K56" s="37">
        <f>'Total Cost'!I56/(1+Assumptions!$D$49)^($A56-2022)</f>
        <v>317048.55418226053</v>
      </c>
      <c r="L56" s="37">
        <f>'Total Cost'!J56/(1+Assumptions!$D$49)^($A56-2022)</f>
        <v>200388.10883688577</v>
      </c>
      <c r="M56" s="37">
        <f>'Total Cost'!K56/(1+Assumptions!$D$49)^($A56-2022)</f>
        <v>148664.49598782606</v>
      </c>
      <c r="N56" s="37">
        <f>'Total Cost'!L56/(1+Assumptions!$D$49)^($A56-2022)</f>
        <v>133007.00245017535</v>
      </c>
      <c r="O56" s="37">
        <f>'Total Cost'!M56/(1+Assumptions!$D$49)^($A56-2022)</f>
        <v>56883.076515703018</v>
      </c>
      <c r="P56" s="38">
        <f>'Total Cost'!N56/(1+Assumptions!$D$49)^($A56-2022)</f>
        <v>6386821.5917206276</v>
      </c>
      <c r="Q56" s="38">
        <f>'Total Cost'!O56/(1+Assumptions!$D$49)^($A56-2022)</f>
        <v>11459582.667485049</v>
      </c>
      <c r="R56" s="38">
        <f>'Total Cost'!P56/(1+Assumptions!$D$49)^($A56-2022)</f>
        <v>8463528.150698917</v>
      </c>
      <c r="S56" s="38">
        <f>'Total Cost'!Q56/(1+Assumptions!$D$49)^($A56-2022)</f>
        <v>2945543.5211771042</v>
      </c>
      <c r="T56" s="38">
        <f>'Total Cost'!R56/(1+Assumptions!$D$49)^($A56-2022)</f>
        <v>2028997.6516233985</v>
      </c>
      <c r="U56" s="38">
        <f>'Total Cost'!S56/(1+Assumptions!$D$49)^($A56-2022)</f>
        <v>1146598.3801381742</v>
      </c>
      <c r="V56" s="84">
        <f t="shared" si="5"/>
        <v>6792809.5219649151</v>
      </c>
      <c r="W56" s="84">
        <f t="shared" si="0"/>
        <v>11915405.630157003</v>
      </c>
      <c r="X56" s="84">
        <f t="shared" si="1"/>
        <v>8810237.3125959337</v>
      </c>
      <c r="Y56" s="84">
        <f t="shared" si="2"/>
        <v>3190427.7354379962</v>
      </c>
      <c r="Z56" s="84">
        <f t="shared" si="3"/>
        <v>2242082.9381265393</v>
      </c>
      <c r="AA56" s="84">
        <f t="shared" si="4"/>
        <v>1251486.5012824873</v>
      </c>
    </row>
    <row r="57" spans="1:27" x14ac:dyDescent="0.35">
      <c r="A57">
        <v>2076</v>
      </c>
      <c r="B57">
        <v>2070</v>
      </c>
      <c r="C57">
        <f>'[2]Total Frequency Model'!L57</f>
        <v>1.7496225284601556</v>
      </c>
      <c r="D57" s="36">
        <f>'Total Cost'!B57/(1+Assumptions!$D$49)^($A57-2022)</f>
        <v>104109.5645356247</v>
      </c>
      <c r="E57" s="36">
        <f>'Total Cost'!C57/(1+Assumptions!$D$49)^($A57-2022)</f>
        <v>133566.92194299138</v>
      </c>
      <c r="F57" s="36">
        <f>'Total Cost'!D57/(1+Assumptions!$D$49)^($A57-2022)</f>
        <v>140830.37993384889</v>
      </c>
      <c r="G57" s="36">
        <f>'Total Cost'!E57/(1+Assumptions!$D$49)^($A57-2022)</f>
        <v>92609.089383433587</v>
      </c>
      <c r="H57" s="36">
        <f>'Total Cost'!F57/(1+Assumptions!$D$49)^($A57-2022)</f>
        <v>77073.359791877199</v>
      </c>
      <c r="I57" s="36">
        <f>'Total Cost'!G57/(1+Assumptions!$D$49)^($A57-2022)</f>
        <v>46203.66333073267</v>
      </c>
      <c r="J57" s="37">
        <f>'Total Cost'!H57/(1+Assumptions!$D$49)^($A57-2022)</f>
        <v>284540.03279409523</v>
      </c>
      <c r="K57" s="37">
        <f>'Total Cost'!I57/(1+Assumptions!$D$49)^($A57-2022)</f>
        <v>302913.93936952029</v>
      </c>
      <c r="L57" s="37">
        <f>'Total Cost'!J57/(1+Assumptions!$D$49)^($A57-2022)</f>
        <v>191456.35278338435</v>
      </c>
      <c r="M57" s="37">
        <f>'Total Cost'!K57/(1+Assumptions!$D$49)^($A57-2022)</f>
        <v>142044.88200764221</v>
      </c>
      <c r="N57" s="37">
        <f>'Total Cost'!L57/(1+Assumptions!$D$49)^($A57-2022)</f>
        <v>127082.31936659053</v>
      </c>
      <c r="O57" s="37">
        <f>'Total Cost'!M57/(1+Assumptions!$D$49)^($A57-2022)</f>
        <v>54348.607151435266</v>
      </c>
      <c r="P57" s="38">
        <f>'Total Cost'!N57/(1+Assumptions!$D$49)^($A57-2022)</f>
        <v>6102484.1287757959</v>
      </c>
      <c r="Q57" s="38">
        <f>'Total Cost'!O57/(1+Assumptions!$D$49)^($A57-2022)</f>
        <v>10949784.088338289</v>
      </c>
      <c r="R57" s="38">
        <f>'Total Cost'!P57/(1+Assumptions!$D$49)^($A57-2022)</f>
        <v>8087407.2514344929</v>
      </c>
      <c r="S57" s="38">
        <f>'Total Cost'!Q57/(1+Assumptions!$D$49)^($A57-2022)</f>
        <v>2815260.4224205464</v>
      </c>
      <c r="T57" s="38">
        <f>'Total Cost'!R57/(1+Assumptions!$D$49)^($A57-2022)</f>
        <v>1939097.5473435922</v>
      </c>
      <c r="U57" s="38">
        <f>'Total Cost'!S57/(1+Assumptions!$D$49)^($A57-2022)</f>
        <v>1095733.3169704834</v>
      </c>
      <c r="V57" s="84">
        <f t="shared" si="5"/>
        <v>6491133.7261055158</v>
      </c>
      <c r="W57" s="84">
        <f t="shared" si="0"/>
        <v>11386264.949650802</v>
      </c>
      <c r="X57" s="84">
        <f t="shared" si="1"/>
        <v>8419693.9841517266</v>
      </c>
      <c r="Y57" s="84">
        <f t="shared" si="2"/>
        <v>3049914.3938116222</v>
      </c>
      <c r="Z57" s="84">
        <f t="shared" si="3"/>
        <v>2143253.22650206</v>
      </c>
      <c r="AA57" s="84">
        <f t="shared" si="4"/>
        <v>1196285.5874526512</v>
      </c>
    </row>
    <row r="58" spans="1:27" x14ac:dyDescent="0.35">
      <c r="A58">
        <v>2077</v>
      </c>
      <c r="B58">
        <v>2070</v>
      </c>
      <c r="C58">
        <f>'[2]Total Frequency Model'!L58</f>
        <v>1.7496225284601556</v>
      </c>
      <c r="D58" s="36">
        <f>'Total Cost'!B58/(1+Assumptions!$D$49)^($A58-2022)</f>
        <v>100202.87048012369</v>
      </c>
      <c r="E58" s="36">
        <f>'Total Cost'!C58/(1+Assumptions!$D$49)^($A58-2022)</f>
        <v>128554.84546093392</v>
      </c>
      <c r="F58" s="36">
        <f>'Total Cost'!D58/(1+Assumptions!$D$49)^($A58-2022)</f>
        <v>135545.74340140764</v>
      </c>
      <c r="G58" s="36">
        <f>'Total Cost'!E58/(1+Assumptions!$D$49)^($A58-2022)</f>
        <v>89133.948741040265</v>
      </c>
      <c r="H58" s="36">
        <f>'Total Cost'!F58/(1+Assumptions!$D$49)^($A58-2022)</f>
        <v>74181.194812804752</v>
      </c>
      <c r="I58" s="36">
        <f>'Total Cost'!G58/(1+Assumptions!$D$49)^($A58-2022)</f>
        <v>44469.878565791332</v>
      </c>
      <c r="J58" s="37">
        <f>'Total Cost'!H58/(1+Assumptions!$D$49)^($A58-2022)</f>
        <v>271853.00418115052</v>
      </c>
      <c r="K58" s="37">
        <f>'Total Cost'!I58/(1+Assumptions!$D$49)^($A58-2022)</f>
        <v>289409.68698806927</v>
      </c>
      <c r="L58" s="37">
        <f>'Total Cost'!J58/(1+Assumptions!$D$49)^($A58-2022)</f>
        <v>182922.8517973852</v>
      </c>
      <c r="M58" s="37">
        <f>'Total Cost'!K58/(1+Assumptions!$D$49)^($A58-2022)</f>
        <v>135720.16540818769</v>
      </c>
      <c r="N58" s="37">
        <f>'Total Cost'!L58/(1+Assumptions!$D$49)^($A58-2022)</f>
        <v>121421.66346639191</v>
      </c>
      <c r="O58" s="37">
        <f>'Total Cost'!M58/(1+Assumptions!$D$49)^($A58-2022)</f>
        <v>51927.109618210932</v>
      </c>
      <c r="P58" s="38">
        <f>'Total Cost'!N58/(1+Assumptions!$D$49)^($A58-2022)</f>
        <v>5830825.4448871985</v>
      </c>
      <c r="Q58" s="38">
        <f>'Total Cost'!O58/(1+Assumptions!$D$49)^($A58-2022)</f>
        <v>10462702.716729943</v>
      </c>
      <c r="R58" s="38">
        <f>'Total Cost'!P58/(1+Assumptions!$D$49)^($A58-2022)</f>
        <v>7728030.9763713414</v>
      </c>
      <c r="S58" s="38">
        <f>'Total Cost'!Q58/(1+Assumptions!$D$49)^($A58-2022)</f>
        <v>2690752.6685804487</v>
      </c>
      <c r="T58" s="38">
        <f>'Total Cost'!R58/(1+Assumptions!$D$49)^($A58-2022)</f>
        <v>1853188.9427717021</v>
      </c>
      <c r="U58" s="38">
        <f>'Total Cost'!S58/(1+Assumptions!$D$49)^($A58-2022)</f>
        <v>1047129.1194088639</v>
      </c>
      <c r="V58" s="84">
        <f t="shared" si="5"/>
        <v>6202881.3195484728</v>
      </c>
      <c r="W58" s="84">
        <f t="shared" si="0"/>
        <v>10880667.249178946</v>
      </c>
      <c r="X58" s="84">
        <f t="shared" si="1"/>
        <v>8046499.5715701338</v>
      </c>
      <c r="Y58" s="84">
        <f t="shared" si="2"/>
        <v>2915606.7827296769</v>
      </c>
      <c r="Z58" s="84">
        <f t="shared" si="3"/>
        <v>2048791.8010508986</v>
      </c>
      <c r="AA58" s="84">
        <f t="shared" si="4"/>
        <v>1143526.1075928663</v>
      </c>
    </row>
    <row r="59" spans="1:27" x14ac:dyDescent="0.35">
      <c r="A59">
        <v>2078</v>
      </c>
      <c r="B59">
        <v>2070</v>
      </c>
      <c r="C59">
        <f>'[2]Total Frequency Model'!L59</f>
        <v>1.7496225284601556</v>
      </c>
      <c r="D59" s="36">
        <f>'Total Cost'!B59/(1+Assumptions!$D$49)^($A59-2022)</f>
        <v>96442.774467860771</v>
      </c>
      <c r="E59" s="36">
        <f>'Total Cost'!C59/(1+Assumptions!$D$49)^($A59-2022)</f>
        <v>123730.84631341828</v>
      </c>
      <c r="F59" s="36">
        <f>'Total Cost'!D59/(1+Assumptions!$D$49)^($A59-2022)</f>
        <v>130459.41197396666</v>
      </c>
      <c r="G59" s="36">
        <f>'Total Cost'!E59/(1+Assumptions!$D$49)^($A59-2022)</f>
        <v>85789.212171992418</v>
      </c>
      <c r="H59" s="36">
        <f>'Total Cost'!F59/(1+Assumptions!$D$49)^($A59-2022)</f>
        <v>71397.557842486072</v>
      </c>
      <c r="I59" s="36">
        <f>'Total Cost'!G59/(1+Assumptions!$D$49)^($A59-2022)</f>
        <v>42801.153785155264</v>
      </c>
      <c r="J59" s="37">
        <f>'Total Cost'!H59/(1+Assumptions!$D$49)^($A59-2022)</f>
        <v>259731.84658942904</v>
      </c>
      <c r="K59" s="37">
        <f>'Total Cost'!I59/(1+Assumptions!$D$49)^($A59-2022)</f>
        <v>276507.67630558799</v>
      </c>
      <c r="L59" s="37">
        <f>'Total Cost'!J59/(1+Assumptions!$D$49)^($A59-2022)</f>
        <v>174769.84249140395</v>
      </c>
      <c r="M59" s="37">
        <f>'Total Cost'!K59/(1+Assumptions!$D$49)^($A59-2022)</f>
        <v>129677.20313538451</v>
      </c>
      <c r="N59" s="37">
        <f>'Total Cost'!L59/(1+Assumptions!$D$49)^($A59-2022)</f>
        <v>116013.26406729552</v>
      </c>
      <c r="O59" s="37">
        <f>'Total Cost'!M59/(1+Assumptions!$D$49)^($A59-2022)</f>
        <v>49613.546467565589</v>
      </c>
      <c r="P59" s="38">
        <f>'Total Cost'!N59/(1+Assumptions!$D$49)^($A59-2022)</f>
        <v>5571279.3751464244</v>
      </c>
      <c r="Q59" s="38">
        <f>'Total Cost'!O59/(1+Assumptions!$D$49)^($A59-2022)</f>
        <v>9997324.7267362345</v>
      </c>
      <c r="R59" s="38">
        <f>'Total Cost'!P59/(1+Assumptions!$D$49)^($A59-2022)</f>
        <v>7384652.6747107161</v>
      </c>
      <c r="S59" s="38">
        <f>'Total Cost'!Q59/(1+Assumptions!$D$49)^($A59-2022)</f>
        <v>2571763.7255703183</v>
      </c>
      <c r="T59" s="38">
        <f>'Total Cost'!R59/(1+Assumptions!$D$49)^($A59-2022)</f>
        <v>1771094.286839236</v>
      </c>
      <c r="U59" s="38">
        <f>'Total Cost'!S59/(1+Assumptions!$D$49)^($A59-2022)</f>
        <v>1000685.1188688225</v>
      </c>
      <c r="V59" s="84">
        <f t="shared" si="5"/>
        <v>5927453.9962037141</v>
      </c>
      <c r="W59" s="84">
        <f t="shared" si="0"/>
        <v>10397563.249355242</v>
      </c>
      <c r="X59" s="84">
        <f t="shared" si="1"/>
        <v>7689881.9291760866</v>
      </c>
      <c r="Y59" s="84">
        <f t="shared" si="2"/>
        <v>2787230.1408776953</v>
      </c>
      <c r="Z59" s="84">
        <f t="shared" si="3"/>
        <v>1958505.1087490176</v>
      </c>
      <c r="AA59" s="84">
        <f t="shared" si="4"/>
        <v>1093099.8191215433</v>
      </c>
    </row>
    <row r="60" spans="1:27" x14ac:dyDescent="0.35">
      <c r="A60">
        <v>2079</v>
      </c>
      <c r="B60">
        <v>2070</v>
      </c>
      <c r="C60">
        <f>'[2]Total Frequency Model'!L60</f>
        <v>1.7496225284601556</v>
      </c>
      <c r="D60" s="36">
        <f>'Total Cost'!B60/(1+Assumptions!$D$49)^($A60-2022)</f>
        <v>92823.775431699338</v>
      </c>
      <c r="E60" s="36">
        <f>'Total Cost'!C60/(1+Assumptions!$D$49)^($A60-2022)</f>
        <v>119087.86692981583</v>
      </c>
      <c r="F60" s="36">
        <f>'Total Cost'!D60/(1+Assumptions!$D$49)^($A60-2022)</f>
        <v>125563.94428551575</v>
      </c>
      <c r="G60" s="36">
        <f>'Total Cost'!E60/(1+Assumptions!$D$49)^($A60-2022)</f>
        <v>82569.986285174411</v>
      </c>
      <c r="H60" s="36">
        <f>'Total Cost'!F60/(1+Assumptions!$D$49)^($A60-2022)</f>
        <v>68718.376385482843</v>
      </c>
      <c r="I60" s="36">
        <f>'Total Cost'!G60/(1+Assumptions!$D$49)^($A60-2022)</f>
        <v>41195.047623758044</v>
      </c>
      <c r="J60" s="37">
        <f>'Total Cost'!H60/(1+Assumptions!$D$49)^($A60-2022)</f>
        <v>248151.31366615178</v>
      </c>
      <c r="K60" s="37">
        <f>'Total Cost'!I60/(1+Assumptions!$D$49)^($A60-2022)</f>
        <v>264181.04139658052</v>
      </c>
      <c r="L60" s="37">
        <f>'Total Cost'!J60/(1+Assumptions!$D$49)^($A60-2022)</f>
        <v>166980.35400313837</v>
      </c>
      <c r="M60" s="37">
        <f>'Total Cost'!K60/(1+Assumptions!$D$49)^($A60-2022)</f>
        <v>123903.4381195474</v>
      </c>
      <c r="N60" s="37">
        <f>'Total Cost'!L60/(1+Assumptions!$D$49)^($A60-2022)</f>
        <v>110845.87541945766</v>
      </c>
      <c r="O60" s="37">
        <f>'Total Cost'!M60/(1+Assumptions!$D$49)^($A60-2022)</f>
        <v>47403.104943817627</v>
      </c>
      <c r="P60" s="38">
        <f>'Total Cost'!N60/(1+Assumptions!$D$49)^($A60-2022)</f>
        <v>5323305.0688671488</v>
      </c>
      <c r="Q60" s="38">
        <f>'Total Cost'!O60/(1+Assumptions!$D$49)^($A60-2022)</f>
        <v>9552681.5984032806</v>
      </c>
      <c r="R60" s="38">
        <f>'Total Cost'!P60/(1+Assumptions!$D$49)^($A60-2022)</f>
        <v>7056559.0369097972</v>
      </c>
      <c r="S60" s="38">
        <f>'Total Cost'!Q60/(1+Assumptions!$D$49)^($A60-2022)</f>
        <v>2458048.4750622869</v>
      </c>
      <c r="T60" s="38">
        <f>'Total Cost'!R60/(1+Assumptions!$D$49)^($A60-2022)</f>
        <v>1692643.9396580514</v>
      </c>
      <c r="U60" s="38">
        <f>'Total Cost'!S60/(1+Assumptions!$D$49)^($A60-2022)</f>
        <v>956305.13628752832</v>
      </c>
      <c r="V60" s="84">
        <f t="shared" si="5"/>
        <v>5664280.1579649998</v>
      </c>
      <c r="W60" s="84">
        <f t="shared" si="0"/>
        <v>9935950.5067296773</v>
      </c>
      <c r="X60" s="84">
        <f t="shared" si="1"/>
        <v>7349103.3351984518</v>
      </c>
      <c r="Y60" s="84">
        <f t="shared" si="2"/>
        <v>2664521.8994670087</v>
      </c>
      <c r="Z60" s="84">
        <f t="shared" si="3"/>
        <v>1872208.1914629918</v>
      </c>
      <c r="AA60" s="84">
        <f t="shared" si="4"/>
        <v>1044903.288855104</v>
      </c>
    </row>
    <row r="61" spans="1:27" x14ac:dyDescent="0.35">
      <c r="A61">
        <v>2080</v>
      </c>
      <c r="B61">
        <v>2080</v>
      </c>
      <c r="C61">
        <f>'[2]Total Frequency Model'!L61</f>
        <v>2.0168244457759137</v>
      </c>
      <c r="D61" s="36">
        <f>'Total Cost'!B61/(1+Assumptions!$D$49)^($A61-2022)</f>
        <v>86729.987529265345</v>
      </c>
      <c r="E61" s="36">
        <f>'Total Cost'!C61/(1+Assumptions!$D$49)^($A61-2022)</f>
        <v>111269.86772165439</v>
      </c>
      <c r="F61" s="36">
        <f>'Total Cost'!D61/(1+Assumptions!$D$49)^($A61-2022)</f>
        <v>117320.79708416127</v>
      </c>
      <c r="G61" s="36">
        <f>'Total Cost'!E61/(1+Assumptions!$D$49)^($A61-2022)</f>
        <v>77149.349371962788</v>
      </c>
      <c r="H61" s="36">
        <f>'Total Cost'!F61/(1+Assumptions!$D$49)^($A61-2022)</f>
        <v>64207.083791045276</v>
      </c>
      <c r="I61" s="36">
        <f>'Total Cost'!G61/(1+Assumptions!$D$49)^($A61-2022)</f>
        <v>38490.634000391015</v>
      </c>
      <c r="J61" s="37">
        <f>'Total Cost'!H61/(1+Assumptions!$D$49)^($A61-2022)</f>
        <v>230159.43734318545</v>
      </c>
      <c r="K61" s="37">
        <f>'Total Cost'!I61/(1+Assumptions!$D$49)^($A61-2022)</f>
        <v>245028.69881869454</v>
      </c>
      <c r="L61" s="37">
        <f>'Total Cost'!J61/(1+Assumptions!$D$49)^($A61-2022)</f>
        <v>154876.36098800565</v>
      </c>
      <c r="M61" s="37">
        <f>'Total Cost'!K61/(1+Assumptions!$D$49)^($A61-2022)</f>
        <v>114927.52987427363</v>
      </c>
      <c r="N61" s="37">
        <f>'Total Cost'!L61/(1+Assumptions!$D$49)^($A61-2022)</f>
        <v>102814.02899316586</v>
      </c>
      <c r="O61" s="37">
        <f>'Total Cost'!M61/(1+Assumptions!$D$49)^($A61-2022)</f>
        <v>43967.748316904916</v>
      </c>
      <c r="P61" s="38">
        <f>'Total Cost'!N61/(1+Assumptions!$D$49)^($A61-2022)</f>
        <v>4937758.2747306461</v>
      </c>
      <c r="Q61" s="38">
        <f>'Total Cost'!O61/(1+Assumptions!$D$49)^($A61-2022)</f>
        <v>8861126.2912915479</v>
      </c>
      <c r="R61" s="38">
        <f>'Total Cost'!P61/(1+Assumptions!$D$49)^($A61-2022)</f>
        <v>6546031.6491642864</v>
      </c>
      <c r="S61" s="38">
        <f>'Total Cost'!Q61/(1+Assumptions!$D$49)^($A61-2022)</f>
        <v>2280722.4707591594</v>
      </c>
      <c r="T61" s="38">
        <f>'Total Cost'!R61/(1+Assumptions!$D$49)^($A61-2022)</f>
        <v>1570406.2548415088</v>
      </c>
      <c r="U61" s="38">
        <f>'Total Cost'!S61/(1+Assumptions!$D$49)^($A61-2022)</f>
        <v>887192.59449288843</v>
      </c>
      <c r="V61" s="84">
        <f t="shared" si="5"/>
        <v>5254647.6996030966</v>
      </c>
      <c r="W61" s="84">
        <f t="shared" si="0"/>
        <v>9217424.8578318972</v>
      </c>
      <c r="X61" s="84">
        <f t="shared" si="1"/>
        <v>6818228.8072364535</v>
      </c>
      <c r="Y61" s="84">
        <f t="shared" si="2"/>
        <v>2472799.3500053957</v>
      </c>
      <c r="Z61" s="84">
        <f t="shared" si="3"/>
        <v>1737427.3676257199</v>
      </c>
      <c r="AA61" s="84">
        <f t="shared" si="4"/>
        <v>969650.97681018431</v>
      </c>
    </row>
    <row r="62" spans="1:27" x14ac:dyDescent="0.35">
      <c r="A62">
        <v>2081</v>
      </c>
      <c r="B62">
        <v>2080</v>
      </c>
      <c r="C62">
        <f>'[2]Total Frequency Model'!L62</f>
        <v>2.0168244457759137</v>
      </c>
      <c r="D62" s="36">
        <f>'Total Cost'!B62/(1+Assumptions!$D$49)^($A62-2022)</f>
        <v>83475.459203980587</v>
      </c>
      <c r="E62" s="36">
        <f>'Total Cost'!C62/(1+Assumptions!$D$49)^($A62-2022)</f>
        <v>107094.48448262624</v>
      </c>
      <c r="F62" s="36">
        <f>'Total Cost'!D62/(1+Assumptions!$D$49)^($A62-2022)</f>
        <v>112918.35372941558</v>
      </c>
      <c r="G62" s="36">
        <f>'Total Cost'!E62/(1+Assumptions!$D$49)^($A62-2022)</f>
        <v>74254.332896564112</v>
      </c>
      <c r="H62" s="36">
        <f>'Total Cost'!F62/(1+Assumptions!$D$49)^($A62-2022)</f>
        <v>61797.723674264693</v>
      </c>
      <c r="I62" s="36">
        <f>'Total Cost'!G62/(1+Assumptions!$D$49)^($A62-2022)</f>
        <v>37046.279375409984</v>
      </c>
      <c r="J62" s="37">
        <f>'Total Cost'!H62/(1+Assumptions!$D$49)^($A62-2022)</f>
        <v>219897.74998868242</v>
      </c>
      <c r="K62" s="37">
        <f>'Total Cost'!I62/(1+Assumptions!$D$49)^($A62-2022)</f>
        <v>234105.74270127024</v>
      </c>
      <c r="L62" s="37">
        <f>'Total Cost'!J62/(1+Assumptions!$D$49)^($A62-2022)</f>
        <v>147973.7659770468</v>
      </c>
      <c r="M62" s="37">
        <f>'Total Cost'!K62/(1+Assumptions!$D$49)^($A62-2022)</f>
        <v>109810.71967554821</v>
      </c>
      <c r="N62" s="37">
        <f>'Total Cost'!L62/(1+Assumptions!$D$49)^($A62-2022)</f>
        <v>98234.745694934783</v>
      </c>
      <c r="O62" s="37">
        <f>'Total Cost'!M62/(1+Assumptions!$D$49)^($A62-2022)</f>
        <v>42008.921965682683</v>
      </c>
      <c r="P62" s="38">
        <f>'Total Cost'!N62/(1+Assumptions!$D$49)^($A62-2022)</f>
        <v>4718014.9077129662</v>
      </c>
      <c r="Q62" s="38">
        <f>'Total Cost'!O62/(1+Assumptions!$D$49)^($A62-2022)</f>
        <v>8467079.4015341792</v>
      </c>
      <c r="R62" s="38">
        <f>'Total Cost'!P62/(1+Assumptions!$D$49)^($A62-2022)</f>
        <v>6255246.095932954</v>
      </c>
      <c r="S62" s="38">
        <f>'Total Cost'!Q62/(1+Assumptions!$D$49)^($A62-2022)</f>
        <v>2179897.2525058421</v>
      </c>
      <c r="T62" s="38">
        <f>'Total Cost'!R62/(1+Assumptions!$D$49)^($A62-2022)</f>
        <v>1500858.8913671775</v>
      </c>
      <c r="U62" s="38">
        <f>'Total Cost'!S62/(1+Assumptions!$D$49)^($A62-2022)</f>
        <v>847853.19939491444</v>
      </c>
      <c r="V62" s="84">
        <f t="shared" si="5"/>
        <v>5021388.1169056296</v>
      </c>
      <c r="W62" s="84">
        <f t="shared" si="0"/>
        <v>8808279.6287180763</v>
      </c>
      <c r="X62" s="84">
        <f t="shared" si="1"/>
        <v>6516138.2156394161</v>
      </c>
      <c r="Y62" s="84">
        <f t="shared" si="2"/>
        <v>2363962.3050779547</v>
      </c>
      <c r="Z62" s="84">
        <f t="shared" si="3"/>
        <v>1660891.3607363771</v>
      </c>
      <c r="AA62" s="84">
        <f t="shared" si="4"/>
        <v>926908.40073600714</v>
      </c>
    </row>
    <row r="63" spans="1:27" x14ac:dyDescent="0.35">
      <c r="A63">
        <v>2082</v>
      </c>
      <c r="B63">
        <v>2080</v>
      </c>
      <c r="C63">
        <f>'[2]Total Frequency Model'!L63</f>
        <v>2.0168244457759137</v>
      </c>
      <c r="D63" s="36">
        <f>'Total Cost'!B63/(1+Assumptions!$D$49)^($A63-2022)</f>
        <v>80343.056511614952</v>
      </c>
      <c r="E63" s="36">
        <f>'Total Cost'!C63/(1+Assumptions!$D$49)^($A63-2022)</f>
        <v>103075.78180366104</v>
      </c>
      <c r="F63" s="36">
        <f>'Total Cost'!D63/(1+Assumptions!$D$49)^($A63-2022)</f>
        <v>108681.11132772718</v>
      </c>
      <c r="G63" s="36">
        <f>'Total Cost'!E63/(1+Assumptions!$D$49)^($A63-2022)</f>
        <v>71467.951431843525</v>
      </c>
      <c r="H63" s="36">
        <f>'Total Cost'!F63/(1+Assumptions!$D$49)^($A63-2022)</f>
        <v>59478.774394257576</v>
      </c>
      <c r="I63" s="36">
        <f>'Total Cost'!G63/(1+Assumptions!$D$49)^($A63-2022)</f>
        <v>35656.123916976394</v>
      </c>
      <c r="J63" s="37">
        <f>'Total Cost'!H63/(1+Assumptions!$D$49)^($A63-2022)</f>
        <v>210093.73323802432</v>
      </c>
      <c r="K63" s="37">
        <f>'Total Cost'!I63/(1+Assumptions!$D$49)^($A63-2022)</f>
        <v>223669.88402338017</v>
      </c>
      <c r="L63" s="37">
        <f>'Total Cost'!J63/(1+Assumptions!$D$49)^($A63-2022)</f>
        <v>141378.92502977417</v>
      </c>
      <c r="M63" s="37">
        <f>'Total Cost'!K63/(1+Assumptions!$D$49)^($A63-2022)</f>
        <v>104921.835245811</v>
      </c>
      <c r="N63" s="37">
        <f>'Total Cost'!L63/(1+Assumptions!$D$49)^($A63-2022)</f>
        <v>93859.514487002161</v>
      </c>
      <c r="O63" s="37">
        <f>'Total Cost'!M63/(1+Assumptions!$D$49)^($A63-2022)</f>
        <v>40137.401180786532</v>
      </c>
      <c r="P63" s="38">
        <f>'Total Cost'!N63/(1+Assumptions!$D$49)^($A63-2022)</f>
        <v>4508066.7206478529</v>
      </c>
      <c r="Q63" s="38">
        <f>'Total Cost'!O63/(1+Assumptions!$D$49)^($A63-2022)</f>
        <v>8090585.4804836307</v>
      </c>
      <c r="R63" s="38">
        <f>'Total Cost'!P63/(1+Assumptions!$D$49)^($A63-2022)</f>
        <v>5977401.2312066359</v>
      </c>
      <c r="S63" s="38">
        <f>'Total Cost'!Q63/(1+Assumptions!$D$49)^($A63-2022)</f>
        <v>2083539.4212123314</v>
      </c>
      <c r="T63" s="38">
        <f>'Total Cost'!R63/(1+Assumptions!$D$49)^($A63-2022)</f>
        <v>1434398.0275994681</v>
      </c>
      <c r="U63" s="38">
        <f>'Total Cost'!S63/(1+Assumptions!$D$49)^($A63-2022)</f>
        <v>810261.65103015292</v>
      </c>
      <c r="V63" s="84">
        <f t="shared" si="5"/>
        <v>4798503.510397492</v>
      </c>
      <c r="W63" s="84">
        <f t="shared" si="0"/>
        <v>8417331.1463106722</v>
      </c>
      <c r="X63" s="84">
        <f t="shared" si="1"/>
        <v>6227461.2675641375</v>
      </c>
      <c r="Y63" s="84">
        <f t="shared" si="2"/>
        <v>2259929.2078899858</v>
      </c>
      <c r="Z63" s="84">
        <f t="shared" si="3"/>
        <v>1587736.3164807279</v>
      </c>
      <c r="AA63" s="84">
        <f t="shared" si="4"/>
        <v>886055.17612791585</v>
      </c>
    </row>
    <row r="64" spans="1:27" x14ac:dyDescent="0.35">
      <c r="A64">
        <v>2083</v>
      </c>
      <c r="B64">
        <v>2080</v>
      </c>
      <c r="C64">
        <f>'[2]Total Frequency Model'!L64</f>
        <v>2.0168244457759137</v>
      </c>
      <c r="D64" s="36">
        <f>'Total Cost'!B64/(1+Assumptions!$D$49)^($A64-2022)</f>
        <v>77328.196708149888</v>
      </c>
      <c r="E64" s="36">
        <f>'Total Cost'!C64/(1+Assumptions!$D$49)^($A64-2022)</f>
        <v>99207.88027285898</v>
      </c>
      <c r="F64" s="36">
        <f>'Total Cost'!D64/(1+Assumptions!$D$49)^($A64-2022)</f>
        <v>104602.87074086943</v>
      </c>
      <c r="G64" s="36">
        <f>'Total Cost'!E64/(1+Assumptions!$D$49)^($A64-2022)</f>
        <v>68786.128467133327</v>
      </c>
      <c r="H64" s="36">
        <f>'Total Cost'!F64/(1+Assumptions!$D$49)^($A64-2022)</f>
        <v>57246.843299444306</v>
      </c>
      <c r="I64" s="36">
        <f>'Total Cost'!G64/(1+Assumptions!$D$49)^($A64-2022)</f>
        <v>34318.13381039985</v>
      </c>
      <c r="J64" s="37">
        <f>'Total Cost'!H64/(1+Assumptions!$D$49)^($A64-2022)</f>
        <v>200726.96906364919</v>
      </c>
      <c r="K64" s="37">
        <f>'Total Cost'!I64/(1+Assumptions!$D$49)^($A64-2022)</f>
        <v>213699.39451058072</v>
      </c>
      <c r="L64" s="37">
        <f>'Total Cost'!J64/(1+Assumptions!$D$49)^($A64-2022)</f>
        <v>135078.11229536607</v>
      </c>
      <c r="M64" s="37">
        <f>'Total Cost'!K64/(1+Assumptions!$D$49)^($A64-2022)</f>
        <v>100250.7192442341</v>
      </c>
      <c r="N64" s="37">
        <f>'Total Cost'!L64/(1+Assumptions!$D$49)^($A64-2022)</f>
        <v>89679.239191858433</v>
      </c>
      <c r="O64" s="37">
        <f>'Total Cost'!M64/(1+Assumptions!$D$49)^($A64-2022)</f>
        <v>38349.29327248512</v>
      </c>
      <c r="P64" s="38">
        <f>'Total Cost'!N64/(1+Assumptions!$D$49)^($A64-2022)</f>
        <v>4307476.4466592949</v>
      </c>
      <c r="Q64" s="38">
        <f>'Total Cost'!O64/(1+Assumptions!$D$49)^($A64-2022)</f>
        <v>7730861.4208280519</v>
      </c>
      <c r="R64" s="38">
        <f>'Total Cost'!P64/(1+Assumptions!$D$49)^($A64-2022)</f>
        <v>5711920.218426696</v>
      </c>
      <c r="S64" s="38">
        <f>'Total Cost'!Q64/(1+Assumptions!$D$49)^($A64-2022)</f>
        <v>1991450.6257445151</v>
      </c>
      <c r="T64" s="38">
        <f>'Total Cost'!R64/(1+Assumptions!$D$49)^($A64-2022)</f>
        <v>1370886.4232582913</v>
      </c>
      <c r="U64" s="38">
        <f>'Total Cost'!S64/(1+Assumptions!$D$49)^($A64-2022)</f>
        <v>774340.15275405103</v>
      </c>
      <c r="V64" s="84">
        <f t="shared" si="5"/>
        <v>4585531.6124310941</v>
      </c>
      <c r="W64" s="84">
        <f t="shared" si="0"/>
        <v>8043768.6956114918</v>
      </c>
      <c r="X64" s="84">
        <f t="shared" si="1"/>
        <v>5951601.2014629319</v>
      </c>
      <c r="Y64" s="84">
        <f t="shared" si="2"/>
        <v>2160487.4734558826</v>
      </c>
      <c r="Z64" s="84">
        <f t="shared" si="3"/>
        <v>1517812.505749594</v>
      </c>
      <c r="AA64" s="84">
        <f t="shared" si="4"/>
        <v>847007.57983693597</v>
      </c>
    </row>
    <row r="65" spans="1:27" x14ac:dyDescent="0.35">
      <c r="A65">
        <v>2084</v>
      </c>
      <c r="B65">
        <v>2080</v>
      </c>
      <c r="C65">
        <f>'[2]Total Frequency Model'!L65</f>
        <v>2.0168244457759137</v>
      </c>
      <c r="D65" s="36">
        <f>'Total Cost'!B65/(1+Assumptions!$D$49)^($A65-2022)</f>
        <v>74426.469016272284</v>
      </c>
      <c r="E65" s="36">
        <f>'Total Cost'!C65/(1+Assumptions!$D$49)^($A65-2022)</f>
        <v>95485.12110227182</v>
      </c>
      <c r="F65" s="36">
        <f>'Total Cost'!D65/(1+Assumptions!$D$49)^($A65-2022)</f>
        <v>100677.6654522443</v>
      </c>
      <c r="G65" s="36">
        <f>'Total Cost'!E65/(1+Assumptions!$D$49)^($A65-2022)</f>
        <v>66204.940462149185</v>
      </c>
      <c r="H65" s="36">
        <f>'Total Cost'!F65/(1+Assumptions!$D$49)^($A65-2022)</f>
        <v>55098.665046930269</v>
      </c>
      <c r="I65" s="36">
        <f>'Total Cost'!G65/(1+Assumptions!$D$49)^($A65-2022)</f>
        <v>33030.351559547198</v>
      </c>
      <c r="J65" s="37">
        <f>'Total Cost'!H65/(1+Assumptions!$D$49)^($A65-2022)</f>
        <v>191777.95057874659</v>
      </c>
      <c r="K65" s="37">
        <f>'Total Cost'!I65/(1+Assumptions!$D$49)^($A65-2022)</f>
        <v>204173.51539753572</v>
      </c>
      <c r="L65" s="37">
        <f>'Total Cost'!J65/(1+Assumptions!$D$49)^($A65-2022)</f>
        <v>129058.21427498246</v>
      </c>
      <c r="M65" s="37">
        <f>'Total Cost'!K65/(1+Assumptions!$D$49)^($A65-2022)</f>
        <v>95787.667160544646</v>
      </c>
      <c r="N65" s="37">
        <f>'Total Cost'!L65/(1+Assumptions!$D$49)^($A65-2022)</f>
        <v>85685.229261822329</v>
      </c>
      <c r="O65" s="37">
        <f>'Total Cost'!M65/(1+Assumptions!$D$49)^($A65-2022)</f>
        <v>36640.879171027598</v>
      </c>
      <c r="P65" s="38">
        <f>'Total Cost'!N65/(1+Assumptions!$D$49)^($A65-2022)</f>
        <v>4115826.3645579717</v>
      </c>
      <c r="Q65" s="38">
        <f>'Total Cost'!O65/(1+Assumptions!$D$49)^($A65-2022)</f>
        <v>7387159.1009248765</v>
      </c>
      <c r="R65" s="38">
        <f>'Total Cost'!P65/(1+Assumptions!$D$49)^($A65-2022)</f>
        <v>5458251.97154349</v>
      </c>
      <c r="S65" s="38">
        <f>'Total Cost'!Q65/(1+Assumptions!$D$49)^($A65-2022)</f>
        <v>1903441.3381774996</v>
      </c>
      <c r="T65" s="38">
        <f>'Total Cost'!R65/(1+Assumptions!$D$49)^($A65-2022)</f>
        <v>1310192.950931581</v>
      </c>
      <c r="U65" s="38">
        <f>'Total Cost'!S65/(1+Assumptions!$D$49)^($A65-2022)</f>
        <v>740014.37626313698</v>
      </c>
      <c r="V65" s="84">
        <f t="shared" si="5"/>
        <v>4382030.7841529902</v>
      </c>
      <c r="W65" s="84">
        <f t="shared" si="0"/>
        <v>7686817.7374246838</v>
      </c>
      <c r="X65" s="84">
        <f t="shared" si="1"/>
        <v>5687987.8512707166</v>
      </c>
      <c r="Y65" s="84">
        <f t="shared" si="2"/>
        <v>2065433.9458001934</v>
      </c>
      <c r="Z65" s="84">
        <f t="shared" si="3"/>
        <v>1450976.8452403336</v>
      </c>
      <c r="AA65" s="84">
        <f t="shared" si="4"/>
        <v>809685.60699371179</v>
      </c>
    </row>
    <row r="66" spans="1:27" x14ac:dyDescent="0.35">
      <c r="A66">
        <v>2085</v>
      </c>
      <c r="B66">
        <v>2080</v>
      </c>
      <c r="C66">
        <f>'[2]Total Frequency Model'!L66</f>
        <v>2.0168244457759137</v>
      </c>
      <c r="D66" s="36">
        <f>'Total Cost'!B66/(1+Assumptions!$D$49)^($A66-2022)</f>
        <v>71633.628172352488</v>
      </c>
      <c r="E66" s="36">
        <f>'Total Cost'!C66/(1+Assumptions!$D$49)^($A66-2022)</f>
        <v>91902.057849025863</v>
      </c>
      <c r="F66" s="36">
        <f>'Total Cost'!D66/(1+Assumptions!$D$49)^($A66-2022)</f>
        <v>96899.752837794629</v>
      </c>
      <c r="G66" s="36">
        <f>'Total Cost'!E66/(1+Assumptions!$D$49)^($A66-2022)</f>
        <v>63720.611106801909</v>
      </c>
      <c r="H66" s="36">
        <f>'Total Cost'!F66/(1+Assumptions!$D$49)^($A66-2022)</f>
        <v>53031.096825268694</v>
      </c>
      <c r="I66" s="36">
        <f>'Total Cost'!G66/(1+Assumptions!$D$49)^($A66-2022)</f>
        <v>31790.893123001388</v>
      </c>
      <c r="J66" s="37">
        <f>'Total Cost'!H66/(1+Assumptions!$D$49)^($A66-2022)</f>
        <v>183228.04136911465</v>
      </c>
      <c r="K66" s="37">
        <f>'Total Cost'!I66/(1+Assumptions!$D$49)^($A66-2022)</f>
        <v>195072.41415857215</v>
      </c>
      <c r="L66" s="37">
        <f>'Total Cost'!J66/(1+Assumptions!$D$49)^($A66-2022)</f>
        <v>123306.70249590953</v>
      </c>
      <c r="M66" s="37">
        <f>'Total Cost'!K66/(1+Assumptions!$D$49)^($A66-2022)</f>
        <v>91523.407120210148</v>
      </c>
      <c r="N66" s="37">
        <f>'Total Cost'!L66/(1+Assumptions!$D$49)^($A66-2022)</f>
        <v>81869.181685017189</v>
      </c>
      <c r="O66" s="37">
        <f>'Total Cost'!M66/(1+Assumptions!$D$49)^($A66-2022)</f>
        <v>35008.605680702058</v>
      </c>
      <c r="P66" s="38">
        <f>'Total Cost'!N66/(1+Assumptions!$D$49)^($A66-2022)</f>
        <v>3932717.424131582</v>
      </c>
      <c r="Q66" s="38">
        <f>'Total Cost'!O66/(1+Assumptions!$D$49)^($A66-2022)</f>
        <v>7058763.8198766159</v>
      </c>
      <c r="R66" s="38">
        <f>'Total Cost'!P66/(1+Assumptions!$D$49)^($A66-2022)</f>
        <v>5215870.0039796671</v>
      </c>
      <c r="S66" s="38">
        <f>'Total Cost'!Q66/(1+Assumptions!$D$49)^($A66-2022)</f>
        <v>1819330.4606541886</v>
      </c>
      <c r="T66" s="38">
        <f>'Total Cost'!R66/(1+Assumptions!$D$49)^($A66-2022)</f>
        <v>1252192.3233781969</v>
      </c>
      <c r="U66" s="38">
        <f>'Total Cost'!S66/(1+Assumptions!$D$49)^($A66-2022)</f>
        <v>707213.30674419086</v>
      </c>
      <c r="V66" s="84">
        <f t="shared" si="5"/>
        <v>4187579.093673049</v>
      </c>
      <c r="W66" s="84">
        <f t="shared" si="0"/>
        <v>7345738.2918842137</v>
      </c>
      <c r="X66" s="84">
        <f t="shared" si="1"/>
        <v>5436076.4593133712</v>
      </c>
      <c r="Y66" s="84">
        <f t="shared" si="2"/>
        <v>1974574.4788812008</v>
      </c>
      <c r="Z66" s="84">
        <f t="shared" si="3"/>
        <v>1387092.6018884829</v>
      </c>
      <c r="AA66" s="84">
        <f t="shared" si="4"/>
        <v>774012.80554789433</v>
      </c>
    </row>
    <row r="67" spans="1:27" x14ac:dyDescent="0.35">
      <c r="A67">
        <v>2086</v>
      </c>
      <c r="B67">
        <v>2080</v>
      </c>
      <c r="C67">
        <f>'[2]Total Frequency Model'!L67</f>
        <v>2.0168244457759137</v>
      </c>
      <c r="D67" s="36">
        <f>'Total Cost'!B67/(1+Assumptions!$D$49)^($A67-2022)</f>
        <v>68945.588215570824</v>
      </c>
      <c r="E67" s="36">
        <f>'Total Cost'!C67/(1+Assumptions!$D$49)^($A67-2022)</f>
        <v>88453.448447108312</v>
      </c>
      <c r="F67" s="36">
        <f>'Total Cost'!D67/(1+Assumptions!$D$49)^($A67-2022)</f>
        <v>93263.605764473716</v>
      </c>
      <c r="G67" s="36">
        <f>'Total Cost'!E67/(1+Assumptions!$D$49)^($A67-2022)</f>
        <v>61329.505796408928</v>
      </c>
      <c r="H67" s="36">
        <f>'Total Cost'!F67/(1+Assumptions!$D$49)^($A67-2022)</f>
        <v>51041.113756488478</v>
      </c>
      <c r="I67" s="36">
        <f>'Total Cost'!G67/(1+Assumptions!$D$49)^($A67-2022)</f>
        <v>30597.945157685499</v>
      </c>
      <c r="J67" s="37">
        <f>'Total Cost'!H67/(1+Assumptions!$D$49)^($A67-2022)</f>
        <v>175059.43664056694</v>
      </c>
      <c r="K67" s="37">
        <f>'Total Cost'!I67/(1+Assumptions!$D$49)^($A67-2022)</f>
        <v>186377.14316976329</v>
      </c>
      <c r="L67" s="37">
        <f>'Total Cost'!J67/(1+Assumptions!$D$49)^($A67-2022)</f>
        <v>117811.60740537742</v>
      </c>
      <c r="M67" s="37">
        <f>'Total Cost'!K67/(1+Assumptions!$D$49)^($A67-2022)</f>
        <v>87449.080590518992</v>
      </c>
      <c r="N67" s="37">
        <f>'Total Cost'!L67/(1+Assumptions!$D$49)^($A67-2022)</f>
        <v>78223.163698690652</v>
      </c>
      <c r="O67" s="37">
        <f>'Total Cost'!M67/(1+Assumptions!$D$49)^($A67-2022)</f>
        <v>33449.078079561034</v>
      </c>
      <c r="P67" s="38">
        <f>'Total Cost'!N67/(1+Assumptions!$D$49)^($A67-2022)</f>
        <v>3757768.4106210647</v>
      </c>
      <c r="Q67" s="38">
        <f>'Total Cost'!O67/(1+Assumptions!$D$49)^($A67-2022)</f>
        <v>6744992.8026831625</v>
      </c>
      <c r="R67" s="38">
        <f>'Total Cost'!P67/(1+Assumptions!$D$49)^($A67-2022)</f>
        <v>4984271.3291046182</v>
      </c>
      <c r="S67" s="38">
        <f>'Total Cost'!Q67/(1+Assumptions!$D$49)^($A67-2022)</f>
        <v>1738944.9497877886</v>
      </c>
      <c r="T67" s="38">
        <f>'Total Cost'!R67/(1+Assumptions!$D$49)^($A67-2022)</f>
        <v>1196764.8330128049</v>
      </c>
      <c r="U67" s="38">
        <f>'Total Cost'!S67/(1+Assumptions!$D$49)^($A67-2022)</f>
        <v>675869.09494601819</v>
      </c>
      <c r="V67" s="84">
        <f t="shared" si="5"/>
        <v>4001773.4354772023</v>
      </c>
      <c r="W67" s="84">
        <f t="shared" si="0"/>
        <v>7019823.3943000343</v>
      </c>
      <c r="X67" s="84">
        <f t="shared" si="1"/>
        <v>5195346.5422744695</v>
      </c>
      <c r="Y67" s="84">
        <f t="shared" si="2"/>
        <v>1887723.5361747164</v>
      </c>
      <c r="Z67" s="84">
        <f t="shared" si="3"/>
        <v>1326029.1104679839</v>
      </c>
      <c r="AA67" s="84">
        <f t="shared" si="4"/>
        <v>739916.11818326474</v>
      </c>
    </row>
    <row r="68" spans="1:27" x14ac:dyDescent="0.35">
      <c r="A68">
        <v>2087</v>
      </c>
      <c r="B68">
        <v>2080</v>
      </c>
      <c r="C68">
        <f>'[2]Total Frequency Model'!L68</f>
        <v>2.0168244457759137</v>
      </c>
      <c r="D68" s="36">
        <f>'Total Cost'!B68/(1+Assumptions!$D$49)^($A68-2022)</f>
        <v>66358.416510106414</v>
      </c>
      <c r="E68" s="36">
        <f>'Total Cost'!C68/(1+Assumptions!$D$49)^($A68-2022)</f>
        <v>85134.247538159805</v>
      </c>
      <c r="F68" s="36">
        <f>'Total Cost'!D68/(1+Assumptions!$D$49)^($A68-2022)</f>
        <v>89763.904503981161</v>
      </c>
      <c r="G68" s="36">
        <f>'Total Cost'!E68/(1+Assumptions!$D$49)^($A68-2022)</f>
        <v>59028.126314222573</v>
      </c>
      <c r="H68" s="36">
        <f>'Total Cost'!F68/(1+Assumptions!$D$49)^($A68-2022)</f>
        <v>49125.80447066018</v>
      </c>
      <c r="I68" s="36">
        <f>'Total Cost'!G68/(1+Assumptions!$D$49)^($A68-2022)</f>
        <v>29449.76236591932</v>
      </c>
      <c r="J68" s="37">
        <f>'Total Cost'!H68/(1+Assumptions!$D$49)^($A68-2022)</f>
        <v>167255.12610082558</v>
      </c>
      <c r="K68" s="37">
        <f>'Total Cost'!I68/(1+Assumptions!$D$49)^($A68-2022)</f>
        <v>178069.60021630037</v>
      </c>
      <c r="L68" s="37">
        <f>'Total Cost'!J68/(1+Assumptions!$D$49)^($A68-2022)</f>
        <v>112561.49342960129</v>
      </c>
      <c r="M68" s="37">
        <f>'Total Cost'!K68/(1+Assumptions!$D$49)^($A68-2022)</f>
        <v>83556.22394735647</v>
      </c>
      <c r="N68" s="37">
        <f>'Total Cost'!L68/(1+Assumptions!$D$49)^($A68-2022)</f>
        <v>74739.596273845862</v>
      </c>
      <c r="O68" s="37">
        <f>'Total Cost'!M68/(1+Assumptions!$D$49)^($A68-2022)</f>
        <v>31959.053049385064</v>
      </c>
      <c r="P68" s="38">
        <f>'Total Cost'!N68/(1+Assumptions!$D$49)^($A68-2022)</f>
        <v>3590615.1466255919</v>
      </c>
      <c r="Q68" s="38">
        <f>'Total Cost'!O68/(1+Assumptions!$D$49)^($A68-2022)</f>
        <v>6445193.7723295409</v>
      </c>
      <c r="R68" s="38">
        <f>'Total Cost'!P68/(1+Assumptions!$D$49)^($A68-2022)</f>
        <v>4762975.4099124633</v>
      </c>
      <c r="S68" s="38">
        <f>'Total Cost'!Q68/(1+Assumptions!$D$49)^($A68-2022)</f>
        <v>1662119.4578242784</v>
      </c>
      <c r="T68" s="38">
        <f>'Total Cost'!R68/(1+Assumptions!$D$49)^($A68-2022)</f>
        <v>1143796.1030278748</v>
      </c>
      <c r="U68" s="38">
        <f>'Total Cost'!S68/(1+Assumptions!$D$49)^($A68-2022)</f>
        <v>645916.91586398939</v>
      </c>
      <c r="V68" s="84">
        <f t="shared" si="5"/>
        <v>3824228.689236524</v>
      </c>
      <c r="W68" s="84">
        <f t="shared" ref="W68:W131" si="6">SUM(E68,K68,Q68)</f>
        <v>6708397.6200840008</v>
      </c>
      <c r="X68" s="84">
        <f t="shared" ref="X68:X131" si="7">SUM(F68,L68,R68)</f>
        <v>4965300.8078460461</v>
      </c>
      <c r="Y68" s="84">
        <f t="shared" ref="Y68:Y131" si="8">SUM(G68,M68,S68)</f>
        <v>1804703.8080858574</v>
      </c>
      <c r="Z68" s="84">
        <f t="shared" ref="Z68:Z131" si="9">SUM(H68,N68,T68)</f>
        <v>1267661.5037723808</v>
      </c>
      <c r="AA68" s="84">
        <f t="shared" ref="AA68:AA131" si="10">SUM(I68,O68,U68)</f>
        <v>707325.73127929377</v>
      </c>
    </row>
    <row r="69" spans="1:27" x14ac:dyDescent="0.35">
      <c r="A69">
        <v>2088</v>
      </c>
      <c r="B69">
        <v>2080</v>
      </c>
      <c r="C69">
        <f>'[2]Total Frequency Model'!L69</f>
        <v>2.0168244457759137</v>
      </c>
      <c r="D69" s="36">
        <f>'Total Cost'!B69/(1+Assumptions!$D$49)^($A69-2022)</f>
        <v>63868.327991641992</v>
      </c>
      <c r="E69" s="36">
        <f>'Total Cost'!C69/(1+Assumptions!$D$49)^($A69-2022)</f>
        <v>81939.599090052347</v>
      </c>
      <c r="F69" s="36">
        <f>'Total Cost'!D69/(1+Assumptions!$D$49)^($A69-2022)</f>
        <v>86395.52894993432</v>
      </c>
      <c r="G69" s="36">
        <f>'Total Cost'!E69/(1+Assumptions!$D$49)^($A69-2022)</f>
        <v>56813.10571349549</v>
      </c>
      <c r="H69" s="36">
        <f>'Total Cost'!F69/(1+Assumptions!$D$49)^($A69-2022)</f>
        <v>47282.366846525663</v>
      </c>
      <c r="I69" s="36">
        <f>'Total Cost'!G69/(1+Assumptions!$D$49)^($A69-2022)</f>
        <v>28344.664942027164</v>
      </c>
      <c r="J69" s="37">
        <f>'Total Cost'!H69/(1+Assumptions!$D$49)^($A69-2022)</f>
        <v>159798.85849845241</v>
      </c>
      <c r="K69" s="37">
        <f>'Total Cost'!I69/(1+Assumptions!$D$49)^($A69-2022)</f>
        <v>170132.4907627659</v>
      </c>
      <c r="L69" s="37">
        <f>'Total Cost'!J69/(1+Assumptions!$D$49)^($A69-2022)</f>
        <v>107545.43514602666</v>
      </c>
      <c r="M69" s="37">
        <f>'Total Cost'!K69/(1+Assumptions!$D$49)^($A69-2022)</f>
        <v>79836.750864270653</v>
      </c>
      <c r="N69" s="37">
        <f>'Total Cost'!L69/(1+Assumptions!$D$49)^($A69-2022)</f>
        <v>71411.238336760784</v>
      </c>
      <c r="O69" s="37">
        <f>'Total Cost'!M69/(1+Assumptions!$D$49)^($A69-2022)</f>
        <v>30535.431921144067</v>
      </c>
      <c r="P69" s="38">
        <f>'Total Cost'!N69/(1+Assumptions!$D$49)^($A69-2022)</f>
        <v>3430909.7297580834</v>
      </c>
      <c r="Q69" s="38">
        <f>'Total Cost'!O69/(1+Assumptions!$D$49)^($A69-2022)</f>
        <v>6158743.5858089374</v>
      </c>
      <c r="R69" s="38">
        <f>'Total Cost'!P69/(1+Assumptions!$D$49)^($A69-2022)</f>
        <v>4551523.1556993928</v>
      </c>
      <c r="S69" s="38">
        <f>'Total Cost'!Q69/(1+Assumptions!$D$49)^($A69-2022)</f>
        <v>1588695.9898159653</v>
      </c>
      <c r="T69" s="38">
        <f>'Total Cost'!R69/(1+Assumptions!$D$49)^($A69-2022)</f>
        <v>1093176.8496323137</v>
      </c>
      <c r="U69" s="38">
        <f>'Total Cost'!S69/(1+Assumptions!$D$49)^($A69-2022)</f>
        <v>617294.83374139655</v>
      </c>
      <c r="V69" s="84">
        <f t="shared" ref="V69:V131" si="11">SUM(D69,J69,P69)</f>
        <v>3654576.9162481776</v>
      </c>
      <c r="W69" s="84">
        <f t="shared" si="6"/>
        <v>6410815.6756617557</v>
      </c>
      <c r="X69" s="84">
        <f t="shared" si="7"/>
        <v>4745464.1197953541</v>
      </c>
      <c r="Y69" s="84">
        <f t="shared" si="8"/>
        <v>1725345.8463937314</v>
      </c>
      <c r="Z69" s="84">
        <f t="shared" si="9"/>
        <v>1211870.4548156001</v>
      </c>
      <c r="AA69" s="84">
        <f t="shared" si="10"/>
        <v>676174.93060456775</v>
      </c>
    </row>
    <row r="70" spans="1:27" x14ac:dyDescent="0.35">
      <c r="A70">
        <v>2089</v>
      </c>
      <c r="B70">
        <v>2080</v>
      </c>
      <c r="C70">
        <f>'[2]Total Frequency Model'!L70</f>
        <v>2.0168244457759137</v>
      </c>
      <c r="D70" s="36">
        <f>'Total Cost'!B70/(1+Assumptions!$D$49)^($A70-2022)</f>
        <v>61471.679629767874</v>
      </c>
      <c r="E70" s="36">
        <f>'Total Cost'!C70/(1+Assumptions!$D$49)^($A70-2022)</f>
        <v>78864.829292454131</v>
      </c>
      <c r="F70" s="36">
        <f>'Total Cost'!D70/(1+Assumptions!$D$49)^($A70-2022)</f>
        <v>83153.551127089086</v>
      </c>
      <c r="G70" s="36">
        <f>'Total Cost'!E70/(1+Assumptions!$D$49)^($A70-2022)</f>
        <v>54681.203391595831</v>
      </c>
      <c r="H70" s="36">
        <f>'Total Cost'!F70/(1+Assumptions!$D$49)^($A70-2022)</f>
        <v>45508.103911959937</v>
      </c>
      <c r="I70" s="36">
        <f>'Total Cost'!G70/(1+Assumptions!$D$49)^($A70-2022)</f>
        <v>27281.036114761318</v>
      </c>
      <c r="J70" s="37">
        <f>'Total Cost'!H70/(1+Assumptions!$D$49)^($A70-2022)</f>
        <v>152675.10774483322</v>
      </c>
      <c r="K70" s="37">
        <f>'Total Cost'!I70/(1+Assumptions!$D$49)^($A70-2022)</f>
        <v>162549.29190760059</v>
      </c>
      <c r="L70" s="37">
        <f>'Total Cost'!J70/(1+Assumptions!$D$49)^($A70-2022)</f>
        <v>102752.99451908271</v>
      </c>
      <c r="M70" s="37">
        <f>'Total Cost'!K70/(1+Assumptions!$D$49)^($A70-2022)</f>
        <v>76282.935487136914</v>
      </c>
      <c r="N70" s="37">
        <f>'Total Cost'!L70/(1+Assumptions!$D$49)^($A70-2022)</f>
        <v>68231.171694509409</v>
      </c>
      <c r="O70" s="37">
        <f>'Total Cost'!M70/(1+Assumptions!$D$49)^($A70-2022)</f>
        <v>29175.254221874486</v>
      </c>
      <c r="P70" s="38">
        <f>'Total Cost'!N70/(1+Assumptions!$D$49)^($A70-2022)</f>
        <v>3278319.8044483089</v>
      </c>
      <c r="Q70" s="38">
        <f>'Total Cost'!O70/(1+Assumptions!$D$49)^($A70-2022)</f>
        <v>5885046.9312155107</v>
      </c>
      <c r="R70" s="38">
        <f>'Total Cost'!P70/(1+Assumptions!$D$49)^($A70-2022)</f>
        <v>4349475.9636350544</v>
      </c>
      <c r="S70" s="38">
        <f>'Total Cost'!Q70/(1+Assumptions!$D$49)^($A70-2022)</f>
        <v>1518523.5760907433</v>
      </c>
      <c r="T70" s="38">
        <f>'Total Cost'!R70/(1+Assumptions!$D$49)^($A70-2022)</f>
        <v>1044802.6549095697</v>
      </c>
      <c r="U70" s="38">
        <f>'Total Cost'!S70/(1+Assumptions!$D$49)^($A70-2022)</f>
        <v>589943.6731049323</v>
      </c>
      <c r="V70" s="84">
        <f t="shared" si="11"/>
        <v>3492466.5918229101</v>
      </c>
      <c r="W70" s="84">
        <f t="shared" si="6"/>
        <v>6126461.0524155656</v>
      </c>
      <c r="X70" s="84">
        <f t="shared" si="7"/>
        <v>4535382.5092812264</v>
      </c>
      <c r="Y70" s="84">
        <f t="shared" si="8"/>
        <v>1649487.714969476</v>
      </c>
      <c r="Z70" s="84">
        <f t="shared" si="9"/>
        <v>1158541.930516039</v>
      </c>
      <c r="AA70" s="84">
        <f t="shared" si="10"/>
        <v>646399.96344156808</v>
      </c>
    </row>
    <row r="71" spans="1:27" x14ac:dyDescent="0.35">
      <c r="A71">
        <v>2090</v>
      </c>
      <c r="B71">
        <v>2090</v>
      </c>
      <c r="C71">
        <f>'[2]Total Frequency Model'!L71</f>
        <v>2.3099820251647696</v>
      </c>
      <c r="D71" s="36">
        <f>'Total Cost'!B71/(1+Assumptions!$D$49)^($A71-2022)</f>
        <v>56390.337302945169</v>
      </c>
      <c r="E71" s="36">
        <f>'Total Cost'!C71/(1+Assumptions!$D$49)^($A71-2022)</f>
        <v>72345.742818894767</v>
      </c>
      <c r="F71" s="36">
        <f>'Total Cost'!D71/(1+Assumptions!$D$49)^($A71-2022)</f>
        <v>76279.952398170004</v>
      </c>
      <c r="G71" s="36">
        <f>'Total Cost'!E71/(1+Assumptions!$D$49)^($A71-2022)</f>
        <v>50161.172135759363</v>
      </c>
      <c r="H71" s="36">
        <f>'Total Cost'!F71/(1+Assumptions!$D$49)^($A71-2022)</f>
        <v>41746.334980087311</v>
      </c>
      <c r="I71" s="36">
        <f>'Total Cost'!G71/(1+Assumptions!$D$49)^($A71-2022)</f>
        <v>25025.944268167525</v>
      </c>
      <c r="J71" s="37">
        <f>'Total Cost'!H71/(1+Assumptions!$D$49)^($A71-2022)</f>
        <v>139028.29799592425</v>
      </c>
      <c r="K71" s="37">
        <f>'Total Cost'!I71/(1+Assumptions!$D$49)^($A71-2022)</f>
        <v>148020.99891454392</v>
      </c>
      <c r="L71" s="37">
        <f>'Total Cost'!J71/(1+Assumptions!$D$49)^($A71-2022)</f>
        <v>93570.176124314676</v>
      </c>
      <c r="M71" s="37">
        <f>'Total Cost'!K71/(1+Assumptions!$D$49)^($A71-2022)</f>
        <v>69469.235028153169</v>
      </c>
      <c r="N71" s="37">
        <f>'Total Cost'!L71/(1+Assumptions!$D$49)^($A71-2022)</f>
        <v>62135.475308011315</v>
      </c>
      <c r="O71" s="37">
        <f>'Total Cost'!M71/(1+Assumptions!$D$49)^($A71-2022)</f>
        <v>26568.420080465399</v>
      </c>
      <c r="P71" s="38">
        <f>'Total Cost'!N71/(1+Assumptions!$D$49)^($A71-2022)</f>
        <v>2985623.3786654449</v>
      </c>
      <c r="Q71" s="38">
        <f>'Total Cost'!O71/(1+Assumptions!$D$49)^($A71-2022)</f>
        <v>5359811.1593348412</v>
      </c>
      <c r="R71" s="38">
        <f>'Total Cost'!P71/(1+Assumptions!$D$49)^($A71-2022)</f>
        <v>3961493.6362323887</v>
      </c>
      <c r="S71" s="38">
        <f>'Total Cost'!Q71/(1+Assumptions!$D$49)^($A71-2022)</f>
        <v>1383389.7099752382</v>
      </c>
      <c r="T71" s="38">
        <f>'Total Cost'!R71/(1+Assumptions!$D$49)^($A71-2022)</f>
        <v>951744.16955690167</v>
      </c>
      <c r="U71" s="38">
        <f>'Total Cost'!S71/(1+Assumptions!$D$49)^($A71-2022)</f>
        <v>537366.34445460781</v>
      </c>
      <c r="V71" s="84">
        <f t="shared" si="11"/>
        <v>3181042.0139643145</v>
      </c>
      <c r="W71" s="84">
        <f t="shared" si="6"/>
        <v>5580177.9010682795</v>
      </c>
      <c r="X71" s="84">
        <f t="shared" si="7"/>
        <v>4131343.7647548732</v>
      </c>
      <c r="Y71" s="84">
        <f t="shared" si="8"/>
        <v>1503020.1171391506</v>
      </c>
      <c r="Z71" s="84">
        <f t="shared" si="9"/>
        <v>1055625.9798450002</v>
      </c>
      <c r="AA71" s="84">
        <f t="shared" si="10"/>
        <v>588960.70880324068</v>
      </c>
    </row>
    <row r="72" spans="1:27" x14ac:dyDescent="0.35">
      <c r="A72">
        <v>2091</v>
      </c>
      <c r="B72">
        <v>2090</v>
      </c>
      <c r="C72">
        <f>'[2]Total Frequency Model'!L72</f>
        <v>2.3099820251647696</v>
      </c>
      <c r="D72" s="36">
        <f>'Total Cost'!B72/(1+Assumptions!$D$49)^($A72-2022)</f>
        <v>54274.299295181467</v>
      </c>
      <c r="E72" s="36">
        <f>'Total Cost'!C72/(1+Assumptions!$D$49)^($A72-2022)</f>
        <v>69630.980878701797</v>
      </c>
      <c r="F72" s="36">
        <f>'Total Cost'!D72/(1+Assumptions!$D$49)^($A72-2022)</f>
        <v>73417.55989929584</v>
      </c>
      <c r="G72" s="36">
        <f>'Total Cost'!E72/(1+Assumptions!$D$49)^($A72-2022)</f>
        <v>48278.882512574208</v>
      </c>
      <c r="H72" s="36">
        <f>'Total Cost'!F72/(1+Assumptions!$D$49)^($A72-2022)</f>
        <v>40179.810718525812</v>
      </c>
      <c r="I72" s="36">
        <f>'Total Cost'!G72/(1+Assumptions!$D$49)^($A72-2022)</f>
        <v>24086.849881001079</v>
      </c>
      <c r="J72" s="37">
        <f>'Total Cost'!H72/(1+Assumptions!$D$49)^($A72-2022)</f>
        <v>132830.68979620378</v>
      </c>
      <c r="K72" s="37">
        <f>'Total Cost'!I72/(1+Assumptions!$D$49)^($A72-2022)</f>
        <v>141423.58721057742</v>
      </c>
      <c r="L72" s="37">
        <f>'Total Cost'!J72/(1+Assumptions!$D$49)^($A72-2022)</f>
        <v>89400.655404352365</v>
      </c>
      <c r="M72" s="37">
        <f>'Total Cost'!K72/(1+Assumptions!$D$49)^($A72-2022)</f>
        <v>66377.066656052848</v>
      </c>
      <c r="N72" s="37">
        <f>'Total Cost'!L72/(1+Assumptions!$D$49)^($A72-2022)</f>
        <v>59368.598141171278</v>
      </c>
      <c r="O72" s="37">
        <f>'Total Cost'!M72/(1+Assumptions!$D$49)^($A72-2022)</f>
        <v>25384.999052522388</v>
      </c>
      <c r="P72" s="38">
        <f>'Total Cost'!N72/(1+Assumptions!$D$49)^($A72-2022)</f>
        <v>2852858.6599409878</v>
      </c>
      <c r="Q72" s="38">
        <f>'Total Cost'!O72/(1+Assumptions!$D$49)^($A72-2022)</f>
        <v>5121658.8274915172</v>
      </c>
      <c r="R72" s="38">
        <f>'Total Cost'!P72/(1+Assumptions!$D$49)^($A72-2022)</f>
        <v>3785669.4219784383</v>
      </c>
      <c r="S72" s="38">
        <f>'Total Cost'!Q72/(1+Assumptions!$D$49)^($A72-2022)</f>
        <v>1322298.9533027511</v>
      </c>
      <c r="T72" s="38">
        <f>'Total Cost'!R72/(1+Assumptions!$D$49)^($A72-2022)</f>
        <v>909637.06294308975</v>
      </c>
      <c r="U72" s="38">
        <f>'Total Cost'!S72/(1+Assumptions!$D$49)^($A72-2022)</f>
        <v>513561.23654102068</v>
      </c>
      <c r="V72" s="84">
        <f t="shared" si="11"/>
        <v>3039963.649032373</v>
      </c>
      <c r="W72" s="84">
        <f t="shared" si="6"/>
        <v>5332713.3955807965</v>
      </c>
      <c r="X72" s="84">
        <f t="shared" si="7"/>
        <v>3948487.6372820865</v>
      </c>
      <c r="Y72" s="84">
        <f t="shared" si="8"/>
        <v>1436954.9024713782</v>
      </c>
      <c r="Z72" s="84">
        <f t="shared" si="9"/>
        <v>1009185.4718027868</v>
      </c>
      <c r="AA72" s="84">
        <f t="shared" si="10"/>
        <v>563033.0854745442</v>
      </c>
    </row>
    <row r="73" spans="1:27" x14ac:dyDescent="0.35">
      <c r="A73">
        <v>2092</v>
      </c>
      <c r="B73">
        <v>2090</v>
      </c>
      <c r="C73">
        <f>'[2]Total Frequency Model'!L73</f>
        <v>2.3099820251647696</v>
      </c>
      <c r="D73" s="36">
        <f>'Total Cost'!B73/(1+Assumptions!$D$49)^($A73-2022)</f>
        <v>52237.665260943315</v>
      </c>
      <c r="E73" s="36">
        <f>'Total Cost'!C73/(1+Assumptions!$D$49)^($A73-2022)</f>
        <v>67018.089927799359</v>
      </c>
      <c r="F73" s="36">
        <f>'Total Cost'!D73/(1+Assumptions!$D$49)^($A73-2022)</f>
        <v>70662.578201818658</v>
      </c>
      <c r="G73" s="36">
        <f>'Total Cost'!E73/(1+Assumptions!$D$49)^($A73-2022)</f>
        <v>46467.225493746082</v>
      </c>
      <c r="H73" s="36">
        <f>'Total Cost'!F73/(1+Assumptions!$D$49)^($A73-2022)</f>
        <v>38672.070018760358</v>
      </c>
      <c r="I73" s="36">
        <f>'Total Cost'!G73/(1+Assumptions!$D$49)^($A73-2022)</f>
        <v>23182.994854178331</v>
      </c>
      <c r="J73" s="37">
        <f>'Total Cost'!H73/(1+Assumptions!$D$49)^($A73-2022)</f>
        <v>126909.45594758047</v>
      </c>
      <c r="K73" s="37">
        <f>'Total Cost'!I73/(1+Assumptions!$D$49)^($A73-2022)</f>
        <v>135120.33656682377</v>
      </c>
      <c r="L73" s="37">
        <f>'Total Cost'!J73/(1+Assumptions!$D$49)^($A73-2022)</f>
        <v>85417.004360340274</v>
      </c>
      <c r="M73" s="37">
        <f>'Total Cost'!K73/(1+Assumptions!$D$49)^($A73-2022)</f>
        <v>63422.608194211789</v>
      </c>
      <c r="N73" s="37">
        <f>'Total Cost'!L73/(1+Assumptions!$D$49)^($A73-2022)</f>
        <v>56724.98887189207</v>
      </c>
      <c r="O73" s="37">
        <f>'Total Cost'!M73/(1+Assumptions!$D$49)^($A73-2022)</f>
        <v>24254.314099118557</v>
      </c>
      <c r="P73" s="38">
        <f>'Total Cost'!N73/(1+Assumptions!$D$49)^($A73-2022)</f>
        <v>2726007.8574495348</v>
      </c>
      <c r="Q73" s="38">
        <f>'Total Cost'!O73/(1+Assumptions!$D$49)^($A73-2022)</f>
        <v>4894107.3069400201</v>
      </c>
      <c r="R73" s="38">
        <f>'Total Cost'!P73/(1+Assumptions!$D$49)^($A73-2022)</f>
        <v>3617663.7337193699</v>
      </c>
      <c r="S73" s="38">
        <f>'Total Cost'!Q73/(1+Assumptions!$D$49)^($A73-2022)</f>
        <v>1263912.3771551296</v>
      </c>
      <c r="T73" s="38">
        <f>'Total Cost'!R73/(1+Assumptions!$D$49)^($A73-2022)</f>
        <v>869396.97008113004</v>
      </c>
      <c r="U73" s="38">
        <f>'Total Cost'!S73/(1+Assumptions!$D$49)^($A73-2022)</f>
        <v>490812.88412114972</v>
      </c>
      <c r="V73" s="84">
        <f t="shared" si="11"/>
        <v>2905154.9786580587</v>
      </c>
      <c r="W73" s="84">
        <f t="shared" si="6"/>
        <v>5096245.7334346436</v>
      </c>
      <c r="X73" s="84">
        <f t="shared" si="7"/>
        <v>3773743.3162815287</v>
      </c>
      <c r="Y73" s="84">
        <f t="shared" si="8"/>
        <v>1373802.2108430874</v>
      </c>
      <c r="Z73" s="84">
        <f t="shared" si="9"/>
        <v>964794.02897178242</v>
      </c>
      <c r="AA73" s="84">
        <f t="shared" si="10"/>
        <v>538250.19307444664</v>
      </c>
    </row>
    <row r="74" spans="1:27" x14ac:dyDescent="0.35">
      <c r="A74">
        <v>2093</v>
      </c>
      <c r="B74">
        <v>2090</v>
      </c>
      <c r="C74">
        <f>'[2]Total Frequency Model'!L74</f>
        <v>2.3099820251647696</v>
      </c>
      <c r="D74" s="36">
        <f>'Total Cost'!B74/(1+Assumptions!$D$49)^($A74-2022)</f>
        <v>50277.455579359776</v>
      </c>
      <c r="E74" s="36">
        <f>'Total Cost'!C74/(1+Assumptions!$D$49)^($A74-2022)</f>
        <v>64503.247274294903</v>
      </c>
      <c r="F74" s="36">
        <f>'Total Cost'!D74/(1+Assumptions!$D$49)^($A74-2022)</f>
        <v>68010.97673332</v>
      </c>
      <c r="G74" s="36">
        <f>'Total Cost'!E74/(1+Assumptions!$D$49)^($A74-2022)</f>
        <v>44723.550602570031</v>
      </c>
      <c r="H74" s="36">
        <f>'Total Cost'!F74/(1+Assumptions!$D$49)^($A74-2022)</f>
        <v>37220.907037433011</v>
      </c>
      <c r="I74" s="36">
        <f>'Total Cost'!G74/(1+Assumptions!$D$49)^($A74-2022)</f>
        <v>22313.056836576332</v>
      </c>
      <c r="J74" s="37">
        <f>'Total Cost'!H74/(1+Assumptions!$D$49)^($A74-2022)</f>
        <v>121252.26808917965</v>
      </c>
      <c r="K74" s="37">
        <f>'Total Cost'!I74/(1+Assumptions!$D$49)^($A74-2022)</f>
        <v>129098.12684607159</v>
      </c>
      <c r="L74" s="37">
        <f>'Total Cost'!J74/(1+Assumptions!$D$49)^($A74-2022)</f>
        <v>81610.934348575742</v>
      </c>
      <c r="M74" s="37">
        <f>'Total Cost'!K74/(1+Assumptions!$D$49)^($A74-2022)</f>
        <v>60599.723847330919</v>
      </c>
      <c r="N74" s="37">
        <f>'Total Cost'!L74/(1+Assumptions!$D$49)^($A74-2022)</f>
        <v>54199.153425271099</v>
      </c>
      <c r="O74" s="37">
        <f>'Total Cost'!M74/(1+Assumptions!$D$49)^($A74-2022)</f>
        <v>23174.014247369512</v>
      </c>
      <c r="P74" s="38">
        <f>'Total Cost'!N74/(1+Assumptions!$D$49)^($A74-2022)</f>
        <v>2604807.1335626692</v>
      </c>
      <c r="Q74" s="38">
        <f>'Total Cost'!O74/(1+Assumptions!$D$49)^($A74-2022)</f>
        <v>4676683.9646616708</v>
      </c>
      <c r="R74" s="38">
        <f>'Total Cost'!P74/(1+Assumptions!$D$49)^($A74-2022)</f>
        <v>3457128.3014584593</v>
      </c>
      <c r="S74" s="38">
        <f>'Total Cost'!Q74/(1+Assumptions!$D$49)^($A74-2022)</f>
        <v>1208110.0227313759</v>
      </c>
      <c r="T74" s="38">
        <f>'Total Cost'!R74/(1+Assumptions!$D$49)^($A74-2022)</f>
        <v>830940.94272327307</v>
      </c>
      <c r="U74" s="38">
        <f>'Total Cost'!S74/(1+Assumptions!$D$49)^($A74-2022)</f>
        <v>469074.28727394051</v>
      </c>
      <c r="V74" s="84">
        <f t="shared" si="11"/>
        <v>2776336.8572312086</v>
      </c>
      <c r="W74" s="84">
        <f t="shared" si="6"/>
        <v>4870285.3387820376</v>
      </c>
      <c r="X74" s="84">
        <f t="shared" si="7"/>
        <v>3606750.212540355</v>
      </c>
      <c r="Y74" s="84">
        <f t="shared" si="8"/>
        <v>1313433.2971812768</v>
      </c>
      <c r="Z74" s="84">
        <f t="shared" si="9"/>
        <v>922361.00318597723</v>
      </c>
      <c r="AA74" s="84">
        <f t="shared" si="10"/>
        <v>514561.35835788638</v>
      </c>
    </row>
    <row r="75" spans="1:27" x14ac:dyDescent="0.35">
      <c r="A75">
        <v>2094</v>
      </c>
      <c r="B75">
        <v>2090</v>
      </c>
      <c r="C75">
        <f>'[2]Total Frequency Model'!L75</f>
        <v>2.3099820251647696</v>
      </c>
      <c r="D75" s="36">
        <f>'Total Cost'!B75/(1+Assumptions!$D$49)^($A75-2022)</f>
        <v>48390.802439336432</v>
      </c>
      <c r="E75" s="36">
        <f>'Total Cost'!C75/(1+Assumptions!$D$49)^($A75-2022)</f>
        <v>62082.773672171934</v>
      </c>
      <c r="F75" s="36">
        <f>'Total Cost'!D75/(1+Assumptions!$D$49)^($A75-2022)</f>
        <v>65458.876167939583</v>
      </c>
      <c r="G75" s="36">
        <f>'Total Cost'!E75/(1+Assumptions!$D$49)^($A75-2022)</f>
        <v>43045.306821037637</v>
      </c>
      <c r="H75" s="36">
        <f>'Total Cost'!F75/(1+Assumptions!$D$49)^($A75-2022)</f>
        <v>35824.198705090144</v>
      </c>
      <c r="I75" s="36">
        <f>'Total Cost'!G75/(1+Assumptions!$D$49)^($A75-2022)</f>
        <v>21475.763098077601</v>
      </c>
      <c r="J75" s="37">
        <f>'Total Cost'!H75/(1+Assumptions!$D$49)^($A75-2022)</f>
        <v>115847.3479459157</v>
      </c>
      <c r="K75" s="37">
        <f>'Total Cost'!I75/(1+Assumptions!$D$49)^($A75-2022)</f>
        <v>123344.42326130057</v>
      </c>
      <c r="L75" s="37">
        <f>'Total Cost'!J75/(1+Assumptions!$D$49)^($A75-2022)</f>
        <v>77974.52646176955</v>
      </c>
      <c r="M75" s="37">
        <f>'Total Cost'!K75/(1+Assumptions!$D$49)^($A75-2022)</f>
        <v>57902.551318943275</v>
      </c>
      <c r="N75" s="37">
        <f>'Total Cost'!L75/(1+Assumptions!$D$49)^($A75-2022)</f>
        <v>51785.842689802092</v>
      </c>
      <c r="O75" s="37">
        <f>'Total Cost'!M75/(1+Assumptions!$D$49)^($A75-2022)</f>
        <v>22141.853367003303</v>
      </c>
      <c r="P75" s="38">
        <f>'Total Cost'!N75/(1+Assumptions!$D$49)^($A75-2022)</f>
        <v>2489004.4374942952</v>
      </c>
      <c r="Q75" s="38">
        <f>'Total Cost'!O75/(1+Assumptions!$D$49)^($A75-2022)</f>
        <v>4468937.2703025015</v>
      </c>
      <c r="R75" s="38">
        <f>'Total Cost'!P75/(1+Assumptions!$D$49)^($A75-2022)</f>
        <v>3303730.3925311817</v>
      </c>
      <c r="S75" s="38">
        <f>'Total Cost'!Q75/(1+Assumptions!$D$49)^($A75-2022)</f>
        <v>1154777.2630640455</v>
      </c>
      <c r="T75" s="38">
        <f>'Total Cost'!R75/(1+Assumptions!$D$49)^($A75-2022)</f>
        <v>794189.72452527634</v>
      </c>
      <c r="U75" s="38">
        <f>'Total Cost'!S75/(1+Assumptions!$D$49)^($A75-2022)</f>
        <v>448300.53998370288</v>
      </c>
      <c r="V75" s="84">
        <f t="shared" si="11"/>
        <v>2653242.5878795474</v>
      </c>
      <c r="W75" s="84">
        <f t="shared" si="6"/>
        <v>4654364.467235974</v>
      </c>
      <c r="X75" s="84">
        <f t="shared" si="7"/>
        <v>3447163.795160891</v>
      </c>
      <c r="Y75" s="84">
        <f t="shared" si="8"/>
        <v>1255725.1212040263</v>
      </c>
      <c r="Z75" s="84">
        <f t="shared" si="9"/>
        <v>881799.7659201686</v>
      </c>
      <c r="AA75" s="84">
        <f t="shared" si="10"/>
        <v>491918.15644878382</v>
      </c>
    </row>
    <row r="76" spans="1:27" x14ac:dyDescent="0.35">
      <c r="A76">
        <v>2095</v>
      </c>
      <c r="B76">
        <v>2090</v>
      </c>
      <c r="C76">
        <f>'[2]Total Frequency Model'!L76</f>
        <v>2.3099820251647696</v>
      </c>
      <c r="D76" s="36">
        <f>'Total Cost'!B76/(1+Assumptions!$D$49)^($A76-2022)</f>
        <v>46574.94564391215</v>
      </c>
      <c r="E76" s="36">
        <f>'Total Cost'!C76/(1+Assumptions!$D$49)^($A76-2022)</f>
        <v>59753.127938507445</v>
      </c>
      <c r="F76" s="36">
        <f>'Total Cost'!D76/(1+Assumptions!$D$49)^($A76-2022)</f>
        <v>63002.542750873399</v>
      </c>
      <c r="G76" s="36">
        <f>'Total Cost'!E76/(1+Assumptions!$D$49)^($A76-2022)</f>
        <v>41430.038857666041</v>
      </c>
      <c r="H76" s="36">
        <f>'Total Cost'!F76/(1+Assumptions!$D$49)^($A76-2022)</f>
        <v>34479.901620105506</v>
      </c>
      <c r="I76" s="36">
        <f>'Total Cost'!G76/(1+Assumptions!$D$49)^($A76-2022)</f>
        <v>20669.888667550156</v>
      </c>
      <c r="J76" s="37">
        <f>'Total Cost'!H76/(1+Assumptions!$D$49)^($A76-2022)</f>
        <v>110683.44277809757</v>
      </c>
      <c r="K76" s="37">
        <f>'Total Cost'!I76/(1+Assumptions!$D$49)^($A76-2022)</f>
        <v>117847.25025394672</v>
      </c>
      <c r="L76" s="37">
        <f>'Total Cost'!J76/(1+Assumptions!$D$49)^($A76-2022)</f>
        <v>74500.215031538944</v>
      </c>
      <c r="M76" s="37">
        <f>'Total Cost'!K76/(1+Assumptions!$D$49)^($A76-2022)</f>
        <v>55325.489615980667</v>
      </c>
      <c r="N76" s="37">
        <f>'Total Cost'!L76/(1+Assumptions!$D$49)^($A76-2022)</f>
        <v>49480.041591656147</v>
      </c>
      <c r="O76" s="37">
        <f>'Total Cost'!M76/(1+Assumptions!$D$49)^($A76-2022)</f>
        <v>21155.685493439829</v>
      </c>
      <c r="P76" s="38">
        <f>'Total Cost'!N76/(1+Assumptions!$D$49)^($A76-2022)</f>
        <v>2378358.9780789013</v>
      </c>
      <c r="Q76" s="38">
        <f>'Total Cost'!O76/(1+Assumptions!$D$49)^($A76-2022)</f>
        <v>4270435.8527376456</v>
      </c>
      <c r="R76" s="38">
        <f>'Total Cost'!P76/(1+Assumptions!$D$49)^($A76-2022)</f>
        <v>3157152.1174826804</v>
      </c>
      <c r="S76" s="38">
        <f>'Total Cost'!Q76/(1+Assumptions!$D$49)^($A76-2022)</f>
        <v>1103804.565616267</v>
      </c>
      <c r="T76" s="38">
        <f>'Total Cost'!R76/(1+Assumptions!$D$49)^($A76-2022)</f>
        <v>759067.58645833726</v>
      </c>
      <c r="U76" s="38">
        <f>'Total Cost'!S76/(1+Assumptions!$D$49)^($A76-2022)</f>
        <v>428448.73671167559</v>
      </c>
      <c r="V76" s="84">
        <f t="shared" si="11"/>
        <v>2535617.3665009108</v>
      </c>
      <c r="W76" s="84">
        <f t="shared" si="6"/>
        <v>4448036.2309301002</v>
      </c>
      <c r="X76" s="84">
        <f t="shared" si="7"/>
        <v>3294654.8752650926</v>
      </c>
      <c r="Y76" s="84">
        <f t="shared" si="8"/>
        <v>1200560.0940899136</v>
      </c>
      <c r="Z76" s="84">
        <f t="shared" si="9"/>
        <v>843027.52967009891</v>
      </c>
      <c r="AA76" s="84">
        <f t="shared" si="10"/>
        <v>470274.31087266561</v>
      </c>
    </row>
    <row r="77" spans="1:27" x14ac:dyDescent="0.35">
      <c r="A77">
        <v>2096</v>
      </c>
      <c r="B77">
        <v>2090</v>
      </c>
      <c r="C77">
        <f>'[2]Total Frequency Model'!L77</f>
        <v>2.3099820251647696</v>
      </c>
      <c r="D77" s="36">
        <f>'Total Cost'!B77/(1+Assumptions!$D$49)^($A77-2022)</f>
        <v>44827.228572056643</v>
      </c>
      <c r="E77" s="36">
        <f>'Total Cost'!C77/(1+Assumptions!$D$49)^($A77-2022)</f>
        <v>57510.901772677331</v>
      </c>
      <c r="F77" s="36">
        <f>'Total Cost'!D77/(1+Assumptions!$D$49)^($A77-2022)</f>
        <v>60638.382835844066</v>
      </c>
      <c r="G77" s="36">
        <f>'Total Cost'!E77/(1+Assumptions!$D$49)^($A77-2022)</f>
        <v>39875.383555375971</v>
      </c>
      <c r="H77" s="36">
        <f>'Total Cost'!F77/(1+Assumptions!$D$49)^($A77-2022)</f>
        <v>33186.04905915822</v>
      </c>
      <c r="I77" s="36">
        <f>'Total Cost'!G77/(1+Assumptions!$D$49)^($A77-2022)</f>
        <v>19894.25454069956</v>
      </c>
      <c r="J77" s="37">
        <f>'Total Cost'!H77/(1+Assumptions!$D$49)^($A77-2022)</f>
        <v>105749.80192694908</v>
      </c>
      <c r="K77" s="37">
        <f>'Total Cost'!I77/(1+Assumptions!$D$49)^($A77-2022)</f>
        <v>112595.1665381277</v>
      </c>
      <c r="L77" s="37">
        <f>'Total Cost'!J77/(1+Assumptions!$D$49)^($A77-2022)</f>
        <v>71180.771867187868</v>
      </c>
      <c r="M77" s="37">
        <f>'Total Cost'!K77/(1+Assumptions!$D$49)^($A77-2022)</f>
        <v>52863.187397312824</v>
      </c>
      <c r="N77" s="37">
        <f>'Total Cost'!L77/(1+Assumptions!$D$49)^($A77-2022)</f>
        <v>47276.958656405557</v>
      </c>
      <c r="O77" s="37">
        <f>'Total Cost'!M77/(1+Assumptions!$D$49)^($A77-2022)</f>
        <v>20213.460359558525</v>
      </c>
      <c r="P77" s="38">
        <f>'Total Cost'!N77/(1+Assumptions!$D$49)^($A77-2022)</f>
        <v>2272640.72015819</v>
      </c>
      <c r="Q77" s="38">
        <f>'Total Cost'!O77/(1+Assumptions!$D$49)^($A77-2022)</f>
        <v>4080767.5988625037</v>
      </c>
      <c r="R77" s="38">
        <f>'Total Cost'!P77/(1+Assumptions!$D$49)^($A77-2022)</f>
        <v>3017089.766993064</v>
      </c>
      <c r="S77" s="38">
        <f>'Total Cost'!Q77/(1+Assumptions!$D$49)^($A77-2022)</f>
        <v>1055087.2654660181</v>
      </c>
      <c r="T77" s="38">
        <f>'Total Cost'!R77/(1+Assumptions!$D$49)^($A77-2022)</f>
        <v>725502.16956918198</v>
      </c>
      <c r="U77" s="38">
        <f>'Total Cost'!S77/(1+Assumptions!$D$49)^($A77-2022)</f>
        <v>409477.88314198668</v>
      </c>
      <c r="V77" s="84">
        <f t="shared" si="11"/>
        <v>2423217.7506571957</v>
      </c>
      <c r="W77" s="84">
        <f t="shared" si="6"/>
        <v>4250873.6671733083</v>
      </c>
      <c r="X77" s="84">
        <f t="shared" si="7"/>
        <v>3148908.9216960957</v>
      </c>
      <c r="Y77" s="84">
        <f t="shared" si="8"/>
        <v>1147825.8364187069</v>
      </c>
      <c r="Z77" s="84">
        <f t="shared" si="9"/>
        <v>805965.17728474573</v>
      </c>
      <c r="AA77" s="84">
        <f t="shared" si="10"/>
        <v>449585.59804224479</v>
      </c>
    </row>
    <row r="78" spans="1:27" x14ac:dyDescent="0.35">
      <c r="A78">
        <v>2097</v>
      </c>
      <c r="B78">
        <v>2090</v>
      </c>
      <c r="C78">
        <f>'[2]Total Frequency Model'!L78</f>
        <v>2.3099820251647696</v>
      </c>
      <c r="D78" s="36">
        <f>'Total Cost'!B78/(1+Assumptions!$D$49)^($A78-2022)</f>
        <v>43145.094292001027</v>
      </c>
      <c r="E78" s="36">
        <f>'Total Cost'!C78/(1+Assumptions!$D$49)^($A78-2022)</f>
        <v>55352.814769970311</v>
      </c>
      <c r="F78" s="36">
        <f>'Total Cost'!D78/(1+Assumptions!$D$49)^($A78-2022)</f>
        <v>58362.937627551772</v>
      </c>
      <c r="G78" s="36">
        <f>'Total Cost'!E78/(1+Assumptions!$D$49)^($A78-2022)</f>
        <v>38379.066434163702</v>
      </c>
      <c r="H78" s="36">
        <f>'Total Cost'!F78/(1+Assumptions!$D$49)^($A78-2022)</f>
        <v>31940.748099892233</v>
      </c>
      <c r="I78" s="36">
        <f>'Total Cost'!G78/(1+Assumptions!$D$49)^($A78-2022)</f>
        <v>19147.725955170998</v>
      </c>
      <c r="J78" s="37">
        <f>'Total Cost'!H78/(1+Assumptions!$D$49)^($A78-2022)</f>
        <v>101036.15440711391</v>
      </c>
      <c r="K78" s="37">
        <f>'Total Cost'!I78/(1+Assumptions!$D$49)^($A78-2022)</f>
        <v>107577.24125877455</v>
      </c>
      <c r="L78" s="37">
        <f>'Total Cost'!J78/(1+Assumptions!$D$49)^($A78-2022)</f>
        <v>68009.291197907136</v>
      </c>
      <c r="M78" s="37">
        <f>'Total Cost'!K78/(1+Assumptions!$D$49)^($A78-2022)</f>
        <v>50510.531841988719</v>
      </c>
      <c r="N78" s="37">
        <f>'Total Cost'!L78/(1+Assumptions!$D$49)^($A78-2022)</f>
        <v>45172.01603643805</v>
      </c>
      <c r="O78" s="37">
        <f>'Total Cost'!M78/(1+Assumptions!$D$49)^($A78-2022)</f>
        <v>19313.219126840111</v>
      </c>
      <c r="P78" s="38">
        <f>'Total Cost'!N78/(1+Assumptions!$D$49)^($A78-2022)</f>
        <v>2171629.9035178777</v>
      </c>
      <c r="Q78" s="38">
        <f>'Total Cost'!O78/(1+Assumptions!$D$49)^($A78-2022)</f>
        <v>3899538.7927187798</v>
      </c>
      <c r="R78" s="38">
        <f>'Total Cost'!P78/(1+Assumptions!$D$49)^($A78-2022)</f>
        <v>2883253.1784602199</v>
      </c>
      <c r="S78" s="38">
        <f>'Total Cost'!Q78/(1+Assumptions!$D$49)^($A78-2022)</f>
        <v>1008525.3486048491</v>
      </c>
      <c r="T78" s="38">
        <f>'Total Cost'!R78/(1+Assumptions!$D$49)^($A78-2022)</f>
        <v>693424.3347598234</v>
      </c>
      <c r="U78" s="38">
        <f>'Total Cost'!S78/(1+Assumptions!$D$49)^($A78-2022)</f>
        <v>391348.81091527443</v>
      </c>
      <c r="V78" s="84">
        <f t="shared" si="11"/>
        <v>2315811.1522169928</v>
      </c>
      <c r="W78" s="84">
        <f t="shared" si="6"/>
        <v>4062468.8487475244</v>
      </c>
      <c r="X78" s="84">
        <f t="shared" si="7"/>
        <v>3009625.4072856787</v>
      </c>
      <c r="Y78" s="84">
        <f t="shared" si="8"/>
        <v>1097414.9468810016</v>
      </c>
      <c r="Z78" s="84">
        <f t="shared" si="9"/>
        <v>770537.09889615374</v>
      </c>
      <c r="AA78" s="84">
        <f t="shared" si="10"/>
        <v>429809.75599728554</v>
      </c>
    </row>
    <row r="79" spans="1:27" x14ac:dyDescent="0.35">
      <c r="A79">
        <v>2098</v>
      </c>
      <c r="B79">
        <v>2090</v>
      </c>
      <c r="C79">
        <f>'[2]Total Frequency Model'!L79</f>
        <v>2.3099820251647696</v>
      </c>
      <c r="D79" s="36">
        <f>'Total Cost'!B79/(1+Assumptions!$D$49)^($A79-2022)</f>
        <v>41526.081820414787</v>
      </c>
      <c r="E79" s="36">
        <f>'Total Cost'!C79/(1+Assumptions!$D$49)^($A79-2022)</f>
        <v>53275.709622315087</v>
      </c>
      <c r="F79" s="36">
        <f>'Total Cost'!D79/(1+Assumptions!$D$49)^($A79-2022)</f>
        <v>56172.878121413793</v>
      </c>
      <c r="G79" s="36">
        <f>'Total Cost'!E79/(1+Assumptions!$D$49)^($A79-2022)</f>
        <v>36938.898363508495</v>
      </c>
      <c r="H79" s="36">
        <f>'Total Cost'!F79/(1+Assumptions!$D$49)^($A79-2022)</f>
        <v>30742.176851547378</v>
      </c>
      <c r="I79" s="36">
        <f>'Total Cost'!G79/(1+Assumptions!$D$49)^($A79-2022)</f>
        <v>18429.210730377879</v>
      </c>
      <c r="J79" s="37">
        <f>'Total Cost'!H79/(1+Assumptions!$D$49)^($A79-2022)</f>
        <v>96532.687499400359</v>
      </c>
      <c r="K79" s="37">
        <f>'Total Cost'!I79/(1+Assumptions!$D$49)^($A79-2022)</f>
        <v>102783.03121394108</v>
      </c>
      <c r="L79" s="37">
        <f>'Total Cost'!J79/(1+Assumptions!$D$49)^($A79-2022)</f>
        <v>64979.175286994025</v>
      </c>
      <c r="M79" s="37">
        <f>'Total Cost'!K79/(1+Assumptions!$D$49)^($A79-2022)</f>
        <v>48262.638013992233</v>
      </c>
      <c r="N79" s="37">
        <f>'Total Cost'!L79/(1+Assumptions!$D$49)^($A79-2022)</f>
        <v>43160.839983279708</v>
      </c>
      <c r="O79" s="37">
        <f>'Total Cost'!M79/(1+Assumptions!$D$49)^($A79-2022)</f>
        <v>18453.090306984283</v>
      </c>
      <c r="P79" s="38">
        <f>'Total Cost'!N79/(1+Assumptions!$D$49)^($A79-2022)</f>
        <v>2075116.5833639568</v>
      </c>
      <c r="Q79" s="38">
        <f>'Total Cost'!O79/(1+Assumptions!$D$49)^($A79-2022)</f>
        <v>3726373.2931482517</v>
      </c>
      <c r="R79" s="38">
        <f>'Total Cost'!P79/(1+Assumptions!$D$49)^($A79-2022)</f>
        <v>2755365.1309122057</v>
      </c>
      <c r="S79" s="38">
        <f>'Total Cost'!Q79/(1+Assumptions!$D$49)^($A79-2022)</f>
        <v>964023.2448993586</v>
      </c>
      <c r="T79" s="38">
        <f>'Total Cost'!R79/(1+Assumptions!$D$49)^($A79-2022)</f>
        <v>662768.01927319542</v>
      </c>
      <c r="U79" s="38">
        <f>'Total Cost'!S79/(1+Assumptions!$D$49)^($A79-2022)</f>
        <v>374024.09617158643</v>
      </c>
      <c r="V79" s="84">
        <f t="shared" si="11"/>
        <v>2213175.3526837719</v>
      </c>
      <c r="W79" s="84">
        <f t="shared" si="6"/>
        <v>3882432.0339845079</v>
      </c>
      <c r="X79" s="84">
        <f t="shared" si="7"/>
        <v>2876517.1843206133</v>
      </c>
      <c r="Y79" s="84">
        <f t="shared" si="8"/>
        <v>1049224.7812768593</v>
      </c>
      <c r="Z79" s="84">
        <f t="shared" si="9"/>
        <v>736671.03610802256</v>
      </c>
      <c r="AA79" s="84">
        <f t="shared" si="10"/>
        <v>410906.39720894862</v>
      </c>
    </row>
    <row r="80" spans="1:27" x14ac:dyDescent="0.35">
      <c r="A80">
        <v>2099</v>
      </c>
      <c r="B80">
        <v>2090</v>
      </c>
      <c r="C80">
        <f>'[2]Total Frequency Model'!L80</f>
        <v>2.3099820251647696</v>
      </c>
      <c r="D80" s="36">
        <f>'Total Cost'!B80/(1+Assumptions!$D$49)^($A80-2022)</f>
        <v>39967.822521956681</v>
      </c>
      <c r="E80" s="36">
        <f>'Total Cost'!C80/(1+Assumptions!$D$49)^($A80-2022)</f>
        <v>51276.547499099463</v>
      </c>
      <c r="F80" s="36">
        <f>'Total Cost'!D80/(1+Assumptions!$D$49)^($A80-2022)</f>
        <v>54065.000233189458</v>
      </c>
      <c r="G80" s="36">
        <f>'Total Cost'!E80/(1+Assumptions!$D$49)^($A80-2022)</f>
        <v>35552.772359647512</v>
      </c>
      <c r="H80" s="36">
        <f>'Total Cost'!F80/(1+Assumptions!$D$49)^($A80-2022)</f>
        <v>29588.581789510565</v>
      </c>
      <c r="I80" s="36">
        <f>'Total Cost'!G80/(1+Assumptions!$D$49)^($A80-2022)</f>
        <v>17737.657669628061</v>
      </c>
      <c r="J80" s="37">
        <f>'Total Cost'!H80/(1+Assumptions!$D$49)^($A80-2022)</f>
        <v>92230.026299108402</v>
      </c>
      <c r="K80" s="37">
        <f>'Total Cost'!I80/(1+Assumptions!$D$49)^($A80-2022)</f>
        <v>98202.559093782169</v>
      </c>
      <c r="L80" s="37">
        <f>'Total Cost'!J80/(1+Assumptions!$D$49)^($A80-2022)</f>
        <v>62084.120688093681</v>
      </c>
      <c r="M80" s="37">
        <f>'Total Cost'!K80/(1+Assumptions!$D$49)^($A80-2022)</f>
        <v>46114.838701360371</v>
      </c>
      <c r="N80" s="37">
        <f>'Total Cost'!L80/(1+Assumptions!$D$49)^($A80-2022)</f>
        <v>41239.251744973139</v>
      </c>
      <c r="O80" s="37">
        <f>'Total Cost'!M80/(1+Assumptions!$D$49)^($A80-2022)</f>
        <v>17631.285865502348</v>
      </c>
      <c r="P80" s="38">
        <f>'Total Cost'!N80/(1+Assumptions!$D$49)^($A80-2022)</f>
        <v>1982900.1913730402</v>
      </c>
      <c r="Q80" s="38">
        <f>'Total Cost'!O80/(1+Assumptions!$D$49)^($A80-2022)</f>
        <v>3560911.7482482158</v>
      </c>
      <c r="R80" s="38">
        <f>'Total Cost'!P80/(1+Assumptions!$D$49)^($A80-2022)</f>
        <v>2633160.7669807575</v>
      </c>
      <c r="S80" s="38">
        <f>'Total Cost'!Q80/(1+Assumptions!$D$49)^($A80-2022)</f>
        <v>921489.63028395164</v>
      </c>
      <c r="T80" s="38">
        <f>'Total Cost'!R80/(1+Assumptions!$D$49)^($A80-2022)</f>
        <v>633470.09958491812</v>
      </c>
      <c r="U80" s="38">
        <f>'Total Cost'!S80/(1+Assumptions!$D$49)^($A80-2022)</f>
        <v>357467.98173217213</v>
      </c>
      <c r="V80" s="84">
        <f t="shared" si="11"/>
        <v>2115098.0401941054</v>
      </c>
      <c r="W80" s="84">
        <f t="shared" si="6"/>
        <v>3710390.8548410973</v>
      </c>
      <c r="X80" s="84">
        <f t="shared" si="7"/>
        <v>2749309.8879020405</v>
      </c>
      <c r="Y80" s="84">
        <f t="shared" si="8"/>
        <v>1003157.2413449595</v>
      </c>
      <c r="Z80" s="84">
        <f t="shared" si="9"/>
        <v>704297.9331194018</v>
      </c>
      <c r="AA80" s="84">
        <f t="shared" si="10"/>
        <v>392836.92526730255</v>
      </c>
    </row>
    <row r="81" spans="1:27" x14ac:dyDescent="0.35">
      <c r="A81">
        <v>2100</v>
      </c>
      <c r="B81">
        <v>2100</v>
      </c>
      <c r="C81">
        <f>'[2]Total Frequency Model'!L81</f>
        <v>2.6098741761533852</v>
      </c>
      <c r="D81" s="36">
        <f>'Total Cost'!B81/(1+Assumptions!$D$49)^($A81-2022)</f>
        <v>36595.303729671446</v>
      </c>
      <c r="E81" s="36">
        <f>'Total Cost'!C81/(1+Assumptions!$D$49)^($A81-2022)</f>
        <v>46949.78889349322</v>
      </c>
      <c r="F81" s="36">
        <f>'Total Cost'!D81/(1+Assumptions!$D$49)^($A81-2022)</f>
        <v>49502.949618819126</v>
      </c>
      <c r="G81" s="36">
        <f>'Total Cost'!E81/(1+Assumptions!$D$49)^($A81-2022)</f>
        <v>32552.799247905416</v>
      </c>
      <c r="H81" s="36">
        <f>'Total Cost'!F81/(1+Assumptions!$D$49)^($A81-2022)</f>
        <v>27091.87214095832</v>
      </c>
      <c r="I81" s="36">
        <f>'Total Cost'!G81/(1+Assumptions!$D$49)^($A81-2022)</f>
        <v>16240.939058323183</v>
      </c>
      <c r="J81" s="37">
        <f>'Total Cost'!H81/(1+Assumptions!$D$49)^($A81-2022)</f>
        <v>83829.321394443017</v>
      </c>
      <c r="K81" s="37">
        <f>'Total Cost'!I81/(1+Assumptions!$D$49)^($A81-2022)</f>
        <v>89258.563171068658</v>
      </c>
      <c r="L81" s="37">
        <f>'Total Cost'!J81/(1+Assumptions!$D$49)^($A81-2022)</f>
        <v>56430.331847654401</v>
      </c>
      <c r="M81" s="37">
        <f>'Total Cost'!K81/(1+Assumptions!$D$49)^($A81-2022)</f>
        <v>41917.578976665049</v>
      </c>
      <c r="N81" s="37">
        <f>'Total Cost'!L81/(1+Assumptions!$D$49)^($A81-2022)</f>
        <v>37484.99669003149</v>
      </c>
      <c r="O81" s="37">
        <f>'Total Cost'!M81/(1+Assumptions!$D$49)^($A81-2022)</f>
        <v>16025.98178711008</v>
      </c>
      <c r="P81" s="38">
        <f>'Total Cost'!N81/(1+Assumptions!$D$49)^($A81-2022)</f>
        <v>1802545.4186801829</v>
      </c>
      <c r="Q81" s="38">
        <f>'Total Cost'!O81/(1+Assumptions!$D$49)^($A81-2022)</f>
        <v>3237152.3808014416</v>
      </c>
      <c r="R81" s="38">
        <f>'Total Cost'!P81/(1+Assumptions!$D$49)^($A81-2022)</f>
        <v>2393882.1965129441</v>
      </c>
      <c r="S81" s="38">
        <f>'Total Cost'!Q81/(1+Assumptions!$D$49)^($A81-2022)</f>
        <v>837955.58767569822</v>
      </c>
      <c r="T81" s="38">
        <f>'Total Cost'!R81/(1+Assumptions!$D$49)^($A81-2022)</f>
        <v>575994.25424953259</v>
      </c>
      <c r="U81" s="38">
        <f>'Total Cost'!S81/(1+Assumptions!$D$49)^($A81-2022)</f>
        <v>325013.99365020025</v>
      </c>
      <c r="V81" s="84">
        <f t="shared" si="11"/>
        <v>1922970.0438042975</v>
      </c>
      <c r="W81" s="84">
        <f t="shared" si="6"/>
        <v>3373360.7328660036</v>
      </c>
      <c r="X81" s="84">
        <f t="shared" si="7"/>
        <v>2499815.4779794174</v>
      </c>
      <c r="Y81" s="84">
        <f t="shared" si="8"/>
        <v>912425.96590026864</v>
      </c>
      <c r="Z81" s="84">
        <f t="shared" si="9"/>
        <v>640571.1230805224</v>
      </c>
      <c r="AA81" s="84">
        <f t="shared" si="10"/>
        <v>357280.91449563351</v>
      </c>
    </row>
    <row r="82" spans="1:27" x14ac:dyDescent="0.35">
      <c r="A82">
        <v>2101</v>
      </c>
      <c r="B82">
        <v>2100</v>
      </c>
      <c r="C82">
        <f>'[2]Total Frequency Model'!L82</f>
        <v>2.6098741761533852</v>
      </c>
      <c r="D82" s="36">
        <f>'Total Cost'!B82/(1+Assumptions!$D$49)^($A82-2022)</f>
        <v>35222.07105717247</v>
      </c>
      <c r="E82" s="36">
        <f>'Total Cost'!C82/(1+Assumptions!$D$49)^($A82-2022)</f>
        <v>45188.00589117864</v>
      </c>
      <c r="F82" s="36">
        <f>'Total Cost'!D82/(1+Assumptions!$D$49)^($A82-2022)</f>
        <v>47645.359685865085</v>
      </c>
      <c r="G82" s="36">
        <f>'Total Cost'!E82/(1+Assumptions!$D$49)^($A82-2022)</f>
        <v>31331.260882252256</v>
      </c>
      <c r="H82" s="36">
        <f>'Total Cost'!F82/(1+Assumptions!$D$49)^($A82-2022)</f>
        <v>26075.254154728456</v>
      </c>
      <c r="I82" s="36">
        <f>'Total Cost'!G82/(1+Assumptions!$D$49)^($A82-2022)</f>
        <v>15631.50052731104</v>
      </c>
      <c r="J82" s="37">
        <f>'Total Cost'!H82/(1+Assumptions!$D$49)^($A82-2022)</f>
        <v>80093.004125452513</v>
      </c>
      <c r="K82" s="37">
        <f>'Total Cost'!I82/(1+Assumptions!$D$49)^($A82-2022)</f>
        <v>85280.946595200658</v>
      </c>
      <c r="L82" s="37">
        <f>'Total Cost'!J82/(1+Assumptions!$D$49)^($A82-2022)</f>
        <v>53916.257216854799</v>
      </c>
      <c r="M82" s="37">
        <f>'Total Cost'!K82/(1+Assumptions!$D$49)^($A82-2022)</f>
        <v>40052.246614702868</v>
      </c>
      <c r="N82" s="37">
        <f>'Total Cost'!L82/(1+Assumptions!$D$49)^($A82-2022)</f>
        <v>35816.184721367747</v>
      </c>
      <c r="O82" s="37">
        <f>'Total Cost'!M82/(1+Assumptions!$D$49)^($A82-2022)</f>
        <v>15312.29944221137</v>
      </c>
      <c r="P82" s="38">
        <f>'Total Cost'!N82/(1+Assumptions!$D$49)^($A82-2022)</f>
        <v>1722455.1559127308</v>
      </c>
      <c r="Q82" s="38">
        <f>'Total Cost'!O82/(1+Assumptions!$D$49)^($A82-2022)</f>
        <v>3093438.558339498</v>
      </c>
      <c r="R82" s="38">
        <f>'Total Cost'!P82/(1+Assumptions!$D$49)^($A82-2022)</f>
        <v>2287729.6123184822</v>
      </c>
      <c r="S82" s="38">
        <f>'Total Cost'!Q82/(1+Assumptions!$D$49)^($A82-2022)</f>
        <v>800992.57680745877</v>
      </c>
      <c r="T82" s="38">
        <f>'Total Cost'!R82/(1+Assumptions!$D$49)^($A82-2022)</f>
        <v>550537.58631235373</v>
      </c>
      <c r="U82" s="38">
        <f>'Total Cost'!S82/(1+Assumptions!$D$49)^($A82-2022)</f>
        <v>310630.18551833817</v>
      </c>
      <c r="V82" s="84">
        <f t="shared" si="11"/>
        <v>1837770.2310953559</v>
      </c>
      <c r="W82" s="84">
        <f t="shared" si="6"/>
        <v>3223907.5108258771</v>
      </c>
      <c r="X82" s="84">
        <f t="shared" si="7"/>
        <v>2389291.229221202</v>
      </c>
      <c r="Y82" s="84">
        <f t="shared" si="8"/>
        <v>872376.08430441387</v>
      </c>
      <c r="Z82" s="84">
        <f t="shared" si="9"/>
        <v>612429.02518844989</v>
      </c>
      <c r="AA82" s="84">
        <f t="shared" si="10"/>
        <v>341573.98548786057</v>
      </c>
    </row>
    <row r="83" spans="1:27" x14ac:dyDescent="0.35">
      <c r="A83">
        <v>2102</v>
      </c>
      <c r="B83">
        <v>2100</v>
      </c>
      <c r="C83">
        <f>'[2]Total Frequency Model'!L83</f>
        <v>2.6098741761533852</v>
      </c>
      <c r="D83" s="36">
        <f>'Total Cost'!B83/(1+Assumptions!$D$49)^($A83-2022)</f>
        <v>33900.368711809162</v>
      </c>
      <c r="E83" s="36">
        <f>'Total Cost'!C83/(1+Assumptions!$D$49)^($A83-2022)</f>
        <v>43492.333502359819</v>
      </c>
      <c r="F83" s="36">
        <f>'Total Cost'!D83/(1+Assumptions!$D$49)^($A83-2022)</f>
        <v>45857.475505509283</v>
      </c>
      <c r="G83" s="36">
        <f>'Total Cost'!E83/(1+Assumptions!$D$49)^($A83-2022)</f>
        <v>30155.560540155824</v>
      </c>
      <c r="H83" s="36">
        <f>'Total Cost'!F83/(1+Assumptions!$D$49)^($A83-2022)</f>
        <v>25096.784588974999</v>
      </c>
      <c r="I83" s="36">
        <f>'Total Cost'!G83/(1+Assumptions!$D$49)^($A83-2022)</f>
        <v>15044.931075589724</v>
      </c>
      <c r="J83" s="37">
        <f>'Total Cost'!H83/(1+Assumptions!$D$49)^($A83-2022)</f>
        <v>76523.278488824624</v>
      </c>
      <c r="K83" s="37">
        <f>'Total Cost'!I83/(1+Assumptions!$D$49)^($A83-2022)</f>
        <v>81480.653683222277</v>
      </c>
      <c r="L83" s="37">
        <f>'Total Cost'!J83/(1+Assumptions!$D$49)^($A83-2022)</f>
        <v>51514.236632307009</v>
      </c>
      <c r="M83" s="37">
        <f>'Total Cost'!K83/(1+Assumptions!$D$49)^($A83-2022)</f>
        <v>38269.968325185575</v>
      </c>
      <c r="N83" s="37">
        <f>'Total Cost'!L83/(1+Assumptions!$D$49)^($A83-2022)</f>
        <v>34221.705342188558</v>
      </c>
      <c r="O83" s="37">
        <f>'Total Cost'!M83/(1+Assumptions!$D$49)^($A83-2022)</f>
        <v>14630.414488695718</v>
      </c>
      <c r="P83" s="38">
        <f>'Total Cost'!N83/(1+Assumptions!$D$49)^($A83-2022)</f>
        <v>1645929.8420347245</v>
      </c>
      <c r="Q83" s="38">
        <f>'Total Cost'!O83/(1+Assumptions!$D$49)^($A83-2022)</f>
        <v>2956116.9184483192</v>
      </c>
      <c r="R83" s="38">
        <f>'Total Cost'!P83/(1+Assumptions!$D$49)^($A83-2022)</f>
        <v>2186293.5575435054</v>
      </c>
      <c r="S83" s="38">
        <f>'Total Cost'!Q83/(1+Assumptions!$D$49)^($A83-2022)</f>
        <v>765664.06693792832</v>
      </c>
      <c r="T83" s="38">
        <f>'Total Cost'!R83/(1+Assumptions!$D$49)^($A83-2022)</f>
        <v>526208.59044271405</v>
      </c>
      <c r="U83" s="38">
        <f>'Total Cost'!S83/(1+Assumptions!$D$49)^($A83-2022)</f>
        <v>296884.33247750305</v>
      </c>
      <c r="V83" s="84">
        <f t="shared" si="11"/>
        <v>1756353.4892353583</v>
      </c>
      <c r="W83" s="84">
        <f t="shared" si="6"/>
        <v>3081089.9056339012</v>
      </c>
      <c r="X83" s="84">
        <f t="shared" si="7"/>
        <v>2283665.2696813219</v>
      </c>
      <c r="Y83" s="84">
        <f t="shared" si="8"/>
        <v>834089.59580326977</v>
      </c>
      <c r="Z83" s="84">
        <f t="shared" si="9"/>
        <v>585527.08037387766</v>
      </c>
      <c r="AA83" s="84">
        <f t="shared" si="10"/>
        <v>326559.67804178852</v>
      </c>
    </row>
    <row r="84" spans="1:27" x14ac:dyDescent="0.35">
      <c r="A84">
        <v>2103</v>
      </c>
      <c r="B84">
        <v>2100</v>
      </c>
      <c r="C84">
        <f>'[2]Total Frequency Model'!L84</f>
        <v>2.6098741761533852</v>
      </c>
      <c r="D84" s="36">
        <f>'Total Cost'!B84/(1+Assumptions!$D$49)^($A84-2022)</f>
        <v>32628.263026645163</v>
      </c>
      <c r="E84" s="36">
        <f>'Total Cost'!C84/(1+Assumptions!$D$49)^($A84-2022)</f>
        <v>41860.290937285077</v>
      </c>
      <c r="F84" s="36">
        <f>'Total Cost'!D84/(1+Assumptions!$D$49)^($A84-2022)</f>
        <v>44136.681381004506</v>
      </c>
      <c r="G84" s="36">
        <f>'Total Cost'!E84/(1+Assumptions!$D$49)^($A84-2022)</f>
        <v>29023.978157422735</v>
      </c>
      <c r="H84" s="36">
        <f>'Total Cost'!F84/(1+Assumptions!$D$49)^($A84-2022)</f>
        <v>24155.031930578396</v>
      </c>
      <c r="I84" s="36">
        <f>'Total Cost'!G84/(1+Assumptions!$D$49)^($A84-2022)</f>
        <v>14480.37254477082</v>
      </c>
      <c r="J84" s="37">
        <f>'Total Cost'!H84/(1+Assumptions!$D$49)^($A84-2022)</f>
        <v>73112.714216460692</v>
      </c>
      <c r="K84" s="37">
        <f>'Total Cost'!I84/(1+Assumptions!$D$49)^($A84-2022)</f>
        <v>77849.776549416245</v>
      </c>
      <c r="L84" s="37">
        <f>'Total Cost'!J84/(1+Assumptions!$D$49)^($A84-2022)</f>
        <v>49219.27391065687</v>
      </c>
      <c r="M84" s="37">
        <f>'Total Cost'!K84/(1+Assumptions!$D$49)^($A84-2022)</f>
        <v>36567.044284837451</v>
      </c>
      <c r="N84" s="37">
        <f>'Total Cost'!L84/(1+Assumptions!$D$49)^($A84-2022)</f>
        <v>32698.246125698082</v>
      </c>
      <c r="O84" s="37">
        <f>'Total Cost'!M84/(1+Assumptions!$D$49)^($A84-2022)</f>
        <v>13978.909634674374</v>
      </c>
      <c r="P84" s="38">
        <f>'Total Cost'!N84/(1+Assumptions!$D$49)^($A84-2022)</f>
        <v>1572810.5387053434</v>
      </c>
      <c r="Q84" s="38">
        <f>'Total Cost'!O84/(1+Assumptions!$D$49)^($A84-2022)</f>
        <v>2824902.6648630244</v>
      </c>
      <c r="R84" s="38">
        <f>'Total Cost'!P84/(1+Assumptions!$D$49)^($A84-2022)</f>
        <v>2089364.0923962134</v>
      </c>
      <c r="S84" s="38">
        <f>'Total Cost'!Q84/(1+Assumptions!$D$49)^($A84-2022)</f>
        <v>731897.61784591689</v>
      </c>
      <c r="T84" s="38">
        <f>'Total Cost'!R84/(1+Assumptions!$D$49)^($A84-2022)</f>
        <v>502957.20898767834</v>
      </c>
      <c r="U84" s="38">
        <f>'Total Cost'!S84/(1+Assumptions!$D$49)^($A84-2022)</f>
        <v>283748.08394038281</v>
      </c>
      <c r="V84" s="84">
        <f t="shared" si="11"/>
        <v>1678551.5159484493</v>
      </c>
      <c r="W84" s="84">
        <f t="shared" si="6"/>
        <v>2944612.7323497259</v>
      </c>
      <c r="X84" s="84">
        <f t="shared" si="7"/>
        <v>2182720.0476878746</v>
      </c>
      <c r="Y84" s="84">
        <f t="shared" si="8"/>
        <v>797488.64028817706</v>
      </c>
      <c r="Z84" s="84">
        <f t="shared" si="9"/>
        <v>559810.48704395478</v>
      </c>
      <c r="AA84" s="84">
        <f t="shared" si="10"/>
        <v>312207.36611982802</v>
      </c>
    </row>
    <row r="85" spans="1:27" x14ac:dyDescent="0.35">
      <c r="A85">
        <v>2104</v>
      </c>
      <c r="B85">
        <v>2100</v>
      </c>
      <c r="C85">
        <f>'[2]Total Frequency Model'!L85</f>
        <v>2.6098741761533852</v>
      </c>
      <c r="D85" s="36">
        <f>'Total Cost'!B85/(1+Assumptions!$D$49)^($A85-2022)</f>
        <v>31403.892895273621</v>
      </c>
      <c r="E85" s="36">
        <f>'Total Cost'!C85/(1+Assumptions!$D$49)^($A85-2022)</f>
        <v>40289.490497424682</v>
      </c>
      <c r="F85" s="36">
        <f>'Total Cost'!D85/(1+Assumptions!$D$49)^($A85-2022)</f>
        <v>42480.459769187953</v>
      </c>
      <c r="G85" s="36">
        <f>'Total Cost'!E85/(1+Assumptions!$D$49)^($A85-2022)</f>
        <v>27934.858214981767</v>
      </c>
      <c r="H85" s="36">
        <f>'Total Cost'!F85/(1+Assumptions!$D$49)^($A85-2022)</f>
        <v>23248.618383710316</v>
      </c>
      <c r="I85" s="36">
        <f>'Total Cost'!G85/(1+Assumptions!$D$49)^($A85-2022)</f>
        <v>13936.998978716394</v>
      </c>
      <c r="J85" s="37">
        <f>'Total Cost'!H85/(1+Assumptions!$D$49)^($A85-2022)</f>
        <v>69854.212537726518</v>
      </c>
      <c r="K85" s="37">
        <f>'Total Cost'!I85/(1+Assumptions!$D$49)^($A85-2022)</f>
        <v>74380.760073146448</v>
      </c>
      <c r="L85" s="37">
        <f>'Total Cost'!J85/(1+Assumptions!$D$49)^($A85-2022)</f>
        <v>47026.595707388922</v>
      </c>
      <c r="M85" s="37">
        <f>'Total Cost'!K85/(1+Assumptions!$D$49)^($A85-2022)</f>
        <v>34939.939558881299</v>
      </c>
      <c r="N85" s="37">
        <f>'Total Cost'!L85/(1+Assumptions!$D$49)^($A85-2022)</f>
        <v>31242.642312559052</v>
      </c>
      <c r="O85" s="37">
        <f>'Total Cost'!M85/(1+Assumptions!$D$49)^($A85-2022)</f>
        <v>13356.430783780897</v>
      </c>
      <c r="P85" s="38">
        <f>'Total Cost'!N85/(1+Assumptions!$D$49)^($A85-2022)</f>
        <v>1502945.4039060504</v>
      </c>
      <c r="Q85" s="38">
        <f>'Total Cost'!O85/(1+Assumptions!$D$49)^($A85-2022)</f>
        <v>2699523.7093686247</v>
      </c>
      <c r="R85" s="38">
        <f>'Total Cost'!P85/(1+Assumptions!$D$49)^($A85-2022)</f>
        <v>1996740.6369349337</v>
      </c>
      <c r="S85" s="38">
        <f>'Total Cost'!Q85/(1+Assumptions!$D$49)^($A85-2022)</f>
        <v>699624.00638142973</v>
      </c>
      <c r="T85" s="38">
        <f>'Total Cost'!R85/(1+Assumptions!$D$49)^($A85-2022)</f>
        <v>480735.61056527344</v>
      </c>
      <c r="U85" s="38">
        <f>'Total Cost'!S85/(1+Assumptions!$D$49)^($A85-2022)</f>
        <v>271194.35145618516</v>
      </c>
      <c r="V85" s="84">
        <f t="shared" si="11"/>
        <v>1604203.5093390504</v>
      </c>
      <c r="W85" s="84">
        <f t="shared" si="6"/>
        <v>2814193.9599391958</v>
      </c>
      <c r="X85" s="84">
        <f t="shared" si="7"/>
        <v>2086247.6924115105</v>
      </c>
      <c r="Y85" s="84">
        <f t="shared" si="8"/>
        <v>762498.8041552928</v>
      </c>
      <c r="Z85" s="84">
        <f t="shared" si="9"/>
        <v>535226.87126154278</v>
      </c>
      <c r="AA85" s="84">
        <f t="shared" si="10"/>
        <v>298487.78121868247</v>
      </c>
    </row>
    <row r="86" spans="1:27" x14ac:dyDescent="0.35">
      <c r="A86">
        <v>2105</v>
      </c>
      <c r="B86">
        <v>2100</v>
      </c>
      <c r="C86">
        <f>'[2]Total Frequency Model'!L86</f>
        <v>2.6098741761533852</v>
      </c>
      <c r="D86" s="36">
        <f>'Total Cost'!B86/(1+Assumptions!$D$49)^($A86-2022)</f>
        <v>30225.467048995357</v>
      </c>
      <c r="E86" s="36">
        <f>'Total Cost'!C86/(1+Assumptions!$D$49)^($A86-2022)</f>
        <v>38777.634082238234</v>
      </c>
      <c r="F86" s="36">
        <f>'Total Cost'!D86/(1+Assumptions!$D$49)^($A86-2022)</f>
        <v>40886.387597284411</v>
      </c>
      <c r="G86" s="36">
        <f>'Total Cost'!E86/(1+Assumptions!$D$49)^($A86-2022)</f>
        <v>26886.607316838894</v>
      </c>
      <c r="H86" s="36">
        <f>'Total Cost'!F86/(1+Assumptions!$D$49)^($A86-2022)</f>
        <v>22376.217854101214</v>
      </c>
      <c r="I86" s="36">
        <f>'Total Cost'!G86/(1+Assumptions!$D$49)^($A86-2022)</f>
        <v>13414.015415154918</v>
      </c>
      <c r="J86" s="37">
        <f>'Total Cost'!H86/(1+Assumptions!$D$49)^($A86-2022)</f>
        <v>66740.991386154332</v>
      </c>
      <c r="K86" s="37">
        <f>'Total Cost'!I86/(1+Assumptions!$D$49)^($A86-2022)</f>
        <v>71066.386158083333</v>
      </c>
      <c r="L86" s="37">
        <f>'Total Cost'!J86/(1+Assumptions!$D$49)^($A86-2022)</f>
        <v>44931.641574965586</v>
      </c>
      <c r="M86" s="37">
        <f>'Total Cost'!K86/(1+Assumptions!$D$49)^($A86-2022)</f>
        <v>33385.276749705925</v>
      </c>
      <c r="N86" s="37">
        <f>'Total Cost'!L86/(1+Assumptions!$D$49)^($A86-2022)</f>
        <v>29851.870225618492</v>
      </c>
      <c r="O86" s="37">
        <f>'Total Cost'!M86/(1+Assumptions!$D$49)^($A86-2022)</f>
        <v>12761.684216444106</v>
      </c>
      <c r="P86" s="38">
        <f>'Total Cost'!N86/(1+Assumptions!$D$49)^($A86-2022)</f>
        <v>1436189.3746913201</v>
      </c>
      <c r="Q86" s="38">
        <f>'Total Cost'!O86/(1+Assumptions!$D$49)^($A86-2022)</f>
        <v>2579720.1039758166</v>
      </c>
      <c r="R86" s="38">
        <f>'Total Cost'!P86/(1+Assumptions!$D$49)^($A86-2022)</f>
        <v>1908231.5531680516</v>
      </c>
      <c r="S86" s="38">
        <f>'Total Cost'!Q86/(1+Assumptions!$D$49)^($A86-2022)</f>
        <v>668777.08333174093</v>
      </c>
      <c r="T86" s="38">
        <f>'Total Cost'!R86/(1+Assumptions!$D$49)^($A86-2022)</f>
        <v>459498.09088442498</v>
      </c>
      <c r="U86" s="38">
        <f>'Total Cost'!S86/(1+Assumptions!$D$49)^($A86-2022)</f>
        <v>259197.25243179282</v>
      </c>
      <c r="V86" s="84">
        <f t="shared" si="11"/>
        <v>1533155.8331264697</v>
      </c>
      <c r="W86" s="84">
        <f t="shared" si="6"/>
        <v>2689564.1242161384</v>
      </c>
      <c r="X86" s="84">
        <f t="shared" si="7"/>
        <v>1994049.5823403017</v>
      </c>
      <c r="Y86" s="84">
        <f t="shared" si="8"/>
        <v>729048.96739828575</v>
      </c>
      <c r="Z86" s="84">
        <f t="shared" si="9"/>
        <v>511726.17896414467</v>
      </c>
      <c r="AA86" s="84">
        <f t="shared" si="10"/>
        <v>285372.95206339186</v>
      </c>
    </row>
    <row r="87" spans="1:27" x14ac:dyDescent="0.35">
      <c r="A87">
        <v>2106</v>
      </c>
      <c r="B87">
        <v>2100</v>
      </c>
      <c r="C87">
        <f>'[2]Total Frequency Model'!L87</f>
        <v>2.6098741761533852</v>
      </c>
      <c r="D87" s="36">
        <f>'Total Cost'!B87/(1+Assumptions!$D$49)^($A87-2022)</f>
        <v>29091.261436170564</v>
      </c>
      <c r="E87" s="36">
        <f>'Total Cost'!C87/(1+Assumptions!$D$49)^($A87-2022)</f>
        <v>37322.509827025031</v>
      </c>
      <c r="F87" s="36">
        <f>'Total Cost'!D87/(1+Assumptions!$D$49)^($A87-2022)</f>
        <v>39352.132717920642</v>
      </c>
      <c r="G87" s="36">
        <f>'Total Cost'!E87/(1+Assumptions!$D$49)^($A87-2022)</f>
        <v>25877.691858919166</v>
      </c>
      <c r="H87" s="36">
        <f>'Total Cost'!F87/(1+Assumptions!$D$49)^($A87-2022)</f>
        <v>21536.554008947976</v>
      </c>
      <c r="I87" s="36">
        <f>'Total Cost'!G87/(1+Assumptions!$D$49)^($A87-2022)</f>
        <v>12910.656722641588</v>
      </c>
      <c r="J87" s="37">
        <f>'Total Cost'!H87/(1+Assumptions!$D$49)^($A87-2022)</f>
        <v>63766.571266450876</v>
      </c>
      <c r="K87" s="37">
        <f>'Total Cost'!I87/(1+Assumptions!$D$49)^($A87-2022)</f>
        <v>67899.758693963406</v>
      </c>
      <c r="L87" s="37">
        <f>'Total Cost'!J87/(1+Assumptions!$D$49)^($A87-2022)</f>
        <v>42930.054464629437</v>
      </c>
      <c r="M87" s="37">
        <f>'Total Cost'!K87/(1+Assumptions!$D$49)^($A87-2022)</f>
        <v>31899.828973392952</v>
      </c>
      <c r="N87" s="37">
        <f>'Total Cost'!L87/(1+Assumptions!$D$49)^($A87-2022)</f>
        <v>28523.040978395111</v>
      </c>
      <c r="O87" s="37">
        <f>'Total Cost'!M87/(1+Assumptions!$D$49)^($A87-2022)</f>
        <v>12193.433896920946</v>
      </c>
      <c r="P87" s="38">
        <f>'Total Cost'!N87/(1+Assumptions!$D$49)^($A87-2022)</f>
        <v>1372403.8641387539</v>
      </c>
      <c r="Q87" s="38">
        <f>'Total Cost'!O87/(1+Assumptions!$D$49)^($A87-2022)</f>
        <v>2465243.4984992361</v>
      </c>
      <c r="R87" s="38">
        <f>'Total Cost'!P87/(1+Assumptions!$D$49)^($A87-2022)</f>
        <v>1823653.745836599</v>
      </c>
      <c r="S87" s="38">
        <f>'Total Cost'!Q87/(1+Assumptions!$D$49)^($A87-2022)</f>
        <v>639293.63666636276</v>
      </c>
      <c r="T87" s="38">
        <f>'Total Cost'!R87/(1+Assumptions!$D$49)^($A87-2022)</f>
        <v>439200.97799010685</v>
      </c>
      <c r="U87" s="38">
        <f>'Total Cost'!S87/(1+Assumptions!$D$49)^($A87-2022)</f>
        <v>247732.05636600108</v>
      </c>
      <c r="V87" s="84">
        <f t="shared" si="11"/>
        <v>1465261.6968413752</v>
      </c>
      <c r="W87" s="84">
        <f t="shared" si="6"/>
        <v>2570465.7670202246</v>
      </c>
      <c r="X87" s="84">
        <f t="shared" si="7"/>
        <v>1905935.9330191491</v>
      </c>
      <c r="Y87" s="84">
        <f t="shared" si="8"/>
        <v>697071.15749867493</v>
      </c>
      <c r="Z87" s="84">
        <f t="shared" si="9"/>
        <v>489260.57297744992</v>
      </c>
      <c r="AA87" s="84">
        <f t="shared" si="10"/>
        <v>272836.14698556362</v>
      </c>
    </row>
    <row r="88" spans="1:27" x14ac:dyDescent="0.35">
      <c r="A88">
        <v>2107</v>
      </c>
      <c r="B88">
        <v>2100</v>
      </c>
      <c r="C88">
        <f>'[2]Total Frequency Model'!L88</f>
        <v>2.6098741761533852</v>
      </c>
      <c r="D88" s="36">
        <f>'Total Cost'!B88/(1+Assumptions!$D$49)^($A88-2022)</f>
        <v>27999.616699909831</v>
      </c>
      <c r="E88" s="36">
        <f>'Total Cost'!C88/(1+Assumptions!$D$49)^($A88-2022)</f>
        <v>35921.988866938591</v>
      </c>
      <c r="F88" s="36">
        <f>'Total Cost'!D88/(1+Assumptions!$D$49)^($A88-2022)</f>
        <v>37875.450497164849</v>
      </c>
      <c r="G88" s="36">
        <f>'Total Cost'!E88/(1+Assumptions!$D$49)^($A88-2022)</f>
        <v>24906.635785384911</v>
      </c>
      <c r="H88" s="36">
        <f>'Total Cost'!F88/(1+Assumptions!$D$49)^($A88-2022)</f>
        <v>20728.398409623172</v>
      </c>
      <c r="I88" s="36">
        <f>'Total Cost'!G88/(1+Assumptions!$D$49)^($A88-2022)</f>
        <v>12426.186481161536</v>
      </c>
      <c r="J88" s="37">
        <f>'Total Cost'!H88/(1+Assumptions!$D$49)^($A88-2022)</f>
        <v>60924.761752333128</v>
      </c>
      <c r="K88" s="37">
        <f>'Total Cost'!I88/(1+Assumptions!$D$49)^($A88-2022)</f>
        <v>64874.289189522031</v>
      </c>
      <c r="L88" s="37">
        <f>'Total Cost'!J88/(1+Assumptions!$D$49)^($A88-2022)</f>
        <v>41017.671652065641</v>
      </c>
      <c r="M88" s="37">
        <f>'Total Cost'!K88/(1+Assumptions!$D$49)^($A88-2022)</f>
        <v>30480.51314947693</v>
      </c>
      <c r="N88" s="37">
        <f>'Total Cost'!L88/(1+Assumptions!$D$49)^($A88-2022)</f>
        <v>27253.39446422039</v>
      </c>
      <c r="O88" s="37">
        <f>'Total Cost'!M88/(1+Assumptions!$D$49)^($A88-2022)</f>
        <v>11650.49890047704</v>
      </c>
      <c r="P88" s="38">
        <f>'Total Cost'!N88/(1+Assumptions!$D$49)^($A88-2022)</f>
        <v>1311456.471862399</v>
      </c>
      <c r="Q88" s="38">
        <f>'Total Cost'!O88/(1+Assumptions!$D$49)^($A88-2022)</f>
        <v>2355856.6224005409</v>
      </c>
      <c r="R88" s="38">
        <f>'Total Cost'!P88/(1+Assumptions!$D$49)^($A88-2022)</f>
        <v>1742832.2810433174</v>
      </c>
      <c r="S88" s="38">
        <f>'Total Cost'!Q88/(1+Assumptions!$D$49)^($A88-2022)</f>
        <v>611113.26087621285</v>
      </c>
      <c r="T88" s="38">
        <f>'Total Cost'!R88/(1+Assumptions!$D$49)^($A88-2022)</f>
        <v>419802.54173599154</v>
      </c>
      <c r="U88" s="38">
        <f>'Total Cost'!S88/(1+Assumptions!$D$49)^($A88-2022)</f>
        <v>236775.1334844747</v>
      </c>
      <c r="V88" s="84">
        <f t="shared" si="11"/>
        <v>1400380.8503146421</v>
      </c>
      <c r="W88" s="84">
        <f t="shared" si="6"/>
        <v>2456652.9004570013</v>
      </c>
      <c r="X88" s="84">
        <f t="shared" si="7"/>
        <v>1821725.4031925478</v>
      </c>
      <c r="Y88" s="84">
        <f t="shared" si="8"/>
        <v>666500.40981107473</v>
      </c>
      <c r="Z88" s="84">
        <f t="shared" si="9"/>
        <v>467784.33460983512</v>
      </c>
      <c r="AA88" s="84">
        <f t="shared" si="10"/>
        <v>260851.81886611329</v>
      </c>
    </row>
    <row r="89" spans="1:27" x14ac:dyDescent="0.35">
      <c r="A89">
        <v>2108</v>
      </c>
      <c r="B89">
        <v>2100</v>
      </c>
      <c r="C89">
        <f>'[2]Total Frequency Model'!L89</f>
        <v>2.6098741761533852</v>
      </c>
      <c r="D89" s="36">
        <f>'Total Cost'!B89/(1+Assumptions!$D$49)^($A89-2022)</f>
        <v>26948.935750414425</v>
      </c>
      <c r="E89" s="36">
        <f>'Total Cost'!C89/(1+Assumptions!$D$49)^($A89-2022)</f>
        <v>34574.022222430911</v>
      </c>
      <c r="F89" s="36">
        <f>'Total Cost'!D89/(1+Assumptions!$D$49)^($A89-2022)</f>
        <v>36454.180530599355</v>
      </c>
      <c r="G89" s="36">
        <f>'Total Cost'!E89/(1+Assumptions!$D$49)^($A89-2022)</f>
        <v>23972.018429147713</v>
      </c>
      <c r="H89" s="36">
        <f>'Total Cost'!F89/(1+Assumptions!$D$49)^($A89-2022)</f>
        <v>19950.568714454086</v>
      </c>
      <c r="I89" s="36">
        <f>'Total Cost'!G89/(1+Assumptions!$D$49)^($A89-2022)</f>
        <v>11959.895904738185</v>
      </c>
      <c r="J89" s="37">
        <f>'Total Cost'!H89/(1+Assumptions!$D$49)^($A89-2022)</f>
        <v>58209.648587028547</v>
      </c>
      <c r="K89" s="37">
        <f>'Total Cost'!I89/(1+Assumptions!$D$49)^($A89-2022)</f>
        <v>61983.683046637583</v>
      </c>
      <c r="L89" s="37">
        <f>'Total Cost'!J89/(1+Assumptions!$D$49)^($A89-2022)</f>
        <v>39190.51606800525</v>
      </c>
      <c r="M89" s="37">
        <f>'Total Cost'!K89/(1+Assumptions!$D$49)^($A89-2022)</f>
        <v>29124.383589964658</v>
      </c>
      <c r="N89" s="37">
        <f>'Total Cost'!L89/(1+Assumptions!$D$49)^($A89-2022)</f>
        <v>26040.293613510505</v>
      </c>
      <c r="O89" s="37">
        <f>'Total Cost'!M89/(1+Assumptions!$D$49)^($A89-2022)</f>
        <v>11131.750955353082</v>
      </c>
      <c r="P89" s="38">
        <f>'Total Cost'!N89/(1+Assumptions!$D$49)^($A89-2022)</f>
        <v>1253220.7074816118</v>
      </c>
      <c r="Q89" s="38">
        <f>'Total Cost'!O89/(1+Assumptions!$D$49)^($A89-2022)</f>
        <v>2251332.789809667</v>
      </c>
      <c r="R89" s="38">
        <f>'Total Cost'!P89/(1+Assumptions!$D$49)^($A89-2022)</f>
        <v>1665600.0219294517</v>
      </c>
      <c r="S89" s="38">
        <f>'Total Cost'!Q89/(1+Assumptions!$D$49)^($A89-2022)</f>
        <v>584178.23213498888</v>
      </c>
      <c r="T89" s="38">
        <f>'Total Cost'!R89/(1+Assumptions!$D$49)^($A89-2022)</f>
        <v>401262.90729572863</v>
      </c>
      <c r="U89" s="38">
        <f>'Total Cost'!S89/(1+Assumptions!$D$49)^($A89-2022)</f>
        <v>226303.90566808806</v>
      </c>
      <c r="V89" s="84">
        <f t="shared" si="11"/>
        <v>1338379.2918190546</v>
      </c>
      <c r="W89" s="84">
        <f t="shared" si="6"/>
        <v>2347890.4950787355</v>
      </c>
      <c r="X89" s="84">
        <f t="shared" si="7"/>
        <v>1741244.7185280563</v>
      </c>
      <c r="Y89" s="84">
        <f t="shared" si="8"/>
        <v>637274.63415410125</v>
      </c>
      <c r="Z89" s="84">
        <f t="shared" si="9"/>
        <v>447253.7696236932</v>
      </c>
      <c r="AA89" s="84">
        <f t="shared" si="10"/>
        <v>249395.55252817934</v>
      </c>
    </row>
    <row r="90" spans="1:27" x14ac:dyDescent="0.35">
      <c r="A90">
        <v>2109</v>
      </c>
      <c r="B90">
        <v>2100</v>
      </c>
      <c r="C90">
        <f>'[2]Total Frequency Model'!L90</f>
        <v>2.6098741761533852</v>
      </c>
      <c r="D90" s="36">
        <f>'Total Cost'!B90/(1+Assumptions!$D$49)^($A90-2022)</f>
        <v>25937.6814284141</v>
      </c>
      <c r="E90" s="36">
        <f>'Total Cost'!C90/(1+Assumptions!$D$49)^($A90-2022)</f>
        <v>33276.637801570039</v>
      </c>
      <c r="F90" s="36">
        <f>'Total Cost'!D90/(1+Assumptions!$D$49)^($A90-2022)</f>
        <v>35086.243482622172</v>
      </c>
      <c r="G90" s="36">
        <f>'Total Cost'!E90/(1+Assumptions!$D$49)^($A90-2022)</f>
        <v>23072.47243341487</v>
      </c>
      <c r="H90" s="36">
        <f>'Total Cost'!F90/(1+Assumptions!$D$49)^($A90-2022)</f>
        <v>19201.926948942226</v>
      </c>
      <c r="I90" s="36">
        <f>'Total Cost'!G90/(1+Assumptions!$D$49)^($A90-2022)</f>
        <v>11511.102804470602</v>
      </c>
      <c r="J90" s="37">
        <f>'Total Cost'!H90/(1+Assumptions!$D$49)^($A90-2022)</f>
        <v>55615.581359535674</v>
      </c>
      <c r="K90" s="37">
        <f>'Total Cost'!I90/(1+Assumptions!$D$49)^($A90-2022)</f>
        <v>59221.926447063983</v>
      </c>
      <c r="L90" s="37">
        <f>'Total Cost'!J90/(1+Assumptions!$D$49)^($A90-2022)</f>
        <v>37444.788015695143</v>
      </c>
      <c r="M90" s="37">
        <f>'Total Cost'!K90/(1+Assumptions!$D$49)^($A90-2022)</f>
        <v>27828.625874263842</v>
      </c>
      <c r="N90" s="37">
        <f>'Total Cost'!L90/(1+Assumptions!$D$49)^($A90-2022)</f>
        <v>24881.218907205312</v>
      </c>
      <c r="O90" s="37">
        <f>'Total Cost'!M90/(1+Assumptions!$D$49)^($A90-2022)</f>
        <v>10636.11209439473</v>
      </c>
      <c r="P90" s="38">
        <f>'Total Cost'!N90/(1+Assumptions!$D$49)^($A90-2022)</f>
        <v>1197575.7264650613</v>
      </c>
      <c r="Q90" s="38">
        <f>'Total Cost'!O90/(1+Assumptions!$D$49)^($A90-2022)</f>
        <v>2151455.4266863274</v>
      </c>
      <c r="R90" s="38">
        <f>'Total Cost'!P90/(1+Assumptions!$D$49)^($A90-2022)</f>
        <v>1591797.2806363485</v>
      </c>
      <c r="S90" s="38">
        <f>'Total Cost'!Q90/(1+Assumptions!$D$49)^($A90-2022)</f>
        <v>558433.38902293239</v>
      </c>
      <c r="T90" s="38">
        <f>'Total Cost'!R90/(1+Assumptions!$D$49)^($A90-2022)</f>
        <v>383543.97253243218</v>
      </c>
      <c r="U90" s="38">
        <f>'Total Cost'!S90/(1+Assumptions!$D$49)^($A90-2022)</f>
        <v>216296.79957212263</v>
      </c>
      <c r="V90" s="84">
        <f t="shared" si="11"/>
        <v>1279128.9892530111</v>
      </c>
      <c r="W90" s="84">
        <f t="shared" si="6"/>
        <v>2243953.9909349615</v>
      </c>
      <c r="X90" s="84">
        <f t="shared" si="7"/>
        <v>1664328.3121346659</v>
      </c>
      <c r="Y90" s="84">
        <f t="shared" si="8"/>
        <v>609334.4873306111</v>
      </c>
      <c r="Z90" s="84">
        <f t="shared" si="9"/>
        <v>427627.11838857969</v>
      </c>
      <c r="AA90" s="84">
        <f t="shared" si="10"/>
        <v>238444.01447098795</v>
      </c>
    </row>
    <row r="91" spans="1:27" x14ac:dyDescent="0.35">
      <c r="A91">
        <v>2110</v>
      </c>
      <c r="B91">
        <v>2110</v>
      </c>
      <c r="C91">
        <f>'[2]Total Frequency Model'!L91</f>
        <v>2.9097663271420009</v>
      </c>
      <c r="D91" s="36">
        <f>'Total Cost'!B91/(1+Assumptions!$D$49)^($A91-2022)</f>
        <v>23718.721746887491</v>
      </c>
      <c r="E91" s="36">
        <f>'Total Cost'!C91/(1+Assumptions!$D$49)^($A91-2022)</f>
        <v>30429.832938836284</v>
      </c>
      <c r="F91" s="36">
        <f>'Total Cost'!D91/(1+Assumptions!$D$49)^($A91-2022)</f>
        <v>32084.627479316801</v>
      </c>
      <c r="G91" s="36">
        <f>'Total Cost'!E91/(1+Assumptions!$D$49)^($A91-2022)</f>
        <v>21098.630391126666</v>
      </c>
      <c r="H91" s="36">
        <f>'Total Cost'!F91/(1+Assumptions!$D$49)^($A91-2022)</f>
        <v>17559.20873509888</v>
      </c>
      <c r="I91" s="36">
        <f>'Total Cost'!G91/(1+Assumptions!$D$49)^($A91-2022)</f>
        <v>10526.331938056659</v>
      </c>
      <c r="J91" s="37">
        <f>'Total Cost'!H91/(1+Assumptions!$D$49)^($A91-2022)</f>
        <v>50485.76585885325</v>
      </c>
      <c r="K91" s="37">
        <f>'Total Cost'!I91/(1+Assumptions!$D$49)^($A91-2022)</f>
        <v>53759.926589435068</v>
      </c>
      <c r="L91" s="37">
        <f>'Total Cost'!J91/(1+Assumptions!$D$49)^($A91-2022)</f>
        <v>33991.692063590308</v>
      </c>
      <c r="M91" s="37">
        <f>'Total Cost'!K91/(1+Assumptions!$D$49)^($A91-2022)</f>
        <v>25263.7568130443</v>
      </c>
      <c r="N91" s="37">
        <f>'Total Cost'!L91/(1+Assumptions!$D$49)^($A91-2022)</f>
        <v>22587.518793194311</v>
      </c>
      <c r="O91" s="37">
        <f>'Total Cost'!M91/(1+Assumptions!$D$49)^($A91-2022)</f>
        <v>9655.4694466142428</v>
      </c>
      <c r="P91" s="38">
        <f>'Total Cost'!N91/(1+Assumptions!$D$49)^($A91-2022)</f>
        <v>1087303.4126960048</v>
      </c>
      <c r="Q91" s="38">
        <f>'Total Cost'!O91/(1+Assumptions!$D$49)^($A91-2022)</f>
        <v>1953428.0857280034</v>
      </c>
      <c r="R91" s="38">
        <f>'Total Cost'!P91/(1+Assumptions!$D$49)^($A91-2022)</f>
        <v>1445364.2900594219</v>
      </c>
      <c r="S91" s="38">
        <f>'Total Cost'!Q91/(1+Assumptions!$D$49)^($A91-2022)</f>
        <v>507189.59208036738</v>
      </c>
      <c r="T91" s="38">
        <f>'Total Cost'!R91/(1+Assumptions!$D$49)^($A91-2022)</f>
        <v>348316.54806876282</v>
      </c>
      <c r="U91" s="38">
        <f>'Total Cost'!S91/(1+Assumptions!$D$49)^($A91-2022)</f>
        <v>196417.79280781807</v>
      </c>
      <c r="V91" s="84">
        <f t="shared" si="11"/>
        <v>1161507.9003017456</v>
      </c>
      <c r="W91" s="84">
        <f t="shared" si="6"/>
        <v>2037617.8452562748</v>
      </c>
      <c r="X91" s="84">
        <f t="shared" si="7"/>
        <v>1511440.6096023291</v>
      </c>
      <c r="Y91" s="84">
        <f t="shared" si="8"/>
        <v>553551.97928453831</v>
      </c>
      <c r="Z91" s="84">
        <f t="shared" si="9"/>
        <v>388463.27559705602</v>
      </c>
      <c r="AA91" s="84">
        <f t="shared" si="10"/>
        <v>216599.59419248896</v>
      </c>
    </row>
    <row r="92" spans="1:27" x14ac:dyDescent="0.35">
      <c r="A92">
        <v>2111</v>
      </c>
      <c r="B92">
        <v>2110</v>
      </c>
      <c r="C92">
        <f>'[2]Total Frequency Model'!L92</f>
        <v>2.9097663271420009</v>
      </c>
      <c r="D92" s="36">
        <f>'Total Cost'!B92/(1+Assumptions!$D$49)^($A92-2022)</f>
        <v>22828.680666935234</v>
      </c>
      <c r="E92" s="36">
        <f>'Total Cost'!C92/(1+Assumptions!$D$49)^($A92-2022)</f>
        <v>29287.958530060321</v>
      </c>
      <c r="F92" s="36">
        <f>'Total Cost'!D92/(1+Assumptions!$D$49)^($A92-2022)</f>
        <v>30880.657181241848</v>
      </c>
      <c r="G92" s="36">
        <f>'Total Cost'!E92/(1+Assumptions!$D$49)^($A92-2022)</f>
        <v>20306.907802564481</v>
      </c>
      <c r="H92" s="36">
        <f>'Total Cost'!F92/(1+Assumptions!$D$49)^($A92-2022)</f>
        <v>16900.302354203992</v>
      </c>
      <c r="I92" s="36">
        <f>'Total Cost'!G92/(1+Assumptions!$D$49)^($A92-2022)</f>
        <v>10131.333086682496</v>
      </c>
      <c r="J92" s="37">
        <f>'Total Cost'!H92/(1+Assumptions!$D$49)^($A92-2022)</f>
        <v>48235.989380959159</v>
      </c>
      <c r="K92" s="37">
        <f>'Total Cost'!I92/(1+Assumptions!$D$49)^($A92-2022)</f>
        <v>51364.681407556702</v>
      </c>
      <c r="L92" s="37">
        <f>'Total Cost'!J92/(1+Assumptions!$D$49)^($A92-2022)</f>
        <v>32477.606539364231</v>
      </c>
      <c r="M92" s="37">
        <f>'Total Cost'!K92/(1+Assumptions!$D$49)^($A92-2022)</f>
        <v>24139.822053070864</v>
      </c>
      <c r="N92" s="37">
        <f>'Total Cost'!L92/(1+Assumptions!$D$49)^($A92-2022)</f>
        <v>21582.18011193609</v>
      </c>
      <c r="O92" s="37">
        <f>'Total Cost'!M92/(1+Assumptions!$D$49)^($A92-2022)</f>
        <v>9225.5816667981489</v>
      </c>
      <c r="P92" s="38">
        <f>'Total Cost'!N92/(1+Assumptions!$D$49)^($A92-2022)</f>
        <v>1039033.8061284852</v>
      </c>
      <c r="Q92" s="38">
        <f>'Total Cost'!O92/(1+Assumptions!$D$49)^($A92-2022)</f>
        <v>1866782.5709013338</v>
      </c>
      <c r="R92" s="38">
        <f>'Total Cost'!P92/(1+Assumptions!$D$49)^($A92-2022)</f>
        <v>1381332.4725146906</v>
      </c>
      <c r="S92" s="38">
        <f>'Total Cost'!Q92/(1+Assumptions!$D$49)^($A92-2022)</f>
        <v>484842.91666385654</v>
      </c>
      <c r="T92" s="38">
        <f>'Total Cost'!R92/(1+Assumptions!$D$49)^($A92-2022)</f>
        <v>332938.99917216314</v>
      </c>
      <c r="U92" s="38">
        <f>'Total Cost'!S92/(1+Assumptions!$D$49)^($A92-2022)</f>
        <v>187734.05703186966</v>
      </c>
      <c r="V92" s="84">
        <f t="shared" si="11"/>
        <v>1110098.4761763797</v>
      </c>
      <c r="W92" s="84">
        <f t="shared" si="6"/>
        <v>1947435.2108389509</v>
      </c>
      <c r="X92" s="84">
        <f t="shared" si="7"/>
        <v>1444690.7362352966</v>
      </c>
      <c r="Y92" s="84">
        <f t="shared" si="8"/>
        <v>529289.64651949191</v>
      </c>
      <c r="Z92" s="84">
        <f t="shared" si="9"/>
        <v>371421.4816383032</v>
      </c>
      <c r="AA92" s="84">
        <f t="shared" si="10"/>
        <v>207090.9717853503</v>
      </c>
    </row>
    <row r="93" spans="1:27" x14ac:dyDescent="0.35">
      <c r="A93">
        <v>2112</v>
      </c>
      <c r="B93">
        <v>2110</v>
      </c>
      <c r="C93">
        <f>'[2]Total Frequency Model'!L93</f>
        <v>2.9097663271420009</v>
      </c>
      <c r="D93" s="36">
        <f>'Total Cost'!B93/(1+Assumptions!$D$49)^($A93-2022)</f>
        <v>21972.038230150014</v>
      </c>
      <c r="E93" s="36">
        <f>'Total Cost'!C93/(1+Assumptions!$D$49)^($A93-2022)</f>
        <v>28188.932768138195</v>
      </c>
      <c r="F93" s="36">
        <f>'Total Cost'!D93/(1+Assumptions!$D$49)^($A93-2022)</f>
        <v>29721.865667916099</v>
      </c>
      <c r="G93" s="36">
        <f>'Total Cost'!E93/(1+Assumptions!$D$49)^($A93-2022)</f>
        <v>19544.894472168326</v>
      </c>
      <c r="H93" s="36">
        <f>'Total Cost'!F93/(1+Assumptions!$D$49)^($A93-2022)</f>
        <v>16266.121325421132</v>
      </c>
      <c r="I93" s="36">
        <f>'Total Cost'!G93/(1+Assumptions!$D$49)^($A93-2022)</f>
        <v>9751.1565013650252</v>
      </c>
      <c r="J93" s="37">
        <f>'Total Cost'!H93/(1+Assumptions!$D$49)^($A93-2022)</f>
        <v>46086.508268646299</v>
      </c>
      <c r="K93" s="37">
        <f>'Total Cost'!I93/(1+Assumptions!$D$49)^($A93-2022)</f>
        <v>49076.199522029579</v>
      </c>
      <c r="L93" s="37">
        <f>'Total Cost'!J93/(1+Assumptions!$D$49)^($A93-2022)</f>
        <v>31030.992847303052</v>
      </c>
      <c r="M93" s="37">
        <f>'Total Cost'!K93/(1+Assumptions!$D$49)^($A93-2022)</f>
        <v>23065.918718609977</v>
      </c>
      <c r="N93" s="37">
        <f>'Total Cost'!L93/(1+Assumptions!$D$49)^($A93-2022)</f>
        <v>20621.611823766772</v>
      </c>
      <c r="O93" s="37">
        <f>'Total Cost'!M93/(1+Assumptions!$D$49)^($A93-2022)</f>
        <v>8814.843275630783</v>
      </c>
      <c r="P93" s="38">
        <f>'Total Cost'!N93/(1+Assumptions!$D$49)^($A93-2022)</f>
        <v>992911.10643242428</v>
      </c>
      <c r="Q93" s="38">
        <f>'Total Cost'!O93/(1+Assumptions!$D$49)^($A93-2022)</f>
        <v>1783987.8241579833</v>
      </c>
      <c r="R93" s="38">
        <f>'Total Cost'!P93/(1+Assumptions!$D$49)^($A93-2022)</f>
        <v>1320143.2647243331</v>
      </c>
      <c r="S93" s="38">
        <f>'Total Cost'!Q93/(1+Assumptions!$D$49)^($A93-2022)</f>
        <v>463483.36132678</v>
      </c>
      <c r="T93" s="38">
        <f>'Total Cost'!R93/(1+Assumptions!$D$49)^($A93-2022)</f>
        <v>318241.96843803418</v>
      </c>
      <c r="U93" s="38">
        <f>'Total Cost'!S93/(1+Assumptions!$D$49)^($A93-2022)</f>
        <v>179435.10563013953</v>
      </c>
      <c r="V93" s="84">
        <f t="shared" si="11"/>
        <v>1060969.6529312206</v>
      </c>
      <c r="W93" s="84">
        <f t="shared" si="6"/>
        <v>1861252.956448151</v>
      </c>
      <c r="X93" s="84">
        <f t="shared" si="7"/>
        <v>1380896.1232395521</v>
      </c>
      <c r="Y93" s="84">
        <f t="shared" si="8"/>
        <v>506094.17451755831</v>
      </c>
      <c r="Z93" s="84">
        <f t="shared" si="9"/>
        <v>355129.70158722205</v>
      </c>
      <c r="AA93" s="84">
        <f t="shared" si="10"/>
        <v>198001.10540713533</v>
      </c>
    </row>
    <row r="94" spans="1:27" x14ac:dyDescent="0.35">
      <c r="A94">
        <v>2113</v>
      </c>
      <c r="B94">
        <v>2110</v>
      </c>
      <c r="C94">
        <f>'[2]Total Frequency Model'!L94</f>
        <v>2.9097663271420009</v>
      </c>
      <c r="D94" s="36">
        <f>'Total Cost'!B94/(1+Assumptions!$D$49)^($A94-2022)</f>
        <v>21147.541158014104</v>
      </c>
      <c r="E94" s="36">
        <f>'Total Cost'!C94/(1+Assumptions!$D$49)^($A94-2022)</f>
        <v>27131.147764739027</v>
      </c>
      <c r="F94" s="36">
        <f>'Total Cost'!D94/(1+Assumptions!$D$49)^($A94-2022)</f>
        <v>28606.557612972567</v>
      </c>
      <c r="G94" s="36">
        <f>'Total Cost'!E94/(1+Assumptions!$D$49)^($A94-2022)</f>
        <v>18811.475564977663</v>
      </c>
      <c r="H94" s="36">
        <f>'Total Cost'!F94/(1+Assumptions!$D$49)^($A94-2022)</f>
        <v>15655.737834033696</v>
      </c>
      <c r="I94" s="36">
        <f>'Total Cost'!G94/(1+Assumptions!$D$49)^($A94-2022)</f>
        <v>9385.2459790411431</v>
      </c>
      <c r="J94" s="37">
        <f>'Total Cost'!H94/(1+Assumptions!$D$49)^($A94-2022)</f>
        <v>44032.849793296788</v>
      </c>
      <c r="K94" s="37">
        <f>'Total Cost'!I94/(1+Assumptions!$D$49)^($A94-2022)</f>
        <v>46889.720431878413</v>
      </c>
      <c r="L94" s="37">
        <f>'Total Cost'!J94/(1+Assumptions!$D$49)^($A94-2022)</f>
        <v>29648.843073049105</v>
      </c>
      <c r="M94" s="37">
        <f>'Total Cost'!K94/(1+Assumptions!$D$49)^($A94-2022)</f>
        <v>22039.818516333093</v>
      </c>
      <c r="N94" s="37">
        <f>'Total Cost'!L94/(1+Assumptions!$D$49)^($A94-2022)</f>
        <v>19703.819236577849</v>
      </c>
      <c r="O94" s="37">
        <f>'Total Cost'!M94/(1+Assumptions!$D$49)^($A94-2022)</f>
        <v>8422.4008851478375</v>
      </c>
      <c r="P94" s="38">
        <f>'Total Cost'!N94/(1+Assumptions!$D$49)^($A94-2022)</f>
        <v>948839.66288262431</v>
      </c>
      <c r="Q94" s="38">
        <f>'Total Cost'!O94/(1+Assumptions!$D$49)^($A94-2022)</f>
        <v>1704872.4031715179</v>
      </c>
      <c r="R94" s="38">
        <f>'Total Cost'!P94/(1+Assumptions!$D$49)^($A94-2022)</f>
        <v>1261670.2352004349</v>
      </c>
      <c r="S94" s="38">
        <f>'Total Cost'!Q94/(1+Assumptions!$D$49)^($A94-2022)</f>
        <v>443067.21966236393</v>
      </c>
      <c r="T94" s="38">
        <f>'Total Cost'!R94/(1+Assumptions!$D$49)^($A94-2022)</f>
        <v>304195.27452779375</v>
      </c>
      <c r="U94" s="38">
        <f>'Total Cost'!S94/(1+Assumptions!$D$49)^($A94-2022)</f>
        <v>171503.85330763517</v>
      </c>
      <c r="V94" s="84">
        <f t="shared" si="11"/>
        <v>1014020.0538339352</v>
      </c>
      <c r="W94" s="84">
        <f t="shared" si="6"/>
        <v>1778893.2713681352</v>
      </c>
      <c r="X94" s="84">
        <f t="shared" si="7"/>
        <v>1319925.6358864566</v>
      </c>
      <c r="Y94" s="84">
        <f t="shared" si="8"/>
        <v>483918.51374367467</v>
      </c>
      <c r="Z94" s="84">
        <f t="shared" si="9"/>
        <v>339554.83159840532</v>
      </c>
      <c r="AA94" s="84">
        <f t="shared" si="10"/>
        <v>189311.50017182415</v>
      </c>
    </row>
    <row r="95" spans="1:27" x14ac:dyDescent="0.35">
      <c r="A95">
        <v>2114</v>
      </c>
      <c r="B95">
        <v>2110</v>
      </c>
      <c r="C95">
        <f>'[2]Total Frequency Model'!L95</f>
        <v>2.9097663271420009</v>
      </c>
      <c r="D95" s="36">
        <f>'Total Cost'!B95/(1+Assumptions!$D$49)^($A95-2022)</f>
        <v>20353.983201077248</v>
      </c>
      <c r="E95" s="36">
        <f>'Total Cost'!C95/(1+Assumptions!$D$49)^($A95-2022)</f>
        <v>26113.055967273529</v>
      </c>
      <c r="F95" s="36">
        <f>'Total Cost'!D95/(1+Assumptions!$D$49)^($A95-2022)</f>
        <v>27533.101306883564</v>
      </c>
      <c r="G95" s="36">
        <f>'Total Cost'!E95/(1+Assumptions!$D$49)^($A95-2022)</f>
        <v>18105.578080028019</v>
      </c>
      <c r="H95" s="36">
        <f>'Total Cost'!F95/(1+Assumptions!$D$49)^($A95-2022)</f>
        <v>15068.258881417652</v>
      </c>
      <c r="I95" s="36">
        <f>'Total Cost'!G95/(1+Assumptions!$D$49)^($A95-2022)</f>
        <v>9033.0661880749794</v>
      </c>
      <c r="J95" s="37">
        <f>'Total Cost'!H95/(1+Assumptions!$D$49)^($A95-2022)</f>
        <v>42070.740750683908</v>
      </c>
      <c r="K95" s="37">
        <f>'Total Cost'!I95/(1+Assumptions!$D$49)^($A95-2022)</f>
        <v>44800.695971623303</v>
      </c>
      <c r="L95" s="37">
        <f>'Total Cost'!J95/(1+Assumptions!$D$49)^($A95-2022)</f>
        <v>28328.283442286924</v>
      </c>
      <c r="M95" s="37">
        <f>'Total Cost'!K95/(1+Assumptions!$D$49)^($A95-2022)</f>
        <v>21059.39244214023</v>
      </c>
      <c r="N95" s="37">
        <f>'Total Cost'!L95/(1+Assumptions!$D$49)^($A95-2022)</f>
        <v>18826.896566558073</v>
      </c>
      <c r="O95" s="37">
        <f>'Total Cost'!M95/(1+Assumptions!$D$49)^($A95-2022)</f>
        <v>8047.4391531749261</v>
      </c>
      <c r="P95" s="38">
        <f>'Total Cost'!N95/(1+Assumptions!$D$49)^($A95-2022)</f>
        <v>906728.09274859924</v>
      </c>
      <c r="Q95" s="38">
        <f>'Total Cost'!O95/(1+Assumptions!$D$49)^($A95-2022)</f>
        <v>1629272.5106702992</v>
      </c>
      <c r="R95" s="38">
        <f>'Total Cost'!P95/(1+Assumptions!$D$49)^($A95-2022)</f>
        <v>1205792.585315827</v>
      </c>
      <c r="S95" s="38">
        <f>'Total Cost'!Q95/(1+Assumptions!$D$49)^($A95-2022)</f>
        <v>423552.72456757899</v>
      </c>
      <c r="T95" s="38">
        <f>'Total Cost'!R95/(1+Assumptions!$D$49)^($A95-2022)</f>
        <v>290770.07730633829</v>
      </c>
      <c r="U95" s="38">
        <f>'Total Cost'!S95/(1+Assumptions!$D$49)^($A95-2022)</f>
        <v>163923.974808528</v>
      </c>
      <c r="V95" s="84">
        <f t="shared" si="11"/>
        <v>969152.81670036039</v>
      </c>
      <c r="W95" s="84">
        <f t="shared" si="6"/>
        <v>1700186.2626091959</v>
      </c>
      <c r="X95" s="84">
        <f t="shared" si="7"/>
        <v>1261653.9700649974</v>
      </c>
      <c r="Y95" s="84">
        <f t="shared" si="8"/>
        <v>462717.69508974726</v>
      </c>
      <c r="Z95" s="84">
        <f t="shared" si="9"/>
        <v>324665.23275431403</v>
      </c>
      <c r="AA95" s="84">
        <f t="shared" si="10"/>
        <v>181004.4801497779</v>
      </c>
    </row>
    <row r="96" spans="1:27" x14ac:dyDescent="0.35">
      <c r="A96">
        <v>2115</v>
      </c>
      <c r="B96">
        <v>2110</v>
      </c>
      <c r="C96">
        <f>'[2]Total Frequency Model'!L96</f>
        <v>2.9097663271420009</v>
      </c>
      <c r="D96" s="36">
        <f>'Total Cost'!B96/(1+Assumptions!$D$49)^($A96-2022)</f>
        <v>19590.203374198747</v>
      </c>
      <c r="E96" s="36">
        <f>'Total Cost'!C96/(1+Assumptions!$D$49)^($A96-2022)</f>
        <v>25133.16789480537</v>
      </c>
      <c r="F96" s="36">
        <f>'Total Cost'!D96/(1+Assumptions!$D$49)^($A96-2022)</f>
        <v>26499.926269749467</v>
      </c>
      <c r="G96" s="36">
        <f>'Total Cost'!E96/(1+Assumptions!$D$49)^($A96-2022)</f>
        <v>17426.169280537259</v>
      </c>
      <c r="H96" s="36">
        <f>'Total Cost'!F96/(1+Assumptions!$D$49)^($A96-2022)</f>
        <v>14502.824978573492</v>
      </c>
      <c r="I96" s="36">
        <f>'Total Cost'!G96/(1+Assumptions!$D$49)^($A96-2022)</f>
        <v>8694.1018850610708</v>
      </c>
      <c r="J96" s="37">
        <f>'Total Cost'!H96/(1+Assumptions!$D$49)^($A96-2022)</f>
        <v>40196.098558000987</v>
      </c>
      <c r="K96" s="37">
        <f>'Total Cost'!I96/(1+Assumptions!$D$49)^($A96-2022)</f>
        <v>42804.780837687933</v>
      </c>
      <c r="L96" s="37">
        <f>'Total Cost'!J96/(1+Assumptions!$D$49)^($A96-2022)</f>
        <v>27066.568336861375</v>
      </c>
      <c r="M96" s="37">
        <f>'Total Cost'!K96/(1+Assumptions!$D$49)^($A96-2022)</f>
        <v>20122.606355195498</v>
      </c>
      <c r="N96" s="37">
        <f>'Total Cost'!L96/(1+Assumptions!$D$49)^($A96-2022)</f>
        <v>17989.022973879131</v>
      </c>
      <c r="O96" s="37">
        <f>'Total Cost'!M96/(1+Assumptions!$D$49)^($A96-2022)</f>
        <v>7689.1790865902713</v>
      </c>
      <c r="P96" s="38">
        <f>'Total Cost'!N96/(1+Assumptions!$D$49)^($A96-2022)</f>
        <v>866489.0905945251</v>
      </c>
      <c r="Q96" s="38">
        <f>'Total Cost'!O96/(1+Assumptions!$D$49)^($A96-2022)</f>
        <v>1557031.6530376524</v>
      </c>
      <c r="R96" s="38">
        <f>'Total Cost'!P96/(1+Assumptions!$D$49)^($A96-2022)</f>
        <v>1152394.897963017</v>
      </c>
      <c r="S96" s="38">
        <f>'Total Cost'!Q96/(1+Assumptions!$D$49)^($A96-2022)</f>
        <v>404899.96202779922</v>
      </c>
      <c r="T96" s="38">
        <f>'Total Cost'!R96/(1+Assumptions!$D$49)^($A96-2022)</f>
        <v>277938.81813511439</v>
      </c>
      <c r="U96" s="38">
        <f>'Total Cost'!S96/(1+Assumptions!$D$49)^($A96-2022)</f>
        <v>156679.87104908456</v>
      </c>
      <c r="V96" s="84">
        <f t="shared" si="11"/>
        <v>926275.39252672484</v>
      </c>
      <c r="W96" s="84">
        <f t="shared" si="6"/>
        <v>1624969.6017701456</v>
      </c>
      <c r="X96" s="84">
        <f t="shared" si="7"/>
        <v>1205961.3925696278</v>
      </c>
      <c r="Y96" s="84">
        <f t="shared" si="8"/>
        <v>442448.73766353197</v>
      </c>
      <c r="Z96" s="84">
        <f t="shared" si="9"/>
        <v>310430.66608756699</v>
      </c>
      <c r="AA96" s="84">
        <f t="shared" si="10"/>
        <v>173063.1520207359</v>
      </c>
    </row>
    <row r="97" spans="1:27" x14ac:dyDescent="0.35">
      <c r="A97">
        <v>2116</v>
      </c>
      <c r="B97">
        <v>2110</v>
      </c>
      <c r="C97">
        <f>'[2]Total Frequency Model'!L97</f>
        <v>2.9097663271420009</v>
      </c>
      <c r="D97" s="36">
        <f>'Total Cost'!B97/(1+Assumptions!$D$49)^($A97-2022)</f>
        <v>18855.08425801179</v>
      </c>
      <c r="E97" s="36">
        <f>'Total Cost'!C97/(1+Assumptions!$D$49)^($A97-2022)</f>
        <v>24190.049958922104</v>
      </c>
      <c r="F97" s="36">
        <f>'Total Cost'!D97/(1+Assumptions!$D$49)^($A97-2022)</f>
        <v>25505.520953667106</v>
      </c>
      <c r="G97" s="36">
        <f>'Total Cost'!E97/(1+Assumptions!$D$49)^($A97-2022)</f>
        <v>16772.255182998859</v>
      </c>
      <c r="H97" s="36">
        <f>'Total Cost'!F97/(1+Assumptions!$D$49)^($A97-2022)</f>
        <v>13958.608888683146</v>
      </c>
      <c r="I97" s="36">
        <f>'Total Cost'!G97/(1+Assumptions!$D$49)^($A97-2022)</f>
        <v>8367.8571610168601</v>
      </c>
      <c r="J97" s="37">
        <f>'Total Cost'!H97/(1+Assumptions!$D$49)^($A97-2022)</f>
        <v>38405.022748241929</v>
      </c>
      <c r="K97" s="37">
        <f>'Total Cost'!I97/(1+Assumptions!$D$49)^($A97-2022)</f>
        <v>40897.82353758705</v>
      </c>
      <c r="L97" s="37">
        <f>'Total Cost'!J97/(1+Assumptions!$D$49)^($A97-2022)</f>
        <v>25861.074577902909</v>
      </c>
      <c r="M97" s="37">
        <f>'Total Cost'!K97/(1+Assumptions!$D$49)^($A97-2022)</f>
        <v>19227.516749326696</v>
      </c>
      <c r="N97" s="37">
        <f>'Total Cost'!L97/(1+Assumptions!$D$49)^($A97-2022)</f>
        <v>17188.458775202285</v>
      </c>
      <c r="O97" s="37">
        <f>'Total Cost'!M97/(1+Assumptions!$D$49)^($A97-2022)</f>
        <v>7346.8764202798211</v>
      </c>
      <c r="P97" s="38">
        <f>'Total Cost'!N97/(1+Assumptions!$D$49)^($A97-2022)</f>
        <v>828039.24611030146</v>
      </c>
      <c r="Q97" s="38">
        <f>'Total Cost'!O97/(1+Assumptions!$D$49)^($A97-2022)</f>
        <v>1488000.3141771588</v>
      </c>
      <c r="R97" s="38">
        <f>'Total Cost'!P97/(1+Assumptions!$D$49)^($A97-2022)</f>
        <v>1101366.897443369</v>
      </c>
      <c r="S97" s="38">
        <f>'Total Cost'!Q97/(1+Assumptions!$D$49)^($A97-2022)</f>
        <v>387070.78874099767</v>
      </c>
      <c r="T97" s="38">
        <f>'Total Cost'!R97/(1+Assumptions!$D$49)^($A97-2022)</f>
        <v>265675.16282745247</v>
      </c>
      <c r="U97" s="38">
        <f>'Total Cost'!S97/(1+Assumptions!$D$49)^($A97-2022)</f>
        <v>149756.63676197408</v>
      </c>
      <c r="V97" s="84">
        <f t="shared" si="11"/>
        <v>885299.35311655514</v>
      </c>
      <c r="W97" s="84">
        <f t="shared" si="6"/>
        <v>1553088.1876736679</v>
      </c>
      <c r="X97" s="84">
        <f t="shared" si="7"/>
        <v>1152733.4929749391</v>
      </c>
      <c r="Y97" s="84">
        <f t="shared" si="8"/>
        <v>423070.56067332323</v>
      </c>
      <c r="Z97" s="84">
        <f t="shared" si="9"/>
        <v>296822.23049133789</v>
      </c>
      <c r="AA97" s="84">
        <f t="shared" si="10"/>
        <v>165471.37034327077</v>
      </c>
    </row>
    <row r="98" spans="1:27" x14ac:dyDescent="0.35">
      <c r="A98">
        <v>2117</v>
      </c>
      <c r="B98">
        <v>2110</v>
      </c>
      <c r="C98">
        <f>'[2]Total Frequency Model'!L98</f>
        <v>2.9097663271420009</v>
      </c>
      <c r="D98" s="36">
        <f>'Total Cost'!B98/(1+Assumptions!$D$49)^($A98-2022)</f>
        <v>18147.550364125036</v>
      </c>
      <c r="E98" s="36">
        <f>'Total Cost'!C98/(1+Assumptions!$D$49)^($A98-2022)</f>
        <v>23282.32236637747</v>
      </c>
      <c r="F98" s="36">
        <f>'Total Cost'!D98/(1+Assumptions!$D$49)^($A98-2022)</f>
        <v>24548.430531316426</v>
      </c>
      <c r="G98" s="36">
        <f>'Total Cost'!E98/(1+Assumptions!$D$49)^($A98-2022)</f>
        <v>16142.87910297169</v>
      </c>
      <c r="H98" s="36">
        <f>'Total Cost'!F98/(1+Assumptions!$D$49)^($A98-2022)</f>
        <v>13434.814416852256</v>
      </c>
      <c r="I98" s="36">
        <f>'Total Cost'!G98/(1+Assumptions!$D$49)^($A98-2022)</f>
        <v>8053.854715861693</v>
      </c>
      <c r="J98" s="37">
        <f>'Total Cost'!H98/(1+Assumptions!$D$49)^($A98-2022)</f>
        <v>36693.786844195638</v>
      </c>
      <c r="K98" s="37">
        <f>'Total Cost'!I98/(1+Assumptions!$D$49)^($A98-2022)</f>
        <v>39075.857743021865</v>
      </c>
      <c r="L98" s="37">
        <f>'Total Cost'!J98/(1+Assumptions!$D$49)^($A98-2022)</f>
        <v>24709.295964043096</v>
      </c>
      <c r="M98" s="37">
        <f>'Total Cost'!K98/(1+Assumptions!$D$49)^($A98-2022)</f>
        <v>18372.266712985394</v>
      </c>
      <c r="N98" s="37">
        <f>'Total Cost'!L98/(1+Assumptions!$D$49)^($A98-2022)</f>
        <v>16423.541825116921</v>
      </c>
      <c r="O98" s="37">
        <f>'Total Cost'!M98/(1+Assumptions!$D$49)^($A98-2022)</f>
        <v>7019.8200684071962</v>
      </c>
      <c r="P98" s="38">
        <f>'Total Cost'!N98/(1+Assumptions!$D$49)^($A98-2022)</f>
        <v>791298.87009166635</v>
      </c>
      <c r="Q98" s="38">
        <f>'Total Cost'!O98/(1+Assumptions!$D$49)^($A98-2022)</f>
        <v>1422035.6439597346</v>
      </c>
      <c r="R98" s="38">
        <f>'Total Cost'!P98/(1+Assumptions!$D$49)^($A98-2022)</f>
        <v>1052603.2200841354</v>
      </c>
      <c r="S98" s="38">
        <f>'Total Cost'!Q98/(1+Assumptions!$D$49)^($A98-2022)</f>
        <v>370028.75341022213</v>
      </c>
      <c r="T98" s="38">
        <f>'Total Cost'!R98/(1+Assumptions!$D$49)^($A98-2022)</f>
        <v>253953.9471472849</v>
      </c>
      <c r="U98" s="38">
        <f>'Total Cost'!S98/(1+Assumptions!$D$49)^($A98-2022)</f>
        <v>143140.02958441552</v>
      </c>
      <c r="V98" s="84">
        <f t="shared" si="11"/>
        <v>846140.20729998709</v>
      </c>
      <c r="W98" s="84">
        <f t="shared" si="6"/>
        <v>1484393.824069134</v>
      </c>
      <c r="X98" s="84">
        <f t="shared" si="7"/>
        <v>1101860.946579495</v>
      </c>
      <c r="Y98" s="84">
        <f t="shared" si="8"/>
        <v>404543.89922617923</v>
      </c>
      <c r="Z98" s="84">
        <f t="shared" si="9"/>
        <v>283812.30338925408</v>
      </c>
      <c r="AA98" s="84">
        <f t="shared" si="10"/>
        <v>158213.70436868441</v>
      </c>
    </row>
    <row r="99" spans="1:27" x14ac:dyDescent="0.35">
      <c r="A99">
        <v>2118</v>
      </c>
      <c r="B99">
        <v>2110</v>
      </c>
      <c r="C99">
        <f>'[2]Total Frequency Model'!L99</f>
        <v>2.9097663271420009</v>
      </c>
      <c r="D99" s="36">
        <f>'Total Cost'!B99/(1+Assumptions!$D$49)^($A99-2022)</f>
        <v>17466.56656166977</v>
      </c>
      <c r="E99" s="36">
        <f>'Total Cost'!C99/(1+Assumptions!$D$49)^($A99-2022)</f>
        <v>22408.657100436798</v>
      </c>
      <c r="F99" s="36">
        <f>'Total Cost'!D99/(1+Assumptions!$D$49)^($A99-2022)</f>
        <v>23627.254767530034</v>
      </c>
      <c r="G99" s="36">
        <f>'Total Cost'!E99/(1+Assumptions!$D$49)^($A99-2022)</f>
        <v>15537.120255438806</v>
      </c>
      <c r="H99" s="36">
        <f>'Total Cost'!F99/(1+Assumptions!$D$49)^($A99-2022)</f>
        <v>12930.675245267154</v>
      </c>
      <c r="I99" s="36">
        <f>'Total Cost'!G99/(1+Assumptions!$D$49)^($A99-2022)</f>
        <v>7751.6351601208853</v>
      </c>
      <c r="J99" s="37">
        <f>'Total Cost'!H99/(1+Assumptions!$D$49)^($A99-2022)</f>
        <v>35058.830595108237</v>
      </c>
      <c r="K99" s="37">
        <f>'Total Cost'!I99/(1+Assumptions!$D$49)^($A99-2022)</f>
        <v>37335.094028854292</v>
      </c>
      <c r="L99" s="37">
        <f>'Total Cost'!J99/(1+Assumptions!$D$49)^($A99-2022)</f>
        <v>23608.838053335578</v>
      </c>
      <c r="M99" s="37">
        <f>'Total Cost'!K99/(1+Assumptions!$D$49)^($A99-2022)</f>
        <v>17555.082069356671</v>
      </c>
      <c r="N99" s="37">
        <f>'Total Cost'!L99/(1+Assumptions!$D$49)^($A99-2022)</f>
        <v>15692.684058974177</v>
      </c>
      <c r="O99" s="37">
        <f>'Total Cost'!M99/(1+Assumptions!$D$49)^($A99-2022)</f>
        <v>6707.3306447716886</v>
      </c>
      <c r="P99" s="38">
        <f>'Total Cost'!N99/(1+Assumptions!$D$49)^($A99-2022)</f>
        <v>756191.8282044318</v>
      </c>
      <c r="Q99" s="38">
        <f>'Total Cost'!O99/(1+Assumptions!$D$49)^($A99-2022)</f>
        <v>1359001.1605997931</v>
      </c>
      <c r="R99" s="38">
        <f>'Total Cost'!P99/(1+Assumptions!$D$49)^($A99-2022)</f>
        <v>1006003.1951034544</v>
      </c>
      <c r="S99" s="38">
        <f>'Total Cost'!Q99/(1+Assumptions!$D$49)^($A99-2022)</f>
        <v>353739.0215407408</v>
      </c>
      <c r="T99" s="38">
        <f>'Total Cost'!R99/(1+Assumptions!$D$49)^($A99-2022)</f>
        <v>242751.12473768537</v>
      </c>
      <c r="U99" s="38">
        <f>'Total Cost'!S99/(1+Assumptions!$D$49)^($A99-2022)</f>
        <v>136816.44052564559</v>
      </c>
      <c r="V99" s="84">
        <f t="shared" si="11"/>
        <v>808717.22536120983</v>
      </c>
      <c r="W99" s="84">
        <f t="shared" si="6"/>
        <v>1418744.9117290841</v>
      </c>
      <c r="X99" s="84">
        <f t="shared" si="7"/>
        <v>1053239.28792432</v>
      </c>
      <c r="Y99" s="84">
        <f t="shared" si="8"/>
        <v>386831.22386553627</v>
      </c>
      <c r="Z99" s="84">
        <f t="shared" si="9"/>
        <v>271374.48404192668</v>
      </c>
      <c r="AA99" s="84">
        <f t="shared" si="10"/>
        <v>151275.40633053816</v>
      </c>
    </row>
    <row r="100" spans="1:27" x14ac:dyDescent="0.35">
      <c r="A100">
        <v>2119</v>
      </c>
      <c r="B100">
        <v>2110</v>
      </c>
      <c r="C100">
        <f>'[2]Total Frequency Model'!L100</f>
        <v>2.9097663271420009</v>
      </c>
      <c r="D100" s="36">
        <f>'Total Cost'!B100/(1+Assumptions!$D$49)^($A100-2022)</f>
        <v>16811.136562890573</v>
      </c>
      <c r="E100" s="36">
        <f>'Total Cost'!C100/(1+Assumptions!$D$49)^($A100-2022)</f>
        <v>21567.775977972018</v>
      </c>
      <c r="F100" s="36">
        <f>'Total Cost'!D100/(1+Assumptions!$D$49)^($A100-2022)</f>
        <v>22740.645970731821</v>
      </c>
      <c r="G100" s="36">
        <f>'Total Cost'!E100/(1+Assumptions!$D$49)^($A100-2022)</f>
        <v>14954.092407687545</v>
      </c>
      <c r="H100" s="36">
        <f>'Total Cost'!F100/(1+Assumptions!$D$49)^($A100-2022)</f>
        <v>12445.4538120624</v>
      </c>
      <c r="I100" s="36">
        <f>'Total Cost'!G100/(1+Assumptions!$D$49)^($A100-2022)</f>
        <v>7460.7563428332187</v>
      </c>
      <c r="J100" s="37">
        <f>'Total Cost'!H100/(1+Assumptions!$D$49)^($A100-2022)</f>
        <v>33496.752559823719</v>
      </c>
      <c r="K100" s="37">
        <f>'Total Cost'!I100/(1+Assumptions!$D$49)^($A100-2022)</f>
        <v>35671.911980735989</v>
      </c>
      <c r="L100" s="37">
        <f>'Total Cost'!J100/(1+Assumptions!$D$49)^($A100-2022)</f>
        <v>22557.413178005536</v>
      </c>
      <c r="M100" s="37">
        <f>'Total Cost'!K100/(1+Assumptions!$D$49)^($A100-2022)</f>
        <v>16774.267688582768</v>
      </c>
      <c r="N100" s="37">
        <f>'Total Cost'!L100/(1+Assumptions!$D$49)^($A100-2022)</f>
        <v>14994.368189914905</v>
      </c>
      <c r="O100" s="37">
        <f>'Total Cost'!M100/(1+Assumptions!$D$49)^($A100-2022)</f>
        <v>6408.7590491714891</v>
      </c>
      <c r="P100" s="38">
        <f>'Total Cost'!N100/(1+Assumptions!$D$49)^($A100-2022)</f>
        <v>722645.38218426623</v>
      </c>
      <c r="Q100" s="38">
        <f>'Total Cost'!O100/(1+Assumptions!$D$49)^($A100-2022)</f>
        <v>1298766.466337017</v>
      </c>
      <c r="R100" s="38">
        <f>'Total Cost'!P100/(1+Assumptions!$D$49)^($A100-2022)</f>
        <v>961470.6352649047</v>
      </c>
      <c r="S100" s="38">
        <f>'Total Cost'!Q100/(1+Assumptions!$D$49)^($A100-2022)</f>
        <v>338168.30358555785</v>
      </c>
      <c r="T100" s="38">
        <f>'Total Cost'!R100/(1+Assumptions!$D$49)^($A100-2022)</f>
        <v>232043.71737074424</v>
      </c>
      <c r="U100" s="38">
        <f>'Total Cost'!S100/(1+Assumptions!$D$49)^($A100-2022)</f>
        <v>130772.86575207771</v>
      </c>
      <c r="V100" s="84">
        <f t="shared" si="11"/>
        <v>772953.27130698052</v>
      </c>
      <c r="W100" s="84">
        <f t="shared" si="6"/>
        <v>1356006.154295725</v>
      </c>
      <c r="X100" s="84">
        <f t="shared" si="7"/>
        <v>1006768.694413642</v>
      </c>
      <c r="Y100" s="84">
        <f t="shared" si="8"/>
        <v>369896.66368182818</v>
      </c>
      <c r="Z100" s="84">
        <f t="shared" si="9"/>
        <v>259483.53937272154</v>
      </c>
      <c r="AA100" s="84">
        <f t="shared" si="10"/>
        <v>144642.38114408241</v>
      </c>
    </row>
    <row r="101" spans="1:27" x14ac:dyDescent="0.35">
      <c r="A101">
        <v>2120</v>
      </c>
      <c r="B101">
        <v>2120</v>
      </c>
      <c r="C101">
        <f>'[2]Total Frequency Model'!L101</f>
        <v>3.209658478130617</v>
      </c>
      <c r="D101" s="36">
        <f>'Total Cost'!B101/(1+Assumptions!$D$49)^($A101-2022)</f>
        <v>15352.295519926551</v>
      </c>
      <c r="E101" s="36">
        <f>'Total Cost'!C101/(1+Assumptions!$D$49)^($A101-2022)</f>
        <v>19696.162081766237</v>
      </c>
      <c r="F101" s="36">
        <f>'Total Cost'!D101/(1+Assumptions!$D$49)^($A101-2022)</f>
        <v>20767.252466877388</v>
      </c>
      <c r="G101" s="36">
        <f>'Total Cost'!E101/(1+Assumptions!$D$49)^($A101-2022)</f>
        <v>13656.402410167224</v>
      </c>
      <c r="H101" s="36">
        <f>'Total Cost'!F101/(1+Assumptions!$D$49)^($A101-2022)</f>
        <v>11365.459086457253</v>
      </c>
      <c r="I101" s="36">
        <f>'Total Cost'!G101/(1+Assumptions!$D$49)^($A101-2022)</f>
        <v>6813.3249497348452</v>
      </c>
      <c r="J101" s="37">
        <f>'Total Cost'!H101/(1+Assumptions!$D$49)^($A101-2022)</f>
        <v>30366.524315532475</v>
      </c>
      <c r="K101" s="37">
        <f>'Total Cost'!I101/(1+Assumptions!$D$49)^($A101-2022)</f>
        <v>32338.706867379598</v>
      </c>
      <c r="L101" s="37">
        <f>'Total Cost'!J101/(1+Assumptions!$D$49)^($A101-2022)</f>
        <v>20449.89726434437</v>
      </c>
      <c r="M101" s="37">
        <f>'Total Cost'!K101/(1+Assumptions!$D$49)^($A101-2022)</f>
        <v>15207.981411174207</v>
      </c>
      <c r="N101" s="37">
        <f>'Total Cost'!L101/(1+Assumptions!$D$49)^($A101-2022)</f>
        <v>13593.971509477269</v>
      </c>
      <c r="O101" s="37">
        <f>'Total Cost'!M101/(1+Assumptions!$D$49)^($A101-2022)</f>
        <v>5810.123706624172</v>
      </c>
      <c r="P101" s="38">
        <f>'Total Cost'!N101/(1+Assumptions!$D$49)^($A101-2022)</f>
        <v>655249.98846236616</v>
      </c>
      <c r="Q101" s="38">
        <f>'Total Cost'!O101/(1+Assumptions!$D$49)^($A101-2022)</f>
        <v>1177689.8183797162</v>
      </c>
      <c r="R101" s="38">
        <f>'Total Cost'!P101/(1+Assumptions!$D$49)^($A101-2022)</f>
        <v>871889.4231207082</v>
      </c>
      <c r="S101" s="38">
        <f>'Total Cost'!Q101/(1+Assumptions!$D$49)^($A101-2022)</f>
        <v>306741.106572269</v>
      </c>
      <c r="T101" s="38">
        <f>'Total Cost'!R101/(1+Assumptions!$D$49)^($A101-2022)</f>
        <v>210458.94020026948</v>
      </c>
      <c r="U101" s="38">
        <f>'Total Cost'!S101/(1+Assumptions!$D$49)^($A101-2022)</f>
        <v>118600.32640629071</v>
      </c>
      <c r="V101" s="84">
        <f t="shared" si="11"/>
        <v>700968.80829782516</v>
      </c>
      <c r="W101" s="84">
        <f t="shared" si="6"/>
        <v>1229724.687328862</v>
      </c>
      <c r="X101" s="84">
        <f t="shared" si="7"/>
        <v>913106.57285192993</v>
      </c>
      <c r="Y101" s="84">
        <f t="shared" si="8"/>
        <v>335605.49039361044</v>
      </c>
      <c r="Z101" s="84">
        <f t="shared" si="9"/>
        <v>235418.37079620402</v>
      </c>
      <c r="AA101" s="84">
        <f t="shared" si="10"/>
        <v>131223.77506264974</v>
      </c>
    </row>
    <row r="102" spans="1:27" x14ac:dyDescent="0.35">
      <c r="A102">
        <v>2121</v>
      </c>
      <c r="B102">
        <v>2120</v>
      </c>
      <c r="C102">
        <f>'[2]Total Frequency Model'!L102</f>
        <v>3.209658478130617</v>
      </c>
      <c r="D102" s="36">
        <f>'Total Cost'!B102/(1+Assumptions!$D$49)^($A102-2022)</f>
        <v>14776.203189567526</v>
      </c>
      <c r="E102" s="36">
        <f>'Total Cost'!C102/(1+Assumptions!$D$49)^($A102-2022)</f>
        <v>18957.066882739735</v>
      </c>
      <c r="F102" s="36">
        <f>'Total Cost'!D102/(1+Assumptions!$D$49)^($A102-2022)</f>
        <v>19987.964779686306</v>
      </c>
      <c r="G102" s="36">
        <f>'Total Cost'!E102/(1+Assumptions!$D$49)^($A102-2022)</f>
        <v>13143.948186068788</v>
      </c>
      <c r="H102" s="36">
        <f>'Total Cost'!F102/(1+Assumptions!$D$49)^($A102-2022)</f>
        <v>10938.972128710842</v>
      </c>
      <c r="I102" s="36">
        <f>'Total Cost'!G102/(1+Assumptions!$D$49)^($A102-2022)</f>
        <v>6557.6560666879141</v>
      </c>
      <c r="J102" s="37">
        <f>'Total Cost'!H102/(1+Assumptions!$D$49)^($A102-2022)</f>
        <v>29013.568413810819</v>
      </c>
      <c r="K102" s="37">
        <f>'Total Cost'!I102/(1+Assumptions!$D$49)^($A102-2022)</f>
        <v>30898.159615830078</v>
      </c>
      <c r="L102" s="37">
        <f>'Total Cost'!J102/(1+Assumptions!$D$49)^($A102-2022)</f>
        <v>19539.196409084205</v>
      </c>
      <c r="M102" s="37">
        <f>'Total Cost'!K102/(1+Assumptions!$D$49)^($A102-2022)</f>
        <v>14531.600607293574</v>
      </c>
      <c r="N102" s="37">
        <f>'Total Cost'!L102/(1+Assumptions!$D$49)^($A102-2022)</f>
        <v>12989.079125858745</v>
      </c>
      <c r="O102" s="37">
        <f>'Total Cost'!M102/(1+Assumptions!$D$49)^($A102-2022)</f>
        <v>5551.5032721584075</v>
      </c>
      <c r="P102" s="38">
        <f>'Total Cost'!N102/(1+Assumptions!$D$49)^($A102-2022)</f>
        <v>626186.83506189683</v>
      </c>
      <c r="Q102" s="38">
        <f>'Total Cost'!O102/(1+Assumptions!$D$49)^($A102-2022)</f>
        <v>1125501.2227635626</v>
      </c>
      <c r="R102" s="38">
        <f>'Total Cost'!P102/(1+Assumptions!$D$49)^($A102-2022)</f>
        <v>833301.3710379384</v>
      </c>
      <c r="S102" s="38">
        <f>'Total Cost'!Q102/(1+Assumptions!$D$49)^($A102-2022)</f>
        <v>293242.42128122458</v>
      </c>
      <c r="T102" s="38">
        <f>'Total Cost'!R102/(1+Assumptions!$D$49)^($A102-2022)</f>
        <v>201178.01950614707</v>
      </c>
      <c r="U102" s="38">
        <f>'Total Cost'!S102/(1+Assumptions!$D$49)^($A102-2022)</f>
        <v>113362.54844575775</v>
      </c>
      <c r="V102" s="84">
        <f t="shared" si="11"/>
        <v>669976.60666527518</v>
      </c>
      <c r="W102" s="84">
        <f t="shared" si="6"/>
        <v>1175356.4492621324</v>
      </c>
      <c r="X102" s="84">
        <f t="shared" si="7"/>
        <v>872828.53222670895</v>
      </c>
      <c r="Y102" s="84">
        <f t="shared" si="8"/>
        <v>320917.97007458692</v>
      </c>
      <c r="Z102" s="84">
        <f t="shared" si="9"/>
        <v>225106.07076071666</v>
      </c>
      <c r="AA102" s="84">
        <f t="shared" si="10"/>
        <v>125471.70778460408</v>
      </c>
    </row>
    <row r="103" spans="1:27" x14ac:dyDescent="0.35">
      <c r="A103">
        <v>2122</v>
      </c>
      <c r="B103">
        <v>2120</v>
      </c>
      <c r="C103">
        <f>'[2]Total Frequency Model'!L103</f>
        <v>3.209658478130617</v>
      </c>
      <c r="D103" s="36">
        <f>'Total Cost'!B103/(1+Assumptions!$D$49)^($A103-2022)</f>
        <v>14221.728627878192</v>
      </c>
      <c r="E103" s="36">
        <f>'Total Cost'!C103/(1+Assumptions!$D$49)^($A103-2022)</f>
        <v>18245.706107859234</v>
      </c>
      <c r="F103" s="36">
        <f>'Total Cost'!D103/(1+Assumptions!$D$49)^($A103-2022)</f>
        <v>19237.919733060033</v>
      </c>
      <c r="G103" s="36">
        <f>'Total Cost'!E103/(1+Assumptions!$D$49)^($A103-2022)</f>
        <v>12650.723721310253</v>
      </c>
      <c r="H103" s="36">
        <f>'Total Cost'!F103/(1+Assumptions!$D$49)^($A103-2022)</f>
        <v>10528.48902296409</v>
      </c>
      <c r="I103" s="36">
        <f>'Total Cost'!G103/(1+Assumptions!$D$49)^($A103-2022)</f>
        <v>6311.5811158606712</v>
      </c>
      <c r="J103" s="37">
        <f>'Total Cost'!H103/(1+Assumptions!$D$49)^($A103-2022)</f>
        <v>27720.917498180519</v>
      </c>
      <c r="K103" s="37">
        <f>'Total Cost'!I103/(1+Assumptions!$D$49)^($A103-2022)</f>
        <v>29521.810666370944</v>
      </c>
      <c r="L103" s="37">
        <f>'Total Cost'!J103/(1+Assumptions!$D$49)^($A103-2022)</f>
        <v>18669.071258376254</v>
      </c>
      <c r="M103" s="37">
        <f>'Total Cost'!K103/(1+Assumptions!$D$49)^($A103-2022)</f>
        <v>13885.32103315835</v>
      </c>
      <c r="N103" s="37">
        <f>'Total Cost'!L103/(1+Assumptions!$D$49)^($A103-2022)</f>
        <v>12411.118079936219</v>
      </c>
      <c r="O103" s="37">
        <f>'Total Cost'!M103/(1+Assumptions!$D$49)^($A103-2022)</f>
        <v>5304.4006744554727</v>
      </c>
      <c r="P103" s="38">
        <f>'Total Cost'!N103/(1+Assumptions!$D$49)^($A103-2022)</f>
        <v>598415.29435883171</v>
      </c>
      <c r="Q103" s="38">
        <f>'Total Cost'!O103/(1+Assumptions!$D$49)^($A103-2022)</f>
        <v>1075630.0822896587</v>
      </c>
      <c r="R103" s="38">
        <f>'Total Cost'!P103/(1+Assumptions!$D$49)^($A103-2022)</f>
        <v>796424.85835537117</v>
      </c>
      <c r="S103" s="38">
        <f>'Total Cost'!Q103/(1+Assumptions!$D$49)^($A103-2022)</f>
        <v>280339.35557902552</v>
      </c>
      <c r="T103" s="38">
        <f>'Total Cost'!R103/(1+Assumptions!$D$49)^($A103-2022)</f>
        <v>192307.39436651929</v>
      </c>
      <c r="U103" s="38">
        <f>'Total Cost'!S103/(1+Assumptions!$D$49)^($A103-2022)</f>
        <v>108356.6352873217</v>
      </c>
      <c r="V103" s="84">
        <f t="shared" si="11"/>
        <v>640357.94048489048</v>
      </c>
      <c r="W103" s="84">
        <f t="shared" si="6"/>
        <v>1123397.5990638889</v>
      </c>
      <c r="X103" s="84">
        <f t="shared" si="7"/>
        <v>834331.84934680746</v>
      </c>
      <c r="Y103" s="84">
        <f t="shared" si="8"/>
        <v>306875.40033349412</v>
      </c>
      <c r="Z103" s="84">
        <f t="shared" si="9"/>
        <v>215247.0014694196</v>
      </c>
      <c r="AA103" s="84">
        <f t="shared" si="10"/>
        <v>119972.61707763784</v>
      </c>
    </row>
    <row r="104" spans="1:27" x14ac:dyDescent="0.35">
      <c r="A104">
        <v>2123</v>
      </c>
      <c r="B104">
        <v>2120</v>
      </c>
      <c r="C104">
        <f>'[2]Total Frequency Model'!L104</f>
        <v>3.209658478130617</v>
      </c>
      <c r="D104" s="36">
        <f>'Total Cost'!B104/(1+Assumptions!$D$49)^($A104-2022)</f>
        <v>13688.060631692617</v>
      </c>
      <c r="E104" s="36">
        <f>'Total Cost'!C104/(1+Assumptions!$D$49)^($A104-2022)</f>
        <v>17561.039027481616</v>
      </c>
      <c r="F104" s="36">
        <f>'Total Cost'!D104/(1+Assumptions!$D$49)^($A104-2022)</f>
        <v>18516.02000178575</v>
      </c>
      <c r="G104" s="36">
        <f>'Total Cost'!E104/(1+Assumptions!$D$49)^($A104-2022)</f>
        <v>12176.007422377737</v>
      </c>
      <c r="H104" s="36">
        <f>'Total Cost'!F104/(1+Assumptions!$D$49)^($A104-2022)</f>
        <v>10133.409227338334</v>
      </c>
      <c r="I104" s="36">
        <f>'Total Cost'!G104/(1+Assumptions!$D$49)^($A104-2022)</f>
        <v>6074.7400865457557</v>
      </c>
      <c r="J104" s="37">
        <f>'Total Cost'!H104/(1+Assumptions!$D$49)^($A104-2022)</f>
        <v>26485.882624488913</v>
      </c>
      <c r="K104" s="37">
        <f>'Total Cost'!I104/(1+Assumptions!$D$49)^($A104-2022)</f>
        <v>28206.797901050413</v>
      </c>
      <c r="L104" s="37">
        <f>'Total Cost'!J104/(1+Assumptions!$D$49)^($A104-2022)</f>
        <v>17837.713234381561</v>
      </c>
      <c r="M104" s="37">
        <f>'Total Cost'!K104/(1+Assumptions!$D$49)^($A104-2022)</f>
        <v>13267.802339621257</v>
      </c>
      <c r="N104" s="37">
        <f>'Total Cost'!L104/(1+Assumptions!$D$49)^($A104-2022)</f>
        <v>11858.888717531667</v>
      </c>
      <c r="O104" s="37">
        <f>'Total Cost'!M104/(1+Assumptions!$D$49)^($A104-2022)</f>
        <v>5068.3027191492583</v>
      </c>
      <c r="P104" s="38">
        <f>'Total Cost'!N104/(1+Assumptions!$D$49)^($A104-2022)</f>
        <v>571877.863095382</v>
      </c>
      <c r="Q104" s="38">
        <f>'Total Cost'!O104/(1+Assumptions!$D$49)^($A104-2022)</f>
        <v>1027973.2984217075</v>
      </c>
      <c r="R104" s="38">
        <f>'Total Cost'!P104/(1+Assumptions!$D$49)^($A104-2022)</f>
        <v>761183.82180765248</v>
      </c>
      <c r="S104" s="38">
        <f>'Total Cost'!Q104/(1+Assumptions!$D$49)^($A104-2022)</f>
        <v>268005.56395449588</v>
      </c>
      <c r="T104" s="38">
        <f>'Total Cost'!R104/(1+Assumptions!$D$49)^($A104-2022)</f>
        <v>183828.88496802762</v>
      </c>
      <c r="U104" s="38">
        <f>'Total Cost'!S104/(1+Assumptions!$D$49)^($A104-2022)</f>
        <v>103572.30069982413</v>
      </c>
      <c r="V104" s="84">
        <f t="shared" si="11"/>
        <v>612051.80635156354</v>
      </c>
      <c r="W104" s="84">
        <f t="shared" si="6"/>
        <v>1073741.1353502395</v>
      </c>
      <c r="X104" s="84">
        <f t="shared" si="7"/>
        <v>797537.55504381983</v>
      </c>
      <c r="Y104" s="84">
        <f t="shared" si="8"/>
        <v>293449.37371649488</v>
      </c>
      <c r="Z104" s="84">
        <f t="shared" si="9"/>
        <v>205821.18291289761</v>
      </c>
      <c r="AA104" s="84">
        <f t="shared" si="10"/>
        <v>114715.34350551915</v>
      </c>
    </row>
    <row r="105" spans="1:27" x14ac:dyDescent="0.35">
      <c r="A105">
        <v>2124</v>
      </c>
      <c r="B105">
        <v>2120</v>
      </c>
      <c r="C105">
        <f>'[2]Total Frequency Model'!L105</f>
        <v>3.209658478130617</v>
      </c>
      <c r="D105" s="36">
        <f>'Total Cost'!B105/(1+Assumptions!$D$49)^($A105-2022)</f>
        <v>13174.418438108454</v>
      </c>
      <c r="E105" s="36">
        <f>'Total Cost'!C105/(1+Assumptions!$D$49)^($A105-2022)</f>
        <v>16902.063965170149</v>
      </c>
      <c r="F105" s="36">
        <f>'Total Cost'!D105/(1+Assumptions!$D$49)^($A105-2022)</f>
        <v>17821.209437596317</v>
      </c>
      <c r="G105" s="36">
        <f>'Total Cost'!E105/(1+Assumptions!$D$49)^($A105-2022)</f>
        <v>11719.104773433683</v>
      </c>
      <c r="H105" s="36">
        <f>'Total Cost'!F105/(1+Assumptions!$D$49)^($A105-2022)</f>
        <v>9753.1547351888166</v>
      </c>
      <c r="I105" s="36">
        <f>'Total Cost'!G105/(1+Assumptions!$D$49)^($A105-2022)</f>
        <v>5846.7864773775891</v>
      </c>
      <c r="J105" s="37">
        <f>'Total Cost'!H105/(1+Assumptions!$D$49)^($A105-2022)</f>
        <v>25305.894784666296</v>
      </c>
      <c r="K105" s="37">
        <f>'Total Cost'!I105/(1+Assumptions!$D$49)^($A105-2022)</f>
        <v>26950.3868454884</v>
      </c>
      <c r="L105" s="37">
        <f>'Total Cost'!J105/(1+Assumptions!$D$49)^($A105-2022)</f>
        <v>17043.39440234573</v>
      </c>
      <c r="M105" s="37">
        <f>'Total Cost'!K105/(1+Assumptions!$D$49)^($A105-2022)</f>
        <v>12677.763889793154</v>
      </c>
      <c r="N105" s="37">
        <f>'Total Cost'!L105/(1+Assumptions!$D$49)^($A105-2022)</f>
        <v>11331.244846590527</v>
      </c>
      <c r="O105" s="37">
        <f>'Total Cost'!M105/(1+Assumptions!$D$49)^($A105-2022)</f>
        <v>4842.7190874025646</v>
      </c>
      <c r="P105" s="38">
        <f>'Total Cost'!N105/(1+Assumptions!$D$49)^($A105-2022)</f>
        <v>546519.60217620805</v>
      </c>
      <c r="Q105" s="38">
        <f>'Total Cost'!O105/(1+Assumptions!$D$49)^($A105-2022)</f>
        <v>982432.3669199479</v>
      </c>
      <c r="R105" s="38">
        <f>'Total Cost'!P105/(1+Assumptions!$D$49)^($A105-2022)</f>
        <v>727505.58449431206</v>
      </c>
      <c r="S105" s="38">
        <f>'Total Cost'!Q105/(1+Assumptions!$D$49)^($A105-2022)</f>
        <v>256215.8688084844</v>
      </c>
      <c r="T105" s="38">
        <f>'Total Cost'!R105/(1+Assumptions!$D$49)^($A105-2022)</f>
        <v>175725.11869139929</v>
      </c>
      <c r="U105" s="38">
        <f>'Total Cost'!S105/(1+Assumptions!$D$49)^($A105-2022)</f>
        <v>98999.715670148769</v>
      </c>
      <c r="V105" s="84">
        <f t="shared" si="11"/>
        <v>584999.91539898282</v>
      </c>
      <c r="W105" s="84">
        <f t="shared" si="6"/>
        <v>1026284.8177306064</v>
      </c>
      <c r="X105" s="84">
        <f t="shared" si="7"/>
        <v>762370.18833425408</v>
      </c>
      <c r="Y105" s="84">
        <f t="shared" si="8"/>
        <v>280612.73747171124</v>
      </c>
      <c r="Z105" s="84">
        <f t="shared" si="9"/>
        <v>196809.51827317863</v>
      </c>
      <c r="AA105" s="84">
        <f t="shared" si="10"/>
        <v>109689.22123492892</v>
      </c>
    </row>
    <row r="106" spans="1:27" x14ac:dyDescent="0.35">
      <c r="A106">
        <v>2125</v>
      </c>
      <c r="B106">
        <v>2120</v>
      </c>
      <c r="C106">
        <f>'[2]Total Frequency Model'!L106</f>
        <v>3.209658478130617</v>
      </c>
      <c r="D106" s="36">
        <f>'Total Cost'!B106/(1+Assumptions!$D$49)^($A106-2022)</f>
        <v>12680.050582221116</v>
      </c>
      <c r="E106" s="36">
        <f>'Total Cost'!C106/(1+Assumptions!$D$49)^($A106-2022)</f>
        <v>16267.816832229419</v>
      </c>
      <c r="F106" s="36">
        <f>'Total Cost'!D106/(1+Assumptions!$D$49)^($A106-2022)</f>
        <v>17152.471524012286</v>
      </c>
      <c r="G106" s="36">
        <f>'Total Cost'!E106/(1+Assumptions!$D$49)^($A106-2022)</f>
        <v>11279.347320231576</v>
      </c>
      <c r="H106" s="36">
        <f>'Total Cost'!F106/(1+Assumptions!$D$49)^($A106-2022)</f>
        <v>9387.1692294737713</v>
      </c>
      <c r="I106" s="36">
        <f>'Total Cost'!G106/(1+Assumptions!$D$49)^($A106-2022)</f>
        <v>5627.3867893965817</v>
      </c>
      <c r="J106" s="37">
        <f>'Total Cost'!H106/(1+Assumptions!$D$49)^($A106-2022)</f>
        <v>24178.499555660008</v>
      </c>
      <c r="K106" s="37">
        <f>'Total Cost'!I106/(1+Assumptions!$D$49)^($A106-2022)</f>
        <v>25749.964974584884</v>
      </c>
      <c r="L106" s="37">
        <f>'Total Cost'!J106/(1+Assumptions!$D$49)^($A106-2022)</f>
        <v>16284.463873632301</v>
      </c>
      <c r="M106" s="37">
        <f>'Total Cost'!K106/(1+Assumptions!$D$49)^($A106-2022)</f>
        <v>12113.982097734139</v>
      </c>
      <c r="N106" s="37">
        <f>'Total Cost'!L106/(1+Assumptions!$D$49)^($A106-2022)</f>
        <v>10827.091353737389</v>
      </c>
      <c r="O106" s="37">
        <f>'Total Cost'!M106/(1+Assumptions!$D$49)^($A106-2022)</f>
        <v>4627.1813158676105</v>
      </c>
      <c r="P106" s="38">
        <f>'Total Cost'!N106/(1+Assumptions!$D$49)^($A106-2022)</f>
        <v>522288.02216465469</v>
      </c>
      <c r="Q106" s="38">
        <f>'Total Cost'!O106/(1+Assumptions!$D$49)^($A106-2022)</f>
        <v>938913.17280209484</v>
      </c>
      <c r="R106" s="38">
        <f>'Total Cost'!P106/(1+Assumptions!$D$49)^($A106-2022)</f>
        <v>695320.70487674873</v>
      </c>
      <c r="S106" s="38">
        <f>'Total Cost'!Q106/(1+Assumptions!$D$49)^($A106-2022)</f>
        <v>244946.20857509781</v>
      </c>
      <c r="T106" s="38">
        <f>'Total Cost'!R106/(1+Assumptions!$D$49)^($A106-2022)</f>
        <v>167979.49420465869</v>
      </c>
      <c r="U106" s="38">
        <f>'Total Cost'!S106/(1+Assumptions!$D$49)^($A106-2022)</f>
        <v>94629.48804436854</v>
      </c>
      <c r="V106" s="84">
        <f t="shared" si="11"/>
        <v>559146.57230253576</v>
      </c>
      <c r="W106" s="84">
        <f t="shared" si="6"/>
        <v>980930.95460890909</v>
      </c>
      <c r="X106" s="84">
        <f t="shared" si="7"/>
        <v>728757.64027439337</v>
      </c>
      <c r="Y106" s="84">
        <f t="shared" si="8"/>
        <v>268339.53799306351</v>
      </c>
      <c r="Z106" s="84">
        <f t="shared" si="9"/>
        <v>188193.75478786987</v>
      </c>
      <c r="AA106" s="84">
        <f t="shared" si="10"/>
        <v>104884.05614963273</v>
      </c>
    </row>
    <row r="107" spans="1:27" x14ac:dyDescent="0.35">
      <c r="A107">
        <v>2126</v>
      </c>
      <c r="B107">
        <v>2120</v>
      </c>
      <c r="C107">
        <f>'[2]Total Frequency Model'!L107</f>
        <v>3.209658478130617</v>
      </c>
      <c r="D107" s="36">
        <f>'Total Cost'!B107/(1+Assumptions!$D$49)^($A107-2022)</f>
        <v>12204.233797721325</v>
      </c>
      <c r="E107" s="36">
        <f>'Total Cost'!C107/(1+Assumptions!$D$49)^($A107-2022)</f>
        <v>15657.369717231624</v>
      </c>
      <c r="F107" s="36">
        <f>'Total Cost'!D107/(1+Assumptions!$D$49)^($A107-2022)</f>
        <v>16508.827889165666</v>
      </c>
      <c r="G107" s="36">
        <f>'Total Cost'!E107/(1+Assumptions!$D$49)^($A107-2022)</f>
        <v>10856.091692159085</v>
      </c>
      <c r="H107" s="36">
        <f>'Total Cost'!F107/(1+Assumptions!$D$49)^($A107-2022)</f>
        <v>9034.9172688557082</v>
      </c>
      <c r="I107" s="36">
        <f>'Total Cost'!G107/(1+Assumptions!$D$49)^($A107-2022)</f>
        <v>5416.2200381360144</v>
      </c>
      <c r="J107" s="37">
        <f>'Total Cost'!H107/(1+Assumptions!$D$49)^($A107-2022)</f>
        <v>23101.351987170565</v>
      </c>
      <c r="K107" s="37">
        <f>'Total Cost'!I107/(1+Assumptions!$D$49)^($A107-2022)</f>
        <v>24603.036272322028</v>
      </c>
      <c r="L107" s="37">
        <f>'Total Cost'!J107/(1+Assumptions!$D$49)^($A107-2022)</f>
        <v>15559.344369238739</v>
      </c>
      <c r="M107" s="37">
        <f>'Total Cost'!K107/(1+Assumptions!$D$49)^($A107-2022)</f>
        <v>11575.287885800863</v>
      </c>
      <c r="N107" s="37">
        <f>'Total Cost'!L107/(1+Assumptions!$D$49)^($A107-2022)</f>
        <v>10345.381927126455</v>
      </c>
      <c r="O107" s="37">
        <f>'Total Cost'!M107/(1+Assumptions!$D$49)^($A107-2022)</f>
        <v>4421.2418221453872</v>
      </c>
      <c r="P107" s="38">
        <f>'Total Cost'!N107/(1+Assumptions!$D$49)^($A107-2022)</f>
        <v>499132.97389874217</v>
      </c>
      <c r="Q107" s="38">
        <f>'Total Cost'!O107/(1+Assumptions!$D$49)^($A107-2022)</f>
        <v>897325.79446725582</v>
      </c>
      <c r="R107" s="38">
        <f>'Total Cost'!P107/(1+Assumptions!$D$49)^($A107-2022)</f>
        <v>664562.83251830249</v>
      </c>
      <c r="S107" s="38">
        <f>'Total Cost'!Q107/(1+Assumptions!$D$49)^($A107-2022)</f>
        <v>234173.58815159751</v>
      </c>
      <c r="T107" s="38">
        <f>'Total Cost'!R107/(1+Assumptions!$D$49)^($A107-2022)</f>
        <v>160576.14715628236</v>
      </c>
      <c r="U107" s="38">
        <f>'Total Cost'!S107/(1+Assumptions!$D$49)^($A107-2022)</f>
        <v>90452.643076857275</v>
      </c>
      <c r="V107" s="84">
        <f t="shared" si="11"/>
        <v>534438.55968363408</v>
      </c>
      <c r="W107" s="84">
        <f t="shared" si="6"/>
        <v>937586.20045680949</v>
      </c>
      <c r="X107" s="84">
        <f t="shared" si="7"/>
        <v>696631.00477670692</v>
      </c>
      <c r="Y107" s="84">
        <f t="shared" si="8"/>
        <v>256604.96772955745</v>
      </c>
      <c r="Z107" s="84">
        <f t="shared" si="9"/>
        <v>179956.44635226452</v>
      </c>
      <c r="AA107" s="84">
        <f t="shared" si="10"/>
        <v>100290.10493713868</v>
      </c>
    </row>
    <row r="108" spans="1:27" x14ac:dyDescent="0.35">
      <c r="A108">
        <v>2127</v>
      </c>
      <c r="B108">
        <v>2120</v>
      </c>
      <c r="C108">
        <f>'[2]Total Frequency Model'!L108</f>
        <v>3.209658478130617</v>
      </c>
      <c r="D108" s="36">
        <f>'Total Cost'!B108/(1+Assumptions!$D$49)^($A108-2022)</f>
        <v>11746.271958747469</v>
      </c>
      <c r="E108" s="36">
        <f>'Total Cost'!C108/(1+Assumptions!$D$49)^($A108-2022)</f>
        <v>15069.829528470595</v>
      </c>
      <c r="F108" s="36">
        <f>'Total Cost'!D108/(1+Assumptions!$D$49)^($A108-2022)</f>
        <v>15889.336874429715</v>
      </c>
      <c r="G108" s="36">
        <f>'Total Cost'!E108/(1+Assumptions!$D$49)^($A108-2022)</f>
        <v>10448.718660978853</v>
      </c>
      <c r="H108" s="36">
        <f>'Total Cost'!F108/(1+Assumptions!$D$49)^($A108-2022)</f>
        <v>8695.8835043440577</v>
      </c>
      <c r="I108" s="36">
        <f>'Total Cost'!G108/(1+Assumptions!$D$49)^($A108-2022)</f>
        <v>5212.9772840177729</v>
      </c>
      <c r="J108" s="37">
        <f>'Total Cost'!H108/(1+Assumptions!$D$49)^($A108-2022)</f>
        <v>22072.211717530463</v>
      </c>
      <c r="K108" s="37">
        <f>'Total Cost'!I108/(1+Assumptions!$D$49)^($A108-2022)</f>
        <v>23507.216034318924</v>
      </c>
      <c r="L108" s="37">
        <f>'Total Cost'!J108/(1+Assumptions!$D$49)^($A108-2022)</f>
        <v>14866.528936633054</v>
      </c>
      <c r="M108" s="37">
        <f>'Total Cost'!K108/(1+Assumptions!$D$49)^($A108-2022)</f>
        <v>11060.564255358</v>
      </c>
      <c r="N108" s="37">
        <f>'Total Cost'!L108/(1+Assumptions!$D$49)^($A108-2022)</f>
        <v>9885.1168808448892</v>
      </c>
      <c r="O108" s="37">
        <f>'Total Cost'!M108/(1+Assumptions!$D$49)^($A108-2022)</f>
        <v>4224.4729737137741</v>
      </c>
      <c r="P108" s="38">
        <f>'Total Cost'!N108/(1+Assumptions!$D$49)^($A108-2022)</f>
        <v>477006.5439977335</v>
      </c>
      <c r="Q108" s="38">
        <f>'Total Cost'!O108/(1+Assumptions!$D$49)^($A108-2022)</f>
        <v>857584.31657285593</v>
      </c>
      <c r="R108" s="38">
        <f>'Total Cost'!P108/(1+Assumptions!$D$49)^($A108-2022)</f>
        <v>635168.5702659114</v>
      </c>
      <c r="S108" s="38">
        <f>'Total Cost'!Q108/(1+Assumptions!$D$49)^($A108-2022)</f>
        <v>223876.03153405129</v>
      </c>
      <c r="T108" s="38">
        <f>'Total Cost'!R108/(1+Assumptions!$D$49)^($A108-2022)</f>
        <v>153499.91739689984</v>
      </c>
      <c r="U108" s="38">
        <f>'Total Cost'!S108/(1+Assumptions!$D$49)^($A108-2022)</f>
        <v>86460.604846815462</v>
      </c>
      <c r="V108" s="84">
        <f t="shared" si="11"/>
        <v>510825.02767401142</v>
      </c>
      <c r="W108" s="84">
        <f t="shared" si="6"/>
        <v>896161.36213564547</v>
      </c>
      <c r="X108" s="84">
        <f t="shared" si="7"/>
        <v>665924.43607697415</v>
      </c>
      <c r="Y108" s="84">
        <f t="shared" si="8"/>
        <v>245385.31445038813</v>
      </c>
      <c r="Z108" s="84">
        <f t="shared" si="9"/>
        <v>172080.9177820888</v>
      </c>
      <c r="AA108" s="84">
        <f t="shared" si="10"/>
        <v>95898.055104547006</v>
      </c>
    </row>
    <row r="109" spans="1:27" x14ac:dyDescent="0.35">
      <c r="A109">
        <v>2128</v>
      </c>
      <c r="B109">
        <v>2120</v>
      </c>
      <c r="C109">
        <f>'[2]Total Frequency Model'!L109</f>
        <v>3.209658478130617</v>
      </c>
      <c r="D109" s="36">
        <f>'Total Cost'!B109/(1+Assumptions!$D$49)^($A109-2022)</f>
        <v>11305.495061444877</v>
      </c>
      <c r="E109" s="36">
        <f>'Total Cost'!C109/(1+Assumptions!$D$49)^($A109-2022)</f>
        <v>14504.336687357576</v>
      </c>
      <c r="F109" s="36">
        <f>'Total Cost'!D109/(1+Assumptions!$D$49)^($A109-2022)</f>
        <v>15293.092156760704</v>
      </c>
      <c r="G109" s="36">
        <f>'Total Cost'!E109/(1+Assumptions!$D$49)^($A109-2022)</f>
        <v>10056.632234889919</v>
      </c>
      <c r="H109" s="36">
        <f>'Total Cost'!F109/(1+Assumptions!$D$49)^($A109-2022)</f>
        <v>8369.5719253332209</v>
      </c>
      <c r="I109" s="36">
        <f>'Total Cost'!G109/(1+Assumptions!$D$49)^($A109-2022)</f>
        <v>5017.3611803699159</v>
      </c>
      <c r="J109" s="37">
        <f>'Total Cost'!H109/(1+Assumptions!$D$49)^($A109-2022)</f>
        <v>21088.938307542288</v>
      </c>
      <c r="K109" s="37">
        <f>'Total Cost'!I109/(1+Assumptions!$D$49)^($A109-2022)</f>
        <v>22460.225902304657</v>
      </c>
      <c r="L109" s="37">
        <f>'Total Cost'!J109/(1+Assumptions!$D$49)^($A109-2022)</f>
        <v>14204.577813069034</v>
      </c>
      <c r="M109" s="37">
        <f>'Total Cost'!K109/(1+Assumptions!$D$49)^($A109-2022)</f>
        <v>10568.743965797874</v>
      </c>
      <c r="N109" s="37">
        <f>'Total Cost'!L109/(1+Assumptions!$D$49)^($A109-2022)</f>
        <v>9445.3410763388365</v>
      </c>
      <c r="O109" s="37">
        <f>'Total Cost'!M109/(1+Assumptions!$D$49)^($A109-2022)</f>
        <v>4036.4661983850351</v>
      </c>
      <c r="P109" s="38">
        <f>'Total Cost'!N109/(1+Assumptions!$D$49)^($A109-2022)</f>
        <v>455862.95504036953</v>
      </c>
      <c r="Q109" s="38">
        <f>'Total Cost'!O109/(1+Assumptions!$D$49)^($A109-2022)</f>
        <v>819606.65127295896</v>
      </c>
      <c r="R109" s="38">
        <f>'Total Cost'!P109/(1+Assumptions!$D$49)^($A109-2022)</f>
        <v>607077.34258535586</v>
      </c>
      <c r="S109" s="38">
        <f>'Total Cost'!Q109/(1+Assumptions!$D$49)^($A109-2022)</f>
        <v>214032.53656042897</v>
      </c>
      <c r="T109" s="38">
        <f>'Total Cost'!R109/(1+Assumptions!$D$49)^($A109-2022)</f>
        <v>146736.31766133255</v>
      </c>
      <c r="U109" s="38">
        <f>'Total Cost'!S109/(1+Assumptions!$D$49)^($A109-2022)</f>
        <v>82645.178503472853</v>
      </c>
      <c r="V109" s="84">
        <f t="shared" si="11"/>
        <v>488257.3884093567</v>
      </c>
      <c r="W109" s="84">
        <f t="shared" si="6"/>
        <v>856571.21386262123</v>
      </c>
      <c r="X109" s="84">
        <f t="shared" si="7"/>
        <v>636575.01255518559</v>
      </c>
      <c r="Y109" s="84">
        <f t="shared" si="8"/>
        <v>234657.91276111675</v>
      </c>
      <c r="Z109" s="84">
        <f t="shared" si="9"/>
        <v>164551.23066300462</v>
      </c>
      <c r="AA109" s="84">
        <f t="shared" si="10"/>
        <v>91699.005882227808</v>
      </c>
    </row>
    <row r="110" spans="1:27" x14ac:dyDescent="0.35">
      <c r="A110">
        <v>2129</v>
      </c>
      <c r="B110">
        <v>2120</v>
      </c>
      <c r="C110">
        <f>'[2]Total Frequency Model'!L110</f>
        <v>3.209658478130617</v>
      </c>
      <c r="D110" s="36">
        <f>'Total Cost'!B110/(1+Assumptions!$D$49)^($A110-2022)</f>
        <v>10881.258243741842</v>
      </c>
      <c r="E110" s="36">
        <f>'Total Cost'!C110/(1+Assumptions!$D$49)^($A110-2022)</f>
        <v>13960.063870847092</v>
      </c>
      <c r="F110" s="36">
        <f>'Total Cost'!D110/(1+Assumptions!$D$49)^($A110-2022)</f>
        <v>14719.221422736055</v>
      </c>
      <c r="G110" s="36">
        <f>'Total Cost'!E110/(1+Assumptions!$D$49)^($A110-2022)</f>
        <v>9679.2587865843125</v>
      </c>
      <c r="H110" s="36">
        <f>'Total Cost'!F110/(1+Assumptions!$D$49)^($A110-2022)</f>
        <v>8055.5051339329139</v>
      </c>
      <c r="I110" s="36">
        <f>'Total Cost'!G110/(1+Assumptions!$D$49)^($A110-2022)</f>
        <v>4829.08553840481</v>
      </c>
      <c r="J110" s="37">
        <f>'Total Cost'!H110/(1+Assumptions!$D$49)^($A110-2022)</f>
        <v>20149.486782547236</v>
      </c>
      <c r="K110" s="37">
        <f>'Total Cost'!I110/(1+Assumptions!$D$49)^($A110-2022)</f>
        <v>21459.889120158499</v>
      </c>
      <c r="L110" s="37">
        <f>'Total Cost'!J110/(1+Assumptions!$D$49)^($A110-2022)</f>
        <v>13572.115428843163</v>
      </c>
      <c r="M110" s="37">
        <f>'Total Cost'!K110/(1+Assumptions!$D$49)^($A110-2022)</f>
        <v>10098.807317037739</v>
      </c>
      <c r="N110" s="37">
        <f>'Total Cost'!L110/(1+Assumptions!$D$49)^($A110-2022)</f>
        <v>9025.1419365339589</v>
      </c>
      <c r="O110" s="37">
        <f>'Total Cost'!M110/(1+Assumptions!$D$49)^($A110-2022)</f>
        <v>3856.8311344397712</v>
      </c>
      <c r="P110" s="38">
        <f>'Total Cost'!N110/(1+Assumptions!$D$49)^($A110-2022)</f>
        <v>435658.4702056715</v>
      </c>
      <c r="Q110" s="38">
        <f>'Total Cost'!O110/(1+Assumptions!$D$49)^($A110-2022)</f>
        <v>783314.36744391138</v>
      </c>
      <c r="R110" s="38">
        <f>'Total Cost'!P110/(1+Assumptions!$D$49)^($A110-2022)</f>
        <v>580231.26977497071</v>
      </c>
      <c r="S110" s="38">
        <f>'Total Cost'!Q110/(1+Assumptions!$D$49)^($A110-2022)</f>
        <v>204623.03166721636</v>
      </c>
      <c r="T110" s="38">
        <f>'Total Cost'!R110/(1+Assumptions!$D$49)^($A110-2022)</f>
        <v>140271.50364581094</v>
      </c>
      <c r="U110" s="38">
        <f>'Total Cost'!S110/(1+Assumptions!$D$49)^($A110-2022)</f>
        <v>78998.533302962271</v>
      </c>
      <c r="V110" s="84">
        <f t="shared" si="11"/>
        <v>466689.21523196058</v>
      </c>
      <c r="W110" s="84">
        <f t="shared" si="6"/>
        <v>818734.320434917</v>
      </c>
      <c r="X110" s="84">
        <f t="shared" si="7"/>
        <v>608522.60662654997</v>
      </c>
      <c r="Y110" s="84">
        <f t="shared" si="8"/>
        <v>224401.09777083842</v>
      </c>
      <c r="Z110" s="84">
        <f t="shared" si="9"/>
        <v>157352.1507162778</v>
      </c>
      <c r="AA110" s="84">
        <f t="shared" si="10"/>
        <v>87684.449975806856</v>
      </c>
    </row>
    <row r="111" spans="1:27" x14ac:dyDescent="0.35">
      <c r="A111">
        <v>2130</v>
      </c>
      <c r="B111">
        <v>2130</v>
      </c>
      <c r="C111">
        <f>'[2]Total Frequency Model'!L111</f>
        <v>3.5095506291192327</v>
      </c>
      <c r="D111" s="36">
        <f>'Total Cost'!B111/(1+Assumptions!$D$49)^($A111-2022)</f>
        <v>9952.2686912280606</v>
      </c>
      <c r="E111" s="36">
        <f>'Total Cost'!C111/(1+Assumptions!$D$49)^($A111-2022)</f>
        <v>12768.220685257706</v>
      </c>
      <c r="F111" s="36">
        <f>'Total Cost'!D111/(1+Assumptions!$D$49)^($A111-2022)</f>
        <v>13462.565012552684</v>
      </c>
      <c r="G111" s="36">
        <f>'Total Cost'!E111/(1+Assumptions!$D$49)^($A111-2022)</f>
        <v>8852.8901730110083</v>
      </c>
      <c r="H111" s="36">
        <f>'Total Cost'!F111/(1+Assumptions!$D$49)^($A111-2022)</f>
        <v>7367.7648062967428</v>
      </c>
      <c r="I111" s="36">
        <f>'Total Cost'!G111/(1+Assumptions!$D$49)^($A111-2022)</f>
        <v>4416.8014152930737</v>
      </c>
      <c r="J111" s="37">
        <f>'Total Cost'!H111/(1+Assumptions!$D$49)^($A111-2022)</f>
        <v>18294.776804546309</v>
      </c>
      <c r="K111" s="37">
        <f>'Total Cost'!I111/(1+Assumptions!$D$49)^($A111-2022)</f>
        <v>19484.74400145825</v>
      </c>
      <c r="L111" s="37">
        <f>'Total Cost'!J111/(1+Assumptions!$D$49)^($A111-2022)</f>
        <v>12323.119743541825</v>
      </c>
      <c r="M111" s="37">
        <f>'Total Cost'!K111/(1+Assumptions!$D$49)^($A111-2022)</f>
        <v>9170.0320977905994</v>
      </c>
      <c r="N111" s="37">
        <f>'Total Cost'!L111/(1+Assumptions!$D$49)^($A111-2022)</f>
        <v>8194.9147614622598</v>
      </c>
      <c r="O111" s="37">
        <f>'Total Cost'!M111/(1+Assumptions!$D$49)^($A111-2022)</f>
        <v>3501.9818758198562</v>
      </c>
      <c r="P111" s="38">
        <f>'Total Cost'!N111/(1+Assumptions!$D$49)^($A111-2022)</f>
        <v>395652.00374500803</v>
      </c>
      <c r="Q111" s="38">
        <f>'Total Cost'!O111/(1+Assumptions!$D$49)^($A111-2022)</f>
        <v>711413.55399019865</v>
      </c>
      <c r="R111" s="38">
        <f>'Total Cost'!P111/(1+Assumptions!$D$49)^($A111-2022)</f>
        <v>527003.8252312945</v>
      </c>
      <c r="S111" s="38">
        <f>'Total Cost'!Q111/(1+Assumptions!$D$49)^($A111-2022)</f>
        <v>185902.48705171532</v>
      </c>
      <c r="T111" s="38">
        <f>'Total Cost'!R111/(1+Assumptions!$D$49)^($A111-2022)</f>
        <v>127425.722722601</v>
      </c>
      <c r="U111" s="38">
        <f>'Total Cost'!S111/(1+Assumptions!$D$49)^($A111-2022)</f>
        <v>71758.976981074156</v>
      </c>
      <c r="V111" s="84">
        <f t="shared" si="11"/>
        <v>423899.04924078239</v>
      </c>
      <c r="W111" s="84">
        <f t="shared" si="6"/>
        <v>743666.51867691462</v>
      </c>
      <c r="X111" s="84">
        <f t="shared" si="7"/>
        <v>552789.50998738897</v>
      </c>
      <c r="Y111" s="84">
        <f t="shared" si="8"/>
        <v>203925.40932251693</v>
      </c>
      <c r="Z111" s="84">
        <f t="shared" si="9"/>
        <v>142988.40229036001</v>
      </c>
      <c r="AA111" s="84">
        <f t="shared" si="10"/>
        <v>79677.760272187094</v>
      </c>
    </row>
    <row r="112" spans="1:27" x14ac:dyDescent="0.35">
      <c r="A112">
        <v>2131</v>
      </c>
      <c r="B112">
        <v>2130</v>
      </c>
      <c r="C112">
        <f>'[2]Total Frequency Model'!L112</f>
        <v>3.5095506291192327</v>
      </c>
      <c r="D112" s="36">
        <f>'Total Cost'!B112/(1+Assumptions!$D$49)^($A112-2022)</f>
        <v>9578.8114675023317</v>
      </c>
      <c r="E112" s="36">
        <f>'Total Cost'!C112/(1+Assumptions!$D$49)^($A112-2022)</f>
        <v>12289.095332338262</v>
      </c>
      <c r="F112" s="36">
        <f>'Total Cost'!D112/(1+Assumptions!$D$49)^($A112-2022)</f>
        <v>12957.384504489586</v>
      </c>
      <c r="G112" s="36">
        <f>'Total Cost'!E112/(1+Assumptions!$D$49)^($A112-2022)</f>
        <v>8520.6869449294009</v>
      </c>
      <c r="H112" s="36">
        <f>'Total Cost'!F112/(1+Assumptions!$D$49)^($A112-2022)</f>
        <v>7091.2906600501756</v>
      </c>
      <c r="I112" s="36">
        <f>'Total Cost'!G112/(1+Assumptions!$D$49)^($A112-2022)</f>
        <v>4251.0616784070417</v>
      </c>
      <c r="J112" s="37">
        <f>'Total Cost'!H112/(1+Assumptions!$D$49)^($A112-2022)</f>
        <v>17479.83037463151</v>
      </c>
      <c r="K112" s="37">
        <f>'Total Cost'!I112/(1+Assumptions!$D$49)^($A112-2022)</f>
        <v>18616.967027837341</v>
      </c>
      <c r="L112" s="37">
        <f>'Total Cost'!J112/(1+Assumptions!$D$49)^($A112-2022)</f>
        <v>11774.455160479722</v>
      </c>
      <c r="M112" s="37">
        <f>'Total Cost'!K112/(1+Assumptions!$D$49)^($A112-2022)</f>
        <v>8762.3138604717642</v>
      </c>
      <c r="N112" s="37">
        <f>'Total Cost'!L112/(1+Assumptions!$D$49)^($A112-2022)</f>
        <v>7830.3642286960612</v>
      </c>
      <c r="O112" s="37">
        <f>'Total Cost'!M112/(1+Assumptions!$D$49)^($A112-2022)</f>
        <v>3346.1410798824318</v>
      </c>
      <c r="P112" s="38">
        <f>'Total Cost'!N112/(1+Assumptions!$D$49)^($A112-2022)</f>
        <v>378119.47573561408</v>
      </c>
      <c r="Q112" s="38">
        <f>'Total Cost'!O112/(1+Assumptions!$D$49)^($A112-2022)</f>
        <v>679918.29354373459</v>
      </c>
      <c r="R112" s="38">
        <f>'Total Cost'!P112/(1+Assumptions!$D$49)^($A112-2022)</f>
        <v>503703.606808791</v>
      </c>
      <c r="S112" s="38">
        <f>'Total Cost'!Q112/(1+Assumptions!$D$49)^($A112-2022)</f>
        <v>177731.73398428396</v>
      </c>
      <c r="T112" s="38">
        <f>'Total Cost'!R112/(1+Assumptions!$D$49)^($A112-2022)</f>
        <v>121813.01694449924</v>
      </c>
      <c r="U112" s="38">
        <f>'Total Cost'!S112/(1+Assumptions!$D$49)^($A112-2022)</f>
        <v>68593.391658471155</v>
      </c>
      <c r="V112" s="84">
        <f t="shared" si="11"/>
        <v>405178.11757774791</v>
      </c>
      <c r="W112" s="84">
        <f t="shared" si="6"/>
        <v>710824.35590391024</v>
      </c>
      <c r="X112" s="84">
        <f t="shared" si="7"/>
        <v>528435.4464737603</v>
      </c>
      <c r="Y112" s="84">
        <f t="shared" si="8"/>
        <v>195014.73478968511</v>
      </c>
      <c r="Z112" s="84">
        <f t="shared" si="9"/>
        <v>136734.67183324546</v>
      </c>
      <c r="AA112" s="84">
        <f t="shared" si="10"/>
        <v>76190.594416760636</v>
      </c>
    </row>
    <row r="113" spans="1:27" x14ac:dyDescent="0.35">
      <c r="A113">
        <v>2132</v>
      </c>
      <c r="B113">
        <v>2130</v>
      </c>
      <c r="C113">
        <f>'[2]Total Frequency Model'!L113</f>
        <v>3.5095506291192327</v>
      </c>
      <c r="D113" s="36">
        <f>'Total Cost'!B113/(1+Assumptions!$D$49)^($A113-2022)</f>
        <v>9219.3681638464914</v>
      </c>
      <c r="E113" s="36">
        <f>'Total Cost'!C113/(1+Assumptions!$D$49)^($A113-2022)</f>
        <v>11827.949078423211</v>
      </c>
      <c r="F113" s="36">
        <f>'Total Cost'!D113/(1+Assumptions!$D$49)^($A113-2022)</f>
        <v>12471.160810784591</v>
      </c>
      <c r="G113" s="36">
        <f>'Total Cost'!E113/(1+Assumptions!$D$49)^($A113-2022)</f>
        <v>8200.9495876076344</v>
      </c>
      <c r="H113" s="36">
        <f>'Total Cost'!F113/(1+Assumptions!$D$49)^($A113-2022)</f>
        <v>6825.1911600568983</v>
      </c>
      <c r="I113" s="36">
        <f>'Total Cost'!G113/(1+Assumptions!$D$49)^($A113-2022)</f>
        <v>4091.5412975210197</v>
      </c>
      <c r="J113" s="37">
        <f>'Total Cost'!H113/(1+Assumptions!$D$49)^($A113-2022)</f>
        <v>16701.20199584803</v>
      </c>
      <c r="K113" s="37">
        <f>'Total Cost'!I113/(1+Assumptions!$D$49)^($A113-2022)</f>
        <v>17787.855566988448</v>
      </c>
      <c r="L113" s="37">
        <f>'Total Cost'!J113/(1+Assumptions!$D$49)^($A113-2022)</f>
        <v>11250.231114507149</v>
      </c>
      <c r="M113" s="37">
        <f>'Total Cost'!K113/(1+Assumptions!$D$49)^($A113-2022)</f>
        <v>8372.735657586798</v>
      </c>
      <c r="N113" s="37">
        <f>'Total Cost'!L113/(1+Assumptions!$D$49)^($A113-2022)</f>
        <v>7482.0405073872862</v>
      </c>
      <c r="O113" s="37">
        <f>'Total Cost'!M113/(1+Assumptions!$D$49)^($A113-2022)</f>
        <v>3197.2392095524519</v>
      </c>
      <c r="P113" s="38">
        <f>'Total Cost'!N113/(1+Assumptions!$D$49)^($A113-2022)</f>
        <v>361365.46458931593</v>
      </c>
      <c r="Q113" s="38">
        <f>'Total Cost'!O113/(1+Assumptions!$D$49)^($A113-2022)</f>
        <v>649820.36223326309</v>
      </c>
      <c r="R113" s="38">
        <f>'Total Cost'!P113/(1+Assumptions!$D$49)^($A113-2022)</f>
        <v>481435.8868723535</v>
      </c>
      <c r="S113" s="38">
        <f>'Total Cost'!Q113/(1+Assumptions!$D$49)^($A113-2022)</f>
        <v>169921.0957095788</v>
      </c>
      <c r="T113" s="38">
        <f>'Total Cost'!R113/(1+Assumptions!$D$49)^($A113-2022)</f>
        <v>116448.17469643777</v>
      </c>
      <c r="U113" s="38">
        <f>'Total Cost'!S113/(1+Assumptions!$D$49)^($A113-2022)</f>
        <v>65567.79749328336</v>
      </c>
      <c r="V113" s="84">
        <f t="shared" si="11"/>
        <v>387286.03474901046</v>
      </c>
      <c r="W113" s="84">
        <f t="shared" si="6"/>
        <v>679436.16687867476</v>
      </c>
      <c r="X113" s="84">
        <f t="shared" si="7"/>
        <v>505157.27879764524</v>
      </c>
      <c r="Y113" s="84">
        <f t="shared" si="8"/>
        <v>186494.78095477325</v>
      </c>
      <c r="Z113" s="84">
        <f t="shared" si="9"/>
        <v>130755.40636388195</v>
      </c>
      <c r="AA113" s="84">
        <f t="shared" si="10"/>
        <v>72856.578000356836</v>
      </c>
    </row>
    <row r="114" spans="1:27" x14ac:dyDescent="0.35">
      <c r="A114">
        <v>2133</v>
      </c>
      <c r="B114">
        <v>2130</v>
      </c>
      <c r="C114">
        <f>'[2]Total Frequency Model'!L114</f>
        <v>3.5095506291192327</v>
      </c>
      <c r="D114" s="36">
        <f>'Total Cost'!B114/(1+Assumptions!$D$49)^($A114-2022)</f>
        <v>8873.4129102458519</v>
      </c>
      <c r="E114" s="36">
        <f>'Total Cost'!C114/(1+Assumptions!$D$49)^($A114-2022)</f>
        <v>11384.107260819292</v>
      </c>
      <c r="F114" s="36">
        <f>'Total Cost'!D114/(1+Assumptions!$D$49)^($A114-2022)</f>
        <v>12003.182580138768</v>
      </c>
      <c r="G114" s="36">
        <f>'Total Cost'!E114/(1+Assumptions!$D$49)^($A114-2022)</f>
        <v>7893.2103213233449</v>
      </c>
      <c r="H114" s="36">
        <f>'Total Cost'!F114/(1+Assumptions!$D$49)^($A114-2022)</f>
        <v>6569.0769994455723</v>
      </c>
      <c r="I114" s="36">
        <f>'Total Cost'!G114/(1+Assumptions!$D$49)^($A114-2022)</f>
        <v>3938.0068923377903</v>
      </c>
      <c r="J114" s="37">
        <f>'Total Cost'!H114/(1+Assumptions!$D$49)^($A114-2022)</f>
        <v>15957.272528674608</v>
      </c>
      <c r="K114" s="37">
        <f>'Total Cost'!I114/(1+Assumptions!$D$49)^($A114-2022)</f>
        <v>16995.686095609595</v>
      </c>
      <c r="L114" s="37">
        <f>'Total Cost'!J114/(1+Assumptions!$D$49)^($A114-2022)</f>
        <v>10749.358410056486</v>
      </c>
      <c r="M114" s="37">
        <f>'Total Cost'!K114/(1+Assumptions!$D$49)^($A114-2022)</f>
        <v>8000.4899370607009</v>
      </c>
      <c r="N114" s="37">
        <f>'Total Cost'!L114/(1+Assumptions!$D$49)^($A114-2022)</f>
        <v>7149.2209283989996</v>
      </c>
      <c r="O114" s="37">
        <f>'Total Cost'!M114/(1+Assumptions!$D$49)^($A114-2022)</f>
        <v>3054.9671513962335</v>
      </c>
      <c r="P114" s="38">
        <f>'Total Cost'!N114/(1+Assumptions!$D$49)^($A114-2022)</f>
        <v>345355.33666589443</v>
      </c>
      <c r="Q114" s="38">
        <f>'Total Cost'!O114/(1+Assumptions!$D$49)^($A114-2022)</f>
        <v>621057.64530529804</v>
      </c>
      <c r="R114" s="38">
        <f>'Total Cost'!P114/(1+Assumptions!$D$49)^($A114-2022)</f>
        <v>460154.81837903714</v>
      </c>
      <c r="S114" s="38">
        <f>'Total Cost'!Q114/(1+Assumptions!$D$49)^($A114-2022)</f>
        <v>162454.66030009196</v>
      </c>
      <c r="T114" s="38">
        <f>'Total Cost'!R114/(1+Assumptions!$D$49)^($A114-2022)</f>
        <v>111320.22409034873</v>
      </c>
      <c r="U114" s="38">
        <f>'Total Cost'!S114/(1+Assumptions!$D$49)^($A114-2022)</f>
        <v>62675.989778093892</v>
      </c>
      <c r="V114" s="84">
        <f t="shared" si="11"/>
        <v>370186.02210481488</v>
      </c>
      <c r="W114" s="84">
        <f t="shared" si="6"/>
        <v>649437.43866172689</v>
      </c>
      <c r="X114" s="84">
        <f t="shared" si="7"/>
        <v>482907.35936923238</v>
      </c>
      <c r="Y114" s="84">
        <f t="shared" si="8"/>
        <v>178348.36055847601</v>
      </c>
      <c r="Z114" s="84">
        <f t="shared" si="9"/>
        <v>125038.5220181933</v>
      </c>
      <c r="AA114" s="84">
        <f t="shared" si="10"/>
        <v>69668.963821827914</v>
      </c>
    </row>
    <row r="115" spans="1:27" x14ac:dyDescent="0.35">
      <c r="A115">
        <v>2134</v>
      </c>
      <c r="B115">
        <v>2130</v>
      </c>
      <c r="C115">
        <f>'[2]Total Frequency Model'!L115</f>
        <v>3.5095506291192327</v>
      </c>
      <c r="D115" s="36">
        <f>'Total Cost'!B115/(1+Assumptions!$D$49)^($A115-2022)</f>
        <v>8540.4395698703775</v>
      </c>
      <c r="E115" s="36">
        <f>'Total Cost'!C115/(1+Assumptions!$D$49)^($A115-2022)</f>
        <v>10956.920533438353</v>
      </c>
      <c r="F115" s="36">
        <f>'Total Cost'!D115/(1+Assumptions!$D$49)^($A115-2022)</f>
        <v>11552.765154592098</v>
      </c>
      <c r="G115" s="36">
        <f>'Total Cost'!E115/(1+Assumptions!$D$49)^($A115-2022)</f>
        <v>7597.0189197102773</v>
      </c>
      <c r="H115" s="36">
        <f>'Total Cost'!F115/(1+Assumptions!$D$49)^($A115-2022)</f>
        <v>6322.5734800203181</v>
      </c>
      <c r="I115" s="36">
        <f>'Total Cost'!G115/(1+Assumptions!$D$49)^($A115-2022)</f>
        <v>3790.2338401168922</v>
      </c>
      <c r="J115" s="37">
        <f>'Total Cost'!H115/(1+Assumptions!$D$49)^($A115-2022)</f>
        <v>15246.495042987499</v>
      </c>
      <c r="K115" s="37">
        <f>'Total Cost'!I115/(1+Assumptions!$D$49)^($A115-2022)</f>
        <v>16238.811944423796</v>
      </c>
      <c r="L115" s="37">
        <f>'Total Cost'!J115/(1+Assumptions!$D$49)^($A115-2022)</f>
        <v>10270.796410483406</v>
      </c>
      <c r="M115" s="37">
        <f>'Total Cost'!K115/(1+Assumptions!$D$49)^($A115-2022)</f>
        <v>7644.8051157052678</v>
      </c>
      <c r="N115" s="37">
        <f>'Total Cost'!L115/(1+Assumptions!$D$49)^($A115-2022)</f>
        <v>6831.2150220786325</v>
      </c>
      <c r="O115" s="37">
        <f>'Total Cost'!M115/(1+Assumptions!$D$49)^($A115-2022)</f>
        <v>2919.0295682671658</v>
      </c>
      <c r="P115" s="38">
        <f>'Total Cost'!N115/(1+Assumptions!$D$49)^($A115-2022)</f>
        <v>330056.00164068828</v>
      </c>
      <c r="Q115" s="38">
        <f>'Total Cost'!O115/(1+Assumptions!$D$49)^($A115-2022)</f>
        <v>593570.79399760254</v>
      </c>
      <c r="R115" s="38">
        <f>'Total Cost'!P115/(1+Assumptions!$D$49)^($A115-2022)</f>
        <v>439816.59386251483</v>
      </c>
      <c r="S115" s="38">
        <f>'Total Cost'!Q115/(1+Assumptions!$D$49)^($A115-2022)</f>
        <v>155317.22054015542</v>
      </c>
      <c r="T115" s="38">
        <f>'Total Cost'!R115/(1+Assumptions!$D$49)^($A115-2022)</f>
        <v>106418.67996531683</v>
      </c>
      <c r="U115" s="38">
        <f>'Total Cost'!S115/(1+Assumptions!$D$49)^($A115-2022)</f>
        <v>59912.039371634906</v>
      </c>
      <c r="V115" s="84">
        <f t="shared" si="11"/>
        <v>353842.93625354616</v>
      </c>
      <c r="W115" s="84">
        <f t="shared" si="6"/>
        <v>620766.52647546469</v>
      </c>
      <c r="X115" s="84">
        <f t="shared" si="7"/>
        <v>461640.15542759036</v>
      </c>
      <c r="Y115" s="84">
        <f t="shared" si="8"/>
        <v>170559.04457557097</v>
      </c>
      <c r="Z115" s="84">
        <f t="shared" si="9"/>
        <v>119572.46846741578</v>
      </c>
      <c r="AA115" s="84">
        <f t="shared" si="10"/>
        <v>66621.302780018959</v>
      </c>
    </row>
    <row r="116" spans="1:27" x14ac:dyDescent="0.35">
      <c r="A116">
        <v>2135</v>
      </c>
      <c r="B116">
        <v>2130</v>
      </c>
      <c r="C116">
        <f>'[2]Total Frequency Model'!L116</f>
        <v>3.5095506291192327</v>
      </c>
      <c r="D116" s="36">
        <f>'Total Cost'!B116/(1+Assumptions!$D$49)^($A116-2022)</f>
        <v>8219.9609985902061</v>
      </c>
      <c r="E116" s="36">
        <f>'Total Cost'!C116/(1+Assumptions!$D$49)^($A116-2022)</f>
        <v>10545.763916795964</v>
      </c>
      <c r="F116" s="36">
        <f>'Total Cost'!D116/(1+Assumptions!$D$49)^($A116-2022)</f>
        <v>11119.249567860394</v>
      </c>
      <c r="G116" s="36">
        <f>'Total Cost'!E116/(1+Assumptions!$D$49)^($A116-2022)</f>
        <v>7311.9420510715217</v>
      </c>
      <c r="H116" s="36">
        <f>'Total Cost'!F116/(1+Assumptions!$D$49)^($A116-2022)</f>
        <v>6085.3199640725952</v>
      </c>
      <c r="I116" s="36">
        <f>'Total Cost'!G116/(1+Assumptions!$D$49)^($A116-2022)</f>
        <v>3648.005947048754</v>
      </c>
      <c r="J116" s="37">
        <f>'Total Cost'!H116/(1+Assumptions!$D$49)^($A116-2022)</f>
        <v>14567.391596748765</v>
      </c>
      <c r="K116" s="37">
        <f>'Total Cost'!I116/(1+Assumptions!$D$49)^($A116-2022)</f>
        <v>15515.659870082605</v>
      </c>
      <c r="L116" s="37">
        <f>'Total Cost'!J116/(1+Assumptions!$D$49)^($A116-2022)</f>
        <v>9813.5508724592619</v>
      </c>
      <c r="M116" s="37">
        <f>'Total Cost'!K116/(1+Assumptions!$D$49)^($A116-2022)</f>
        <v>7304.943976414821</v>
      </c>
      <c r="N116" s="37">
        <f>'Total Cost'!L116/(1+Assumptions!$D$49)^($A116-2022)</f>
        <v>6527.3630829773629</v>
      </c>
      <c r="O116" s="37">
        <f>'Total Cost'!M116/(1+Assumptions!$D$49)^($A116-2022)</f>
        <v>2789.1442851023048</v>
      </c>
      <c r="P116" s="38">
        <f>'Total Cost'!N116/(1+Assumptions!$D$49)^($A116-2022)</f>
        <v>315435.84362930647</v>
      </c>
      <c r="Q116" s="38">
        <f>'Total Cost'!O116/(1+Assumptions!$D$49)^($A116-2022)</f>
        <v>567303.10217475833</v>
      </c>
      <c r="R116" s="38">
        <f>'Total Cost'!P116/(1+Assumptions!$D$49)^($A116-2022)</f>
        <v>420379.35454742145</v>
      </c>
      <c r="S116" s="38">
        <f>'Total Cost'!Q116/(1+Assumptions!$D$49)^($A116-2022)</f>
        <v>148494.24264963999</v>
      </c>
      <c r="T116" s="38">
        <f>'Total Cost'!R116/(1+Assumptions!$D$49)^($A116-2022)</f>
        <v>101733.52225356731</v>
      </c>
      <c r="U116" s="38">
        <f>'Total Cost'!S116/(1+Assumptions!$D$49)^($A116-2022)</f>
        <v>57270.280437696325</v>
      </c>
      <c r="V116" s="84">
        <f t="shared" si="11"/>
        <v>338223.19622464542</v>
      </c>
      <c r="W116" s="84">
        <f t="shared" si="6"/>
        <v>593364.52596163691</v>
      </c>
      <c r="X116" s="84">
        <f t="shared" si="7"/>
        <v>441312.15498774109</v>
      </c>
      <c r="Y116" s="84">
        <f t="shared" si="8"/>
        <v>163111.12867712634</v>
      </c>
      <c r="Z116" s="84">
        <f t="shared" si="9"/>
        <v>114346.20530061726</v>
      </c>
      <c r="AA116" s="84">
        <f t="shared" si="10"/>
        <v>63707.430669847381</v>
      </c>
    </row>
    <row r="117" spans="1:27" x14ac:dyDescent="0.35">
      <c r="A117">
        <v>2136</v>
      </c>
      <c r="B117">
        <v>2130</v>
      </c>
      <c r="C117">
        <f>'[2]Total Frequency Model'!L117</f>
        <v>3.5095506291192327</v>
      </c>
      <c r="D117" s="36">
        <f>'Total Cost'!B117/(1+Assumptions!$D$49)^($A117-2022)</f>
        <v>7911.50833227775</v>
      </c>
      <c r="E117" s="36">
        <f>'Total Cost'!C117/(1+Assumptions!$D$49)^($A117-2022)</f>
        <v>10150.035883658664</v>
      </c>
      <c r="F117" s="36">
        <f>'Total Cost'!D117/(1+Assumptions!$D$49)^($A117-2022)</f>
        <v>10702.001581259436</v>
      </c>
      <c r="G117" s="36">
        <f>'Total Cost'!E117/(1+Assumptions!$D$49)^($A117-2022)</f>
        <v>7037.5626444098589</v>
      </c>
      <c r="H117" s="36">
        <f>'Total Cost'!F117/(1+Assumptions!$D$49)^($A117-2022)</f>
        <v>5856.9693467637599</v>
      </c>
      <c r="I117" s="36">
        <f>'Total Cost'!G117/(1+Assumptions!$D$49)^($A117-2022)</f>
        <v>3511.1151319604742</v>
      </c>
      <c r="J117" s="37">
        <f>'Total Cost'!H117/(1+Assumptions!$D$49)^($A117-2022)</f>
        <v>13918.550158437161</v>
      </c>
      <c r="K117" s="37">
        <f>'Total Cost'!I117/(1+Assumptions!$D$49)^($A117-2022)</f>
        <v>14824.726780023268</v>
      </c>
      <c r="L117" s="37">
        <f>'Total Cost'!J117/(1+Assumptions!$D$49)^($A117-2022)</f>
        <v>9376.6718769730232</v>
      </c>
      <c r="M117" s="37">
        <f>'Total Cost'!K117/(1+Assumptions!$D$49)^($A117-2022)</f>
        <v>6980.2021368127434</v>
      </c>
      <c r="N117" s="37">
        <f>'Total Cost'!L117/(1+Assumptions!$D$49)^($A117-2022)</f>
        <v>6237.0347985697199</v>
      </c>
      <c r="O117" s="37">
        <f>'Total Cost'!M117/(1+Assumptions!$D$49)^($A117-2022)</f>
        <v>2665.0417021118651</v>
      </c>
      <c r="P117" s="38">
        <f>'Total Cost'!N117/(1+Assumptions!$D$49)^($A117-2022)</f>
        <v>301464.65539024986</v>
      </c>
      <c r="Q117" s="38">
        <f>'Total Cost'!O117/(1+Assumptions!$D$49)^($A117-2022)</f>
        <v>542200.38847360422</v>
      </c>
      <c r="R117" s="38">
        <f>'Total Cost'!P117/(1+Assumptions!$D$49)^($A117-2022)</f>
        <v>401803.10351974622</v>
      </c>
      <c r="S117" s="38">
        <f>'Total Cost'!Q117/(1+Assumptions!$D$49)^($A117-2022)</f>
        <v>141971.83639839827</v>
      </c>
      <c r="T117" s="38">
        <f>'Total Cost'!R117/(1+Assumptions!$D$49)^($A117-2022)</f>
        <v>97255.17530973487</v>
      </c>
      <c r="U117" s="38">
        <f>'Total Cost'!S117/(1+Assumptions!$D$49)^($A117-2022)</f>
        <v>54745.298730486036</v>
      </c>
      <c r="V117" s="84">
        <f t="shared" si="11"/>
        <v>323294.71388096479</v>
      </c>
      <c r="W117" s="84">
        <f t="shared" si="6"/>
        <v>567175.1511372861</v>
      </c>
      <c r="X117" s="84">
        <f t="shared" si="7"/>
        <v>421881.77697797865</v>
      </c>
      <c r="Y117" s="84">
        <f t="shared" si="8"/>
        <v>155989.60117962086</v>
      </c>
      <c r="Z117" s="84">
        <f t="shared" si="9"/>
        <v>109349.17945506836</v>
      </c>
      <c r="AA117" s="84">
        <f t="shared" si="10"/>
        <v>60921.455564558375</v>
      </c>
    </row>
    <row r="118" spans="1:27" x14ac:dyDescent="0.35">
      <c r="A118">
        <v>2137</v>
      </c>
      <c r="B118">
        <v>2130</v>
      </c>
      <c r="C118">
        <f>'[2]Total Frequency Model'!L118</f>
        <v>3.5095506291192327</v>
      </c>
      <c r="D118" s="36">
        <f>'Total Cost'!B118/(1+Assumptions!$D$49)^($A118-2022)</f>
        <v>7614.6303008536552</v>
      </c>
      <c r="E118" s="36">
        <f>'Total Cost'!C118/(1+Assumptions!$D$49)^($A118-2022)</f>
        <v>9769.1574790021714</v>
      </c>
      <c r="F118" s="36">
        <f>'Total Cost'!D118/(1+Assumptions!$D$49)^($A118-2022)</f>
        <v>10300.410755805913</v>
      </c>
      <c r="G118" s="36">
        <f>'Total Cost'!E118/(1+Assumptions!$D$49)^($A118-2022)</f>
        <v>6773.4792792477292</v>
      </c>
      <c r="H118" s="36">
        <f>'Total Cost'!F118/(1+Assumptions!$D$49)^($A118-2022)</f>
        <v>5637.1875483063886</v>
      </c>
      <c r="I118" s="36">
        <f>'Total Cost'!G118/(1+Assumptions!$D$49)^($A118-2022)</f>
        <v>3379.3611218904789</v>
      </c>
      <c r="J118" s="37">
        <f>'Total Cost'!H118/(1+Assumptions!$D$49)^($A118-2022)</f>
        <v>13298.621666805991</v>
      </c>
      <c r="K118" s="37">
        <f>'Total Cost'!I118/(1+Assumptions!$D$49)^($A118-2022)</f>
        <v>14164.576603453324</v>
      </c>
      <c r="L118" s="37">
        <f>'Total Cost'!J118/(1+Assumptions!$D$49)^($A118-2022)</f>
        <v>8959.2518526317835</v>
      </c>
      <c r="M118" s="37">
        <f>'Total Cost'!K118/(1+Assumptions!$D$49)^($A118-2022)</f>
        <v>6669.9065861625386</v>
      </c>
      <c r="N118" s="37">
        <f>'Total Cost'!L118/(1+Assumptions!$D$49)^($A118-2022)</f>
        <v>5959.6279391187027</v>
      </c>
      <c r="O118" s="37">
        <f>'Total Cost'!M118/(1+Assumptions!$D$49)^($A118-2022)</f>
        <v>2546.4642341395297</v>
      </c>
      <c r="P118" s="38">
        <f>'Total Cost'!N118/(1+Assumptions!$D$49)^($A118-2022)</f>
        <v>288113.57546773017</v>
      </c>
      <c r="Q118" s="38">
        <f>'Total Cost'!O118/(1+Assumptions!$D$49)^($A118-2022)</f>
        <v>518210.88371214451</v>
      </c>
      <c r="R118" s="38">
        <f>'Total Cost'!P118/(1+Assumptions!$D$49)^($A118-2022)</f>
        <v>384049.62277201441</v>
      </c>
      <c r="S118" s="38">
        <f>'Total Cost'!Q118/(1+Assumptions!$D$49)^($A118-2022)</f>
        <v>135736.72654950456</v>
      </c>
      <c r="T118" s="38">
        <f>'Total Cost'!R118/(1+Assumptions!$D$49)^($A118-2022)</f>
        <v>92974.488160454726</v>
      </c>
      <c r="U118" s="38">
        <f>'Total Cost'!S118/(1+Assumptions!$D$49)^($A118-2022)</f>
        <v>52331.920402051022</v>
      </c>
      <c r="V118" s="84">
        <f t="shared" si="11"/>
        <v>309026.8274353898</v>
      </c>
      <c r="W118" s="84">
        <f t="shared" si="6"/>
        <v>542144.61779459997</v>
      </c>
      <c r="X118" s="84">
        <f t="shared" si="7"/>
        <v>403309.28538045211</v>
      </c>
      <c r="Y118" s="84">
        <f t="shared" si="8"/>
        <v>149180.11241491482</v>
      </c>
      <c r="Z118" s="84">
        <f t="shared" si="9"/>
        <v>104571.30364787982</v>
      </c>
      <c r="AA118" s="84">
        <f t="shared" si="10"/>
        <v>58257.74575808103</v>
      </c>
    </row>
    <row r="119" spans="1:27" x14ac:dyDescent="0.35">
      <c r="A119">
        <v>2138</v>
      </c>
      <c r="B119">
        <v>2130</v>
      </c>
      <c r="C119">
        <f>'[2]Total Frequency Model'!L119</f>
        <v>3.5095506291192327</v>
      </c>
      <c r="D119" s="36">
        <f>'Total Cost'!B119/(1+Assumptions!$D$49)^($A119-2022)</f>
        <v>7328.8925680730799</v>
      </c>
      <c r="E119" s="36">
        <f>'Total Cost'!C119/(1+Assumptions!$D$49)^($A119-2022)</f>
        <v>9402.5714729929823</v>
      </c>
      <c r="F119" s="36">
        <f>'Total Cost'!D119/(1+Assumptions!$D$49)^($A119-2022)</f>
        <v>9913.8895591376149</v>
      </c>
      <c r="G119" s="36">
        <f>'Total Cost'!E119/(1+Assumptions!$D$49)^($A119-2022)</f>
        <v>6519.3055983440772</v>
      </c>
      <c r="H119" s="36">
        <f>'Total Cost'!F119/(1+Assumptions!$D$49)^($A119-2022)</f>
        <v>5425.6530252013881</v>
      </c>
      <c r="I119" s="36">
        <f>'Total Cost'!G119/(1+Assumptions!$D$49)^($A119-2022)</f>
        <v>3252.5511590866959</v>
      </c>
      <c r="J119" s="37">
        <f>'Total Cost'!H119/(1+Assumptions!$D$49)^($A119-2022)</f>
        <v>12706.317221838666</v>
      </c>
      <c r="K119" s="37">
        <f>'Total Cost'!I119/(1+Assumptions!$D$49)^($A119-2022)</f>
        <v>13533.837301941274</v>
      </c>
      <c r="L119" s="37">
        <f>'Total Cost'!J119/(1+Assumptions!$D$49)^($A119-2022)</f>
        <v>8560.423687141234</v>
      </c>
      <c r="M119" s="37">
        <f>'Total Cost'!K119/(1+Assumptions!$D$49)^($A119-2022)</f>
        <v>6373.4142874992185</v>
      </c>
      <c r="N119" s="37">
        <f>'Total Cost'!L119/(1+Assumptions!$D$49)^($A119-2022)</f>
        <v>5694.5671059590186</v>
      </c>
      <c r="O119" s="37">
        <f>'Total Cost'!M119/(1+Assumptions!$D$49)^($A119-2022)</f>
        <v>2433.165775026062</v>
      </c>
      <c r="P119" s="38">
        <f>'Total Cost'!N119/(1+Assumptions!$D$49)^($A119-2022)</f>
        <v>275355.02814314264</v>
      </c>
      <c r="Q119" s="38">
        <f>'Total Cost'!O119/(1+Assumptions!$D$49)^($A119-2022)</f>
        <v>495285.12332655548</v>
      </c>
      <c r="R119" s="38">
        <f>'Total Cost'!P119/(1+Assumptions!$D$49)^($A119-2022)</f>
        <v>367082.3939501096</v>
      </c>
      <c r="S119" s="38">
        <f>'Total Cost'!Q119/(1+Assumptions!$D$49)^($A119-2022)</f>
        <v>129776.22557210602</v>
      </c>
      <c r="T119" s="38">
        <f>'Total Cost'!R119/(1+Assumptions!$D$49)^($A119-2022)</f>
        <v>88882.715633234286</v>
      </c>
      <c r="U119" s="38">
        <f>'Total Cost'!S119/(1+Assumptions!$D$49)^($A119-2022)</f>
        <v>50025.201308458862</v>
      </c>
      <c r="V119" s="84">
        <f t="shared" si="11"/>
        <v>295390.23793305439</v>
      </c>
      <c r="W119" s="84">
        <f t="shared" si="6"/>
        <v>518221.53210148972</v>
      </c>
      <c r="X119" s="84">
        <f t="shared" si="7"/>
        <v>385556.70719638845</v>
      </c>
      <c r="Y119" s="84">
        <f t="shared" si="8"/>
        <v>142668.9454579493</v>
      </c>
      <c r="Z119" s="84">
        <f t="shared" si="9"/>
        <v>100002.9357643947</v>
      </c>
      <c r="AA119" s="84">
        <f t="shared" si="10"/>
        <v>55710.918242571621</v>
      </c>
    </row>
    <row r="120" spans="1:27" x14ac:dyDescent="0.35">
      <c r="A120">
        <v>2139</v>
      </c>
      <c r="B120">
        <v>2130</v>
      </c>
      <c r="C120">
        <f>'[2]Total Frequency Model'!L120</f>
        <v>3.5095506291192327</v>
      </c>
      <c r="D120" s="36">
        <f>'Total Cost'!B120/(1+Assumptions!$D$49)^($A120-2022)</f>
        <v>7053.8770960863621</v>
      </c>
      <c r="E120" s="36">
        <f>'Total Cost'!C120/(1+Assumptions!$D$49)^($A120-2022)</f>
        <v>9049.7415457542102</v>
      </c>
      <c r="F120" s="36">
        <f>'Total Cost'!D120/(1+Assumptions!$D$49)^($A120-2022)</f>
        <v>9541.8725059462795</v>
      </c>
      <c r="G120" s="36">
        <f>'Total Cost'!E120/(1+Assumptions!$D$49)^($A120-2022)</f>
        <v>6274.6697424489157</v>
      </c>
      <c r="H120" s="36">
        <f>'Total Cost'!F120/(1+Assumptions!$D$49)^($A120-2022)</f>
        <v>5222.0562998158721</v>
      </c>
      <c r="I120" s="36">
        <f>'Total Cost'!G120/(1+Assumptions!$D$49)^($A120-2022)</f>
        <v>3130.4997189995674</v>
      </c>
      <c r="J120" s="37">
        <f>'Total Cost'!H120/(1+Assumptions!$D$49)^($A120-2022)</f>
        <v>12140.405401046475</v>
      </c>
      <c r="K120" s="37">
        <f>'Total Cost'!I120/(1+Assumptions!$D$49)^($A120-2022)</f>
        <v>12931.19801338306</v>
      </c>
      <c r="L120" s="37">
        <f>'Total Cost'!J120/(1+Assumptions!$D$49)^($A120-2022)</f>
        <v>8179.3589230314619</v>
      </c>
      <c r="M120" s="37">
        <f>'Total Cost'!K120/(1+Assumptions!$D$49)^($A120-2022)</f>
        <v>6090.110842072686</v>
      </c>
      <c r="N120" s="37">
        <f>'Total Cost'!L120/(1+Assumptions!$D$49)^($A120-2022)</f>
        <v>5441.3025355928321</v>
      </c>
      <c r="O120" s="37">
        <f>'Total Cost'!M120/(1+Assumptions!$D$49)^($A120-2022)</f>
        <v>2324.9111858607989</v>
      </c>
      <c r="P120" s="38">
        <f>'Total Cost'!N120/(1+Assumptions!$D$49)^($A120-2022)</f>
        <v>263162.66606954118</v>
      </c>
      <c r="Q120" s="38">
        <f>'Total Cost'!O120/(1+Assumptions!$D$49)^($A120-2022)</f>
        <v>473375.84461146401</v>
      </c>
      <c r="R120" s="38">
        <f>'Total Cost'!P120/(1+Assumptions!$D$49)^($A120-2022)</f>
        <v>350866.52263633953</v>
      </c>
      <c r="S120" s="38">
        <f>'Total Cost'!Q120/(1+Assumptions!$D$49)^($A120-2022)</f>
        <v>124078.20756734263</v>
      </c>
      <c r="T120" s="38">
        <f>'Total Cost'!R120/(1+Assumptions!$D$49)^($A120-2022)</f>
        <v>84971.500325398389</v>
      </c>
      <c r="U120" s="38">
        <f>'Total Cost'!S120/(1+Assumptions!$D$49)^($A120-2022)</f>
        <v>47820.416792480966</v>
      </c>
      <c r="V120" s="84">
        <f t="shared" si="11"/>
        <v>282356.94856667402</v>
      </c>
      <c r="W120" s="84">
        <f t="shared" si="6"/>
        <v>495356.78417060128</v>
      </c>
      <c r="X120" s="84">
        <f t="shared" si="7"/>
        <v>368587.75406531728</v>
      </c>
      <c r="Y120" s="84">
        <f t="shared" si="8"/>
        <v>136442.98815186424</v>
      </c>
      <c r="Z120" s="84">
        <f t="shared" si="9"/>
        <v>95634.8591608071</v>
      </c>
      <c r="AA120" s="84">
        <f t="shared" si="10"/>
        <v>53275.82769734133</v>
      </c>
    </row>
    <row r="121" spans="1:27" x14ac:dyDescent="0.35">
      <c r="A121">
        <v>2140</v>
      </c>
      <c r="B121">
        <v>2140</v>
      </c>
      <c r="C121">
        <f>'[2]Total Frequency Model'!L121</f>
        <v>3.8094427801078492</v>
      </c>
      <c r="D121" s="36">
        <f>'Total Cost'!B121/(1+Assumptions!$D$49)^($A121-2022)</f>
        <v>6789.1815338444776</v>
      </c>
      <c r="E121" s="36">
        <f>'Total Cost'!C121/(1+Assumptions!$D$49)^($A121-2022)</f>
        <v>8710.1515027229543</v>
      </c>
      <c r="F121" s="36">
        <f>'Total Cost'!D121/(1+Assumptions!$D$49)^($A121-2022)</f>
        <v>9183.8153306655895</v>
      </c>
      <c r="G121" s="36">
        <f>'Total Cost'!E121/(1+Assumptions!$D$49)^($A121-2022)</f>
        <v>6039.2138062686345</v>
      </c>
      <c r="H121" s="36">
        <f>'Total Cost'!F121/(1+Assumptions!$D$49)^($A121-2022)</f>
        <v>5026.0995076135468</v>
      </c>
      <c r="I121" s="36">
        <f>'Total Cost'!G121/(1+Assumptions!$D$49)^($A121-2022)</f>
        <v>3013.0282388573355</v>
      </c>
      <c r="J121" s="37">
        <f>'Total Cost'!H121/(1+Assumptions!$D$49)^($A121-2022)</f>
        <v>11599.709695514337</v>
      </c>
      <c r="K121" s="37">
        <f>'Total Cost'!I121/(1+Assumptions!$D$49)^($A121-2022)</f>
        <v>12355.406323392201</v>
      </c>
      <c r="L121" s="37">
        <f>'Total Cost'!J121/(1+Assumptions!$D$49)^($A121-2022)</f>
        <v>7815.2660338689366</v>
      </c>
      <c r="M121" s="37">
        <f>'Total Cost'!K121/(1+Assumptions!$D$49)^($A121-2022)</f>
        <v>5819.4092133244703</v>
      </c>
      <c r="N121" s="37">
        <f>'Total Cost'!L121/(1+Assumptions!$D$49)^($A121-2022)</f>
        <v>5199.3089571085611</v>
      </c>
      <c r="O121" s="37">
        <f>'Total Cost'!M121/(1+Assumptions!$D$49)^($A121-2022)</f>
        <v>2221.4758060553772</v>
      </c>
      <c r="P121" s="38">
        <f>'Total Cost'!N121/(1+Assumptions!$D$49)^($A121-2022)</f>
        <v>251511.31546909345</v>
      </c>
      <c r="Q121" s="38">
        <f>'Total Cost'!O121/(1+Assumptions!$D$49)^($A121-2022)</f>
        <v>452437.88854872936</v>
      </c>
      <c r="R121" s="38">
        <f>'Total Cost'!P121/(1+Assumptions!$D$49)^($A121-2022)</f>
        <v>335368.66601074237</v>
      </c>
      <c r="S121" s="38">
        <f>'Total Cost'!Q121/(1+Assumptions!$D$49)^($A121-2022)</f>
        <v>118631.08335331346</v>
      </c>
      <c r="T121" s="38">
        <f>'Total Cost'!R121/(1+Assumptions!$D$49)^($A121-2022)</f>
        <v>81232.855375650746</v>
      </c>
      <c r="U121" s="38">
        <f>'Total Cost'!S121/(1+Assumptions!$D$49)^($A121-2022)</f>
        <v>45713.05192151307</v>
      </c>
      <c r="V121" s="84">
        <f t="shared" si="11"/>
        <v>269900.20669845224</v>
      </c>
      <c r="W121" s="84">
        <f t="shared" si="6"/>
        <v>473503.44637484453</v>
      </c>
      <c r="X121" s="84">
        <f t="shared" si="7"/>
        <v>352367.74737527687</v>
      </c>
      <c r="Y121" s="84">
        <f t="shared" si="8"/>
        <v>130489.70637290657</v>
      </c>
      <c r="Z121" s="84">
        <f t="shared" si="9"/>
        <v>91458.263840372849</v>
      </c>
      <c r="AA121" s="84">
        <f t="shared" si="10"/>
        <v>50947.555966425782</v>
      </c>
    </row>
    <row r="122" spans="1:27" x14ac:dyDescent="0.35">
      <c r="A122">
        <v>2141</v>
      </c>
      <c r="B122">
        <v>2140</v>
      </c>
      <c r="C122">
        <f>'[2]Total Frequency Model'!L122</f>
        <v>3.8094427801078492</v>
      </c>
      <c r="D122" s="36">
        <f>'Total Cost'!B122/(1+Assumptions!$D$49)^($A122-2022)</f>
        <v>6534.4186284544403</v>
      </c>
      <c r="E122" s="36">
        <f>'Total Cost'!C122/(1+Assumptions!$D$49)^($A122-2022)</f>
        <v>8383.3045194512397</v>
      </c>
      <c r="F122" s="36">
        <f>'Total Cost'!D122/(1+Assumptions!$D$49)^($A122-2022)</f>
        <v>8839.1941912038728</v>
      </c>
      <c r="G122" s="36">
        <f>'Total Cost'!E122/(1+Assumptions!$D$49)^($A122-2022)</f>
        <v>5812.5933148461017</v>
      </c>
      <c r="H122" s="36">
        <f>'Total Cost'!F122/(1+Assumptions!$D$49)^($A122-2022)</f>
        <v>4837.4959613751862</v>
      </c>
      <c r="I122" s="36">
        <f>'Total Cost'!G122/(1+Assumptions!$D$49)^($A122-2022)</f>
        <v>2899.9648564264862</v>
      </c>
      <c r="J122" s="37">
        <f>'Total Cost'!H122/(1+Assumptions!$D$49)^($A122-2022)</f>
        <v>11083.106060350043</v>
      </c>
      <c r="K122" s="37">
        <f>'Total Cost'!I122/(1+Assumptions!$D$49)^($A122-2022)</f>
        <v>11805.265658427024</v>
      </c>
      <c r="L122" s="37">
        <f>'Total Cost'!J122/(1+Assumptions!$D$49)^($A122-2022)</f>
        <v>7467.3887773632914</v>
      </c>
      <c r="M122" s="37">
        <f>'Total Cost'!K122/(1+Assumptions!$D$49)^($A122-2022)</f>
        <v>5560.7485077431074</v>
      </c>
      <c r="N122" s="37">
        <f>'Total Cost'!L122/(1+Assumptions!$D$49)^($A122-2022)</f>
        <v>4968.0845005444135</v>
      </c>
      <c r="O122" s="37">
        <f>'Total Cost'!M122/(1+Assumptions!$D$49)^($A122-2022)</f>
        <v>2122.6449862215768</v>
      </c>
      <c r="P122" s="38">
        <f>'Total Cost'!N122/(1+Assumptions!$D$49)^($A122-2022)</f>
        <v>240376.92377886336</v>
      </c>
      <c r="Q122" s="38">
        <f>'Total Cost'!O122/(1+Assumptions!$D$49)^($A122-2022)</f>
        <v>432428.10601957462</v>
      </c>
      <c r="R122" s="38">
        <f>'Total Cost'!P122/(1+Assumptions!$D$49)^($A122-2022)</f>
        <v>320556.9637397005</v>
      </c>
      <c r="S122" s="38">
        <f>'Total Cost'!Q122/(1+Assumptions!$D$49)^($A122-2022)</f>
        <v>113423.77665747672</v>
      </c>
      <c r="T122" s="38">
        <f>'Total Cost'!R122/(1+Assumptions!$D$49)^($A122-2022)</f>
        <v>77659.148002467002</v>
      </c>
      <c r="U122" s="38">
        <f>'Total Cost'!S122/(1+Assumptions!$D$49)^($A122-2022)</f>
        <v>43698.792160418889</v>
      </c>
      <c r="V122" s="84">
        <f t="shared" si="11"/>
        <v>257994.44846766785</v>
      </c>
      <c r="W122" s="84">
        <f t="shared" si="6"/>
        <v>452616.67619745288</v>
      </c>
      <c r="X122" s="84">
        <f t="shared" si="7"/>
        <v>336863.54670826765</v>
      </c>
      <c r="Y122" s="84">
        <f t="shared" si="8"/>
        <v>124797.11848006592</v>
      </c>
      <c r="Z122" s="84">
        <f t="shared" si="9"/>
        <v>87464.728464386601</v>
      </c>
      <c r="AA122" s="84">
        <f t="shared" si="10"/>
        <v>48721.402003066949</v>
      </c>
    </row>
    <row r="123" spans="1:27" x14ac:dyDescent="0.35">
      <c r="A123">
        <v>2142</v>
      </c>
      <c r="B123">
        <v>2140</v>
      </c>
      <c r="C123">
        <f>'[2]Total Frequency Model'!L123</f>
        <v>3.8094427801078492</v>
      </c>
      <c r="D123" s="36">
        <f>'Total Cost'!B123/(1+Assumptions!$D$49)^($A123-2022)</f>
        <v>6289.2156586235315</v>
      </c>
      <c r="E123" s="36">
        <f>'Total Cost'!C123/(1+Assumptions!$D$49)^($A123-2022)</f>
        <v>8068.7224147456946</v>
      </c>
      <c r="F123" s="36">
        <f>'Total Cost'!D123/(1+Assumptions!$D$49)^($A123-2022)</f>
        <v>8507.5049025566368</v>
      </c>
      <c r="G123" s="36">
        <f>'Total Cost'!E123/(1+Assumptions!$D$49)^($A123-2022)</f>
        <v>5594.4767195895374</v>
      </c>
      <c r="H123" s="36">
        <f>'Total Cost'!F123/(1+Assumptions!$D$49)^($A123-2022)</f>
        <v>4655.9697317716846</v>
      </c>
      <c r="I123" s="36">
        <f>'Total Cost'!G123/(1+Assumptions!$D$49)^($A123-2022)</f>
        <v>2791.1441585751718</v>
      </c>
      <c r="J123" s="37">
        <f>'Total Cost'!H123/(1+Assumptions!$D$49)^($A123-2022)</f>
        <v>10589.520574431153</v>
      </c>
      <c r="K123" s="37">
        <f>'Total Cost'!I123/(1+Assumptions!$D$49)^($A123-2022)</f>
        <v>11279.632795222409</v>
      </c>
      <c r="L123" s="37">
        <f>'Total Cost'!J123/(1+Assumptions!$D$49)^($A123-2022)</f>
        <v>7135.0046219379374</v>
      </c>
      <c r="M123" s="37">
        <f>'Total Cost'!K123/(1+Assumptions!$D$49)^($A123-2022)</f>
        <v>5313.5928100619149</v>
      </c>
      <c r="N123" s="37">
        <f>'Total Cost'!L123/(1+Assumptions!$D$49)^($A123-2022)</f>
        <v>4747.1496539244217</v>
      </c>
      <c r="O123" s="37">
        <f>'Total Cost'!M123/(1+Assumptions!$D$49)^($A123-2022)</f>
        <v>2028.2136418806388</v>
      </c>
      <c r="P123" s="38">
        <f>'Total Cost'!N123/(1+Assumptions!$D$49)^($A123-2022)</f>
        <v>229736.5096354101</v>
      </c>
      <c r="Q123" s="38">
        <f>'Total Cost'!O123/(1+Assumptions!$D$49)^($A123-2022)</f>
        <v>413305.26820410014</v>
      </c>
      <c r="R123" s="38">
        <f>'Total Cost'!P123/(1+Assumptions!$D$49)^($A123-2022)</f>
        <v>306400.97194768279</v>
      </c>
      <c r="S123" s="38">
        <f>'Total Cost'!Q123/(1+Assumptions!$D$49)^($A123-2022)</f>
        <v>108445.70136717393</v>
      </c>
      <c r="T123" s="38">
        <f>'Total Cost'!R123/(1+Assumptions!$D$49)^($A123-2022)</f>
        <v>74243.083775132793</v>
      </c>
      <c r="U123" s="38">
        <f>'Total Cost'!S123/(1+Assumptions!$D$49)^($A123-2022)</f>
        <v>41773.514459890823</v>
      </c>
      <c r="V123" s="84">
        <f t="shared" si="11"/>
        <v>246615.24586846479</v>
      </c>
      <c r="W123" s="84">
        <f t="shared" si="6"/>
        <v>432653.62341406825</v>
      </c>
      <c r="X123" s="84">
        <f t="shared" si="7"/>
        <v>322043.48147217737</v>
      </c>
      <c r="Y123" s="84">
        <f t="shared" si="8"/>
        <v>119353.77089682539</v>
      </c>
      <c r="Z123" s="84">
        <f t="shared" si="9"/>
        <v>83646.203160828896</v>
      </c>
      <c r="AA123" s="84">
        <f t="shared" si="10"/>
        <v>46592.87226034663</v>
      </c>
    </row>
    <row r="124" spans="1:27" x14ac:dyDescent="0.35">
      <c r="A124">
        <v>2143</v>
      </c>
      <c r="B124">
        <v>2140</v>
      </c>
      <c r="C124">
        <f>'[2]Total Frequency Model'!L124</f>
        <v>3.8094427801078492</v>
      </c>
      <c r="D124" s="36">
        <f>'Total Cost'!B124/(1+Assumptions!$D$49)^($A124-2022)</f>
        <v>6053.2138893634101</v>
      </c>
      <c r="E124" s="36">
        <f>'Total Cost'!C124/(1+Assumptions!$D$49)^($A124-2022)</f>
        <v>7765.9449510825161</v>
      </c>
      <c r="F124" s="36">
        <f>'Total Cost'!D124/(1+Assumptions!$D$49)^($A124-2022)</f>
        <v>8188.2621991776368</v>
      </c>
      <c r="G124" s="36">
        <f>'Total Cost'!E124/(1+Assumptions!$D$49)^($A124-2022)</f>
        <v>5384.5449132128015</v>
      </c>
      <c r="H124" s="36">
        <f>'Total Cost'!F124/(1+Assumptions!$D$49)^($A124-2022)</f>
        <v>4481.2552436760134</v>
      </c>
      <c r="I124" s="36">
        <f>'Total Cost'!G124/(1+Assumptions!$D$49)^($A124-2022)</f>
        <v>2686.4069392717461</v>
      </c>
      <c r="J124" s="37">
        <f>'Total Cost'!H124/(1+Assumptions!$D$49)^($A124-2022)</f>
        <v>10117.927204571581</v>
      </c>
      <c r="K124" s="37">
        <f>'Total Cost'!I124/(1+Assumptions!$D$49)^($A124-2022)</f>
        <v>10777.415481335805</v>
      </c>
      <c r="L124" s="37">
        <f>'Total Cost'!J124/(1+Assumptions!$D$49)^($A124-2022)</f>
        <v>6817.4232434865216</v>
      </c>
      <c r="M124" s="37">
        <f>'Total Cost'!K124/(1+Assumptions!$D$49)^($A124-2022)</f>
        <v>5077.4300703760018</v>
      </c>
      <c r="N124" s="37">
        <f>'Total Cost'!L124/(1+Assumptions!$D$49)^($A124-2022)</f>
        <v>4536.0462667960992</v>
      </c>
      <c r="O124" s="37">
        <f>'Total Cost'!M124/(1+Assumptions!$D$49)^($A124-2022)</f>
        <v>1937.9858270747618</v>
      </c>
      <c r="P124" s="38">
        <f>'Total Cost'!N124/(1+Assumptions!$D$49)^($A124-2022)</f>
        <v>219568.11509358959</v>
      </c>
      <c r="Q124" s="38">
        <f>'Total Cost'!O124/(1+Assumptions!$D$49)^($A124-2022)</f>
        <v>395029.98098097922</v>
      </c>
      <c r="R124" s="38">
        <f>'Total Cost'!P124/(1+Assumptions!$D$49)^($A124-2022)</f>
        <v>292871.60013438028</v>
      </c>
      <c r="S124" s="38">
        <f>'Total Cost'!Q124/(1+Assumptions!$D$49)^($A124-2022)</f>
        <v>103686.73979116624</v>
      </c>
      <c r="T124" s="38">
        <f>'Total Cost'!R124/(1+Assumptions!$D$49)^($A124-2022)</f>
        <v>70977.69158476626</v>
      </c>
      <c r="U124" s="38">
        <f>'Total Cost'!S124/(1+Assumptions!$D$49)^($A124-2022)</f>
        <v>39933.278741788148</v>
      </c>
      <c r="V124" s="84">
        <f t="shared" si="11"/>
        <v>235739.25618752459</v>
      </c>
      <c r="W124" s="84">
        <f t="shared" si="6"/>
        <v>413573.34141339752</v>
      </c>
      <c r="X124" s="84">
        <f t="shared" si="7"/>
        <v>307877.28557704441</v>
      </c>
      <c r="Y124" s="84">
        <f t="shared" si="8"/>
        <v>114148.71477475505</v>
      </c>
      <c r="Z124" s="84">
        <f t="shared" si="9"/>
        <v>79994.993095238373</v>
      </c>
      <c r="AA124" s="84">
        <f t="shared" si="10"/>
        <v>44557.671508134656</v>
      </c>
    </row>
    <row r="125" spans="1:27" x14ac:dyDescent="0.35">
      <c r="A125">
        <v>2144</v>
      </c>
      <c r="B125">
        <v>2140</v>
      </c>
      <c r="C125">
        <f>'[2]Total Frequency Model'!L125</f>
        <v>3.8094427801078492</v>
      </c>
      <c r="D125" s="36">
        <f>'Total Cost'!B125/(1+Assumptions!$D$49)^($A125-2022)</f>
        <v>5826.0680471563765</v>
      </c>
      <c r="E125" s="36">
        <f>'Total Cost'!C125/(1+Assumptions!$D$49)^($A125-2022)</f>
        <v>7474.5291612742667</v>
      </c>
      <c r="F125" s="36">
        <f>'Total Cost'!D125/(1+Assumptions!$D$49)^($A125-2022)</f>
        <v>7880.9990250293613</v>
      </c>
      <c r="G125" s="36">
        <f>'Total Cost'!E125/(1+Assumptions!$D$49)^($A125-2022)</f>
        <v>5182.4907628774754</v>
      </c>
      <c r="H125" s="36">
        <f>'Total Cost'!F125/(1+Assumptions!$D$49)^($A125-2022)</f>
        <v>4313.0968876235193</v>
      </c>
      <c r="I125" s="36">
        <f>'Total Cost'!G125/(1+Assumptions!$D$49)^($A125-2022)</f>
        <v>2585.5999666643611</v>
      </c>
      <c r="J125" s="37">
        <f>'Total Cost'!H125/(1+Assumptions!$D$49)^($A125-2022)</f>
        <v>9667.3456694475954</v>
      </c>
      <c r="K125" s="37">
        <f>'Total Cost'!I125/(1+Assumptions!$D$49)^($A125-2022)</f>
        <v>10297.570161849027</v>
      </c>
      <c r="L125" s="37">
        <f>'Total Cost'!J125/(1+Assumptions!$D$49)^($A125-2022)</f>
        <v>6513.9850891836195</v>
      </c>
      <c r="M125" s="37">
        <f>'Total Cost'!K125/(1+Assumptions!$D$49)^($A125-2022)</f>
        <v>4851.7710408634412</v>
      </c>
      <c r="N125" s="37">
        <f>'Total Cost'!L125/(1+Assumptions!$D$49)^($A125-2022)</f>
        <v>4334.3365981957304</v>
      </c>
      <c r="O125" s="37">
        <f>'Total Cost'!M125/(1+Assumptions!$D$49)^($A125-2022)</f>
        <v>1851.7743269929936</v>
      </c>
      <c r="P125" s="38">
        <f>'Total Cost'!N125/(1+Assumptions!$D$49)^($A125-2022)</f>
        <v>209850.75997963347</v>
      </c>
      <c r="Q125" s="38">
        <f>'Total Cost'!O125/(1+Assumptions!$D$49)^($A125-2022)</f>
        <v>377564.60314851679</v>
      </c>
      <c r="R125" s="38">
        <f>'Total Cost'!P125/(1+Assumptions!$D$49)^($A125-2022)</f>
        <v>279941.05090566637</v>
      </c>
      <c r="S125" s="38">
        <f>'Total Cost'!Q125/(1+Assumptions!$D$49)^($A125-2022)</f>
        <v>99137.221887172942</v>
      </c>
      <c r="T125" s="38">
        <f>'Total Cost'!R125/(1+Assumptions!$D$49)^($A125-2022)</f>
        <v>67856.30928412269</v>
      </c>
      <c r="U125" s="38">
        <f>'Total Cost'!S125/(1+Assumptions!$D$49)^($A125-2022)</f>
        <v>38174.319763741878</v>
      </c>
      <c r="V125" s="84">
        <f t="shared" si="11"/>
        <v>225344.17369623744</v>
      </c>
      <c r="W125" s="84">
        <f t="shared" si="6"/>
        <v>395336.70247164008</v>
      </c>
      <c r="X125" s="84">
        <f t="shared" si="7"/>
        <v>294336.03501987935</v>
      </c>
      <c r="Y125" s="84">
        <f t="shared" si="8"/>
        <v>109171.48369091385</v>
      </c>
      <c r="Z125" s="84">
        <f t="shared" si="9"/>
        <v>76503.742769941935</v>
      </c>
      <c r="AA125" s="84">
        <f t="shared" si="10"/>
        <v>42611.694057399232</v>
      </c>
    </row>
    <row r="126" spans="1:27" x14ac:dyDescent="0.35">
      <c r="A126">
        <v>2145</v>
      </c>
      <c r="B126">
        <v>2140</v>
      </c>
      <c r="C126">
        <f>'[2]Total Frequency Model'!L126</f>
        <v>3.8094427801078492</v>
      </c>
      <c r="D126" s="36">
        <f>'Total Cost'!B126/(1+Assumptions!$D$49)^($A126-2022)</f>
        <v>5607.445814815932</v>
      </c>
      <c r="E126" s="36">
        <f>'Total Cost'!C126/(1+Assumptions!$D$49)^($A126-2022)</f>
        <v>7194.0487004033866</v>
      </c>
      <c r="F126" s="36">
        <f>'Total Cost'!D126/(1+Assumptions!$D$49)^($A126-2022)</f>
        <v>7585.2658502742634</v>
      </c>
      <c r="G126" s="36">
        <f>'Total Cost'!E126/(1+Assumptions!$D$49)^($A126-2022)</f>
        <v>4988.0186608537069</v>
      </c>
      <c r="H126" s="36">
        <f>'Total Cost'!F126/(1+Assumptions!$D$49)^($A126-2022)</f>
        <v>4151.2486458521043</v>
      </c>
      <c r="I126" s="36">
        <f>'Total Cost'!G126/(1+Assumptions!$D$49)^($A126-2022)</f>
        <v>2488.575758900869</v>
      </c>
      <c r="J126" s="37">
        <f>'Total Cost'!H126/(1+Assumptions!$D$49)^($A126-2022)</f>
        <v>9236.8393988311855</v>
      </c>
      <c r="K126" s="37">
        <f>'Total Cost'!I126/(1+Assumptions!$D$49)^($A126-2022)</f>
        <v>9839.0998074887029</v>
      </c>
      <c r="L126" s="37">
        <f>'Total Cost'!J126/(1+Assumptions!$D$49)^($A126-2022)</f>
        <v>6224.0600053578173</v>
      </c>
      <c r="M126" s="37">
        <f>'Total Cost'!K126/(1+Assumptions!$D$49)^($A126-2022)</f>
        <v>4636.1482598988414</v>
      </c>
      <c r="N126" s="37">
        <f>'Total Cost'!L126/(1+Assumptions!$D$49)^($A126-2022)</f>
        <v>4141.6024070598232</v>
      </c>
      <c r="O126" s="37">
        <f>'Total Cost'!M126/(1+Assumptions!$D$49)^($A126-2022)</f>
        <v>1769.4002687633206</v>
      </c>
      <c r="P126" s="38">
        <f>'Total Cost'!N126/(1+Assumptions!$D$49)^($A126-2022)</f>
        <v>200564.39828305272</v>
      </c>
      <c r="Q126" s="38">
        <f>'Total Cost'!O126/(1+Assumptions!$D$49)^($A126-2022)</f>
        <v>360873.16829625372</v>
      </c>
      <c r="R126" s="38">
        <f>'Total Cost'!P126/(1+Assumptions!$D$49)^($A126-2022)</f>
        <v>267582.76239269431</v>
      </c>
      <c r="S126" s="38">
        <f>'Total Cost'!Q126/(1+Assumptions!$D$49)^($A126-2022)</f>
        <v>94787.905412408683</v>
      </c>
      <c r="T126" s="38">
        <f>'Total Cost'!R126/(1+Assumptions!$D$49)^($A126-2022)</f>
        <v>64872.569966372001</v>
      </c>
      <c r="U126" s="38">
        <f>'Total Cost'!S126/(1+Assumptions!$D$49)^($A126-2022)</f>
        <v>36493.039346106787</v>
      </c>
      <c r="V126" s="84">
        <f t="shared" si="11"/>
        <v>215408.68349669984</v>
      </c>
      <c r="W126" s="84">
        <f t="shared" si="6"/>
        <v>377906.31680414581</v>
      </c>
      <c r="X126" s="84">
        <f t="shared" si="7"/>
        <v>281392.08824832638</v>
      </c>
      <c r="Y126" s="84">
        <f t="shared" si="8"/>
        <v>104412.07233316122</v>
      </c>
      <c r="Z126" s="84">
        <f t="shared" si="9"/>
        <v>73165.421019283924</v>
      </c>
      <c r="AA126" s="84">
        <f t="shared" si="10"/>
        <v>40751.015373770977</v>
      </c>
    </row>
    <row r="127" spans="1:27" x14ac:dyDescent="0.35">
      <c r="A127">
        <v>2146</v>
      </c>
      <c r="B127">
        <v>2140</v>
      </c>
      <c r="C127">
        <f>'[2]Total Frequency Model'!L127</f>
        <v>3.8094427801078492</v>
      </c>
      <c r="D127" s="36">
        <f>'Total Cost'!B127/(1+Assumptions!$D$49)^($A127-2022)</f>
        <v>5397.0273453026048</v>
      </c>
      <c r="E127" s="36">
        <f>'Total Cost'!C127/(1+Assumptions!$D$49)^($A127-2022)</f>
        <v>6924.0932220742725</v>
      </c>
      <c r="F127" s="36">
        <f>'Total Cost'!D127/(1+Assumptions!$D$49)^($A127-2022)</f>
        <v>7300.6300136070104</v>
      </c>
      <c r="G127" s="36">
        <f>'Total Cost'!E127/(1+Assumptions!$D$49)^($A127-2022)</f>
        <v>4800.8440920424337</v>
      </c>
      <c r="H127" s="36">
        <f>'Total Cost'!F127/(1+Assumptions!$D$49)^($A127-2022)</f>
        <v>3995.4737323751838</v>
      </c>
      <c r="I127" s="36">
        <f>'Total Cost'!G127/(1+Assumptions!$D$49)^($A127-2022)</f>
        <v>2395.1923683610394</v>
      </c>
      <c r="J127" s="37">
        <f>'Total Cost'!H127/(1+Assumptions!$D$49)^($A127-2022)</f>
        <v>8825.5135838771657</v>
      </c>
      <c r="K127" s="37">
        <f>'Total Cost'!I127/(1+Assumptions!$D$49)^($A127-2022)</f>
        <v>9401.0518396395219</v>
      </c>
      <c r="L127" s="37">
        <f>'Total Cost'!J127/(1+Assumptions!$D$49)^($A127-2022)</f>
        <v>5947.0459265688114</v>
      </c>
      <c r="M127" s="37">
        <f>'Total Cost'!K127/(1+Assumptions!$D$49)^($A127-2022)</f>
        <v>4430.1150814461198</v>
      </c>
      <c r="N127" s="37">
        <f>'Total Cost'!L127/(1+Assumptions!$D$49)^($A127-2022)</f>
        <v>3957.4440831896104</v>
      </c>
      <c r="O127" s="37">
        <f>'Total Cost'!M127/(1+Assumptions!$D$49)^($A127-2022)</f>
        <v>1690.6927496006103</v>
      </c>
      <c r="P127" s="38">
        <f>'Total Cost'!N127/(1+Assumptions!$D$49)^($A127-2022)</f>
        <v>191689.87649618741</v>
      </c>
      <c r="Q127" s="38">
        <f>'Total Cost'!O127/(1+Assumptions!$D$49)^($A127-2022)</f>
        <v>344921.31016394618</v>
      </c>
      <c r="R127" s="38">
        <f>'Total Cost'!P127/(1+Assumptions!$D$49)^($A127-2022)</f>
        <v>255771.35323906524</v>
      </c>
      <c r="S127" s="38">
        <f>'Total Cost'!Q127/(1+Assumptions!$D$49)^($A127-2022)</f>
        <v>90629.956956033784</v>
      </c>
      <c r="T127" s="38">
        <f>'Total Cost'!R127/(1+Assumptions!$D$49)^($A127-2022)</f>
        <v>62020.388854370067</v>
      </c>
      <c r="U127" s="38">
        <f>'Total Cost'!S127/(1+Assumptions!$D$49)^($A127-2022)</f>
        <v>34885.998945096333</v>
      </c>
      <c r="V127" s="84">
        <f t="shared" si="11"/>
        <v>205912.41742536717</v>
      </c>
      <c r="W127" s="84">
        <f t="shared" si="6"/>
        <v>361246.45522566</v>
      </c>
      <c r="X127" s="84">
        <f t="shared" si="7"/>
        <v>269019.02917924104</v>
      </c>
      <c r="Y127" s="84">
        <f t="shared" si="8"/>
        <v>99860.916129522346</v>
      </c>
      <c r="Z127" s="84">
        <f t="shared" si="9"/>
        <v>69973.306669934856</v>
      </c>
      <c r="AA127" s="84">
        <f t="shared" si="10"/>
        <v>38971.88406305798</v>
      </c>
    </row>
    <row r="128" spans="1:27" x14ac:dyDescent="0.35">
      <c r="A128">
        <v>2147</v>
      </c>
      <c r="B128">
        <v>2140</v>
      </c>
      <c r="C128">
        <f>'[2]Total Frequency Model'!L128</f>
        <v>3.8094427801078492</v>
      </c>
      <c r="D128" s="36">
        <f>'Total Cost'!B128/(1+Assumptions!$D$49)^($A128-2022)</f>
        <v>5194.5047937837653</v>
      </c>
      <c r="E128" s="36">
        <f>'Total Cost'!C128/(1+Assumptions!$D$49)^($A128-2022)</f>
        <v>6664.2677780714212</v>
      </c>
      <c r="F128" s="36">
        <f>'Total Cost'!D128/(1+Assumptions!$D$49)^($A128-2022)</f>
        <v>7026.6750892656355</v>
      </c>
      <c r="G128" s="36">
        <f>'Total Cost'!E128/(1+Assumptions!$D$49)^($A128-2022)</f>
        <v>4620.693217726257</v>
      </c>
      <c r="H128" s="36">
        <f>'Total Cost'!F128/(1+Assumptions!$D$49)^($A128-2022)</f>
        <v>3845.5442465608494</v>
      </c>
      <c r="I128" s="36">
        <f>'Total Cost'!G128/(1+Assumptions!$D$49)^($A128-2022)</f>
        <v>2305.3131739854307</v>
      </c>
      <c r="J128" s="37">
        <f>'Total Cost'!H128/(1+Assumptions!$D$49)^($A128-2022)</f>
        <v>8432.5133144006322</v>
      </c>
      <c r="K128" s="37">
        <f>'Total Cost'!I128/(1+Assumptions!$D$49)^($A128-2022)</f>
        <v>8982.5161479266662</v>
      </c>
      <c r="L128" s="37">
        <f>'Total Cost'!J128/(1+Assumptions!$D$49)^($A128-2022)</f>
        <v>5682.367623157772</v>
      </c>
      <c r="M128" s="37">
        <f>'Total Cost'!K128/(1+Assumptions!$D$49)^($A128-2022)</f>
        <v>4233.2447477116293</v>
      </c>
      <c r="N128" s="37">
        <f>'Total Cost'!L128/(1+Assumptions!$D$49)^($A128-2022)</f>
        <v>3781.4798169600176</v>
      </c>
      <c r="O128" s="37">
        <f>'Total Cost'!M128/(1+Assumptions!$D$49)^($A128-2022)</f>
        <v>1615.4884815362241</v>
      </c>
      <c r="P128" s="38">
        <f>'Total Cost'!N128/(1+Assumptions!$D$49)^($A128-2022)</f>
        <v>183208.89381430537</v>
      </c>
      <c r="Q128" s="38">
        <f>'Total Cost'!O128/(1+Assumptions!$D$49)^($A128-2022)</f>
        <v>329676.1913320474</v>
      </c>
      <c r="R128" s="38">
        <f>'Total Cost'!P128/(1+Assumptions!$D$49)^($A128-2022)</f>
        <v>244482.57004137192</v>
      </c>
      <c r="S128" s="38">
        <f>'Total Cost'!Q128/(1+Assumptions!$D$49)^($A128-2022)</f>
        <v>86654.933814263117</v>
      </c>
      <c r="T128" s="38">
        <f>'Total Cost'!R128/(1+Assumptions!$D$49)^($A128-2022)</f>
        <v>59293.950773216333</v>
      </c>
      <c r="U128" s="38">
        <f>'Total Cost'!S128/(1+Assumptions!$D$49)^($A128-2022)</f>
        <v>33349.912556659088</v>
      </c>
      <c r="V128" s="84">
        <f t="shared" si="11"/>
        <v>196835.91192248976</v>
      </c>
      <c r="W128" s="84">
        <f t="shared" si="6"/>
        <v>345322.97525804548</v>
      </c>
      <c r="X128" s="84">
        <f t="shared" si="7"/>
        <v>257191.61275379531</v>
      </c>
      <c r="Y128" s="84">
        <f t="shared" si="8"/>
        <v>95508.871779701003</v>
      </c>
      <c r="Z128" s="84">
        <f t="shared" si="9"/>
        <v>66920.974836737194</v>
      </c>
      <c r="AA128" s="84">
        <f t="shared" si="10"/>
        <v>37270.714212180741</v>
      </c>
    </row>
    <row r="129" spans="1:27" x14ac:dyDescent="0.35">
      <c r="A129">
        <v>2148</v>
      </c>
      <c r="B129">
        <v>2140</v>
      </c>
      <c r="C129">
        <f>'[2]Total Frequency Model'!L129</f>
        <v>3.8094427801078492</v>
      </c>
      <c r="D129" s="36">
        <f>'Total Cost'!B129/(1+Assumptions!$D$49)^($A129-2022)</f>
        <v>4999.5818672528185</v>
      </c>
      <c r="E129" s="36">
        <f>'Total Cost'!C129/(1+Assumptions!$D$49)^($A129-2022)</f>
        <v>6414.1922405452833</v>
      </c>
      <c r="F129" s="36">
        <f>'Total Cost'!D129/(1+Assumptions!$D$49)^($A129-2022)</f>
        <v>6763.0002777954787</v>
      </c>
      <c r="G129" s="36">
        <f>'Total Cost'!E129/(1+Assumptions!$D$49)^($A129-2022)</f>
        <v>4447.3024749400074</v>
      </c>
      <c r="H129" s="36">
        <f>'Total Cost'!F129/(1+Assumptions!$D$49)^($A129-2022)</f>
        <v>3701.24083971042</v>
      </c>
      <c r="I129" s="36">
        <f>'Total Cost'!G129/(1+Assumptions!$D$49)^($A129-2022)</f>
        <v>2218.806681397084</v>
      </c>
      <c r="J129" s="37">
        <f>'Total Cost'!H129/(1+Assumptions!$D$49)^($A129-2022)</f>
        <v>8057.021799262433</v>
      </c>
      <c r="K129" s="37">
        <f>'Total Cost'!I129/(1+Assumptions!$D$49)^($A129-2022)</f>
        <v>8582.6231962365782</v>
      </c>
      <c r="L129" s="37">
        <f>'Total Cost'!J129/(1+Assumptions!$D$49)^($A129-2022)</f>
        <v>5429.475504662063</v>
      </c>
      <c r="M129" s="37">
        <f>'Total Cost'!K129/(1+Assumptions!$D$49)^($A129-2022)</f>
        <v>4045.129503128755</v>
      </c>
      <c r="N129" s="37">
        <f>'Total Cost'!L129/(1+Assumptions!$D$49)^($A129-2022)</f>
        <v>3613.3448060451351</v>
      </c>
      <c r="O129" s="37">
        <f>'Total Cost'!M129/(1+Assumptions!$D$49)^($A129-2022)</f>
        <v>1543.631451989658</v>
      </c>
      <c r="P129" s="38">
        <f>'Total Cost'!N129/(1+Assumptions!$D$49)^($A129-2022)</f>
        <v>175103.96411305387</v>
      </c>
      <c r="Q129" s="38">
        <f>'Total Cost'!O129/(1+Assumptions!$D$49)^($A129-2022)</f>
        <v>315106.43509479822</v>
      </c>
      <c r="R129" s="38">
        <f>'Total Cost'!P129/(1+Assumptions!$D$49)^($A129-2022)</f>
        <v>233693.23713355022</v>
      </c>
      <c r="S129" s="38">
        <f>'Total Cost'!Q129/(1+Assumptions!$D$49)^($A129-2022)</f>
        <v>82854.76667063027</v>
      </c>
      <c r="T129" s="38">
        <f>'Total Cost'!R129/(1+Assumptions!$D$49)^($A129-2022)</f>
        <v>56687.698180104635</v>
      </c>
      <c r="U129" s="38">
        <f>'Total Cost'!S129/(1+Assumptions!$D$49)^($A129-2022)</f>
        <v>31881.639936344483</v>
      </c>
      <c r="V129" s="84">
        <f t="shared" si="11"/>
        <v>188160.56777956913</v>
      </c>
      <c r="W129" s="84">
        <f t="shared" si="6"/>
        <v>330103.25053158007</v>
      </c>
      <c r="X129" s="84">
        <f t="shared" si="7"/>
        <v>245885.71291600776</v>
      </c>
      <c r="Y129" s="84">
        <f t="shared" si="8"/>
        <v>91347.198648699035</v>
      </c>
      <c r="Z129" s="84">
        <f t="shared" si="9"/>
        <v>64002.283825860191</v>
      </c>
      <c r="AA129" s="84">
        <f t="shared" si="10"/>
        <v>35644.078069731229</v>
      </c>
    </row>
    <row r="130" spans="1:27" x14ac:dyDescent="0.35">
      <c r="A130">
        <v>2149</v>
      </c>
      <c r="B130">
        <v>2140</v>
      </c>
      <c r="C130">
        <f>'[2]Total Frequency Model'!L130</f>
        <v>3.8094427801078492</v>
      </c>
      <c r="D130" s="36">
        <f>'Total Cost'!B130/(1+Assumptions!$D$49)^($A130-2022)</f>
        <v>4811.9733910488521</v>
      </c>
      <c r="E130" s="36">
        <f>'Total Cost'!C130/(1+Assumptions!$D$49)^($A130-2022)</f>
        <v>6173.5007458805048</v>
      </c>
      <c r="F130" s="36">
        <f>'Total Cost'!D130/(1+Assumptions!$D$49)^($A130-2022)</f>
        <v>6509.2198196746094</v>
      </c>
      <c r="G130" s="36">
        <f>'Total Cost'!E130/(1+Assumptions!$D$49)^($A130-2022)</f>
        <v>4280.4181908748515</v>
      </c>
      <c r="H130" s="36">
        <f>'Total Cost'!F130/(1+Assumptions!$D$49)^($A130-2022)</f>
        <v>3562.3523941485691</v>
      </c>
      <c r="I130" s="36">
        <f>'Total Cost'!G130/(1+Assumptions!$D$49)^($A130-2022)</f>
        <v>2135.5463305236185</v>
      </c>
      <c r="J130" s="37">
        <f>'Total Cost'!H130/(1+Assumptions!$D$49)^($A130-2022)</f>
        <v>7698.2586661538326</v>
      </c>
      <c r="K130" s="37">
        <f>'Total Cost'!I130/(1+Assumptions!$D$49)^($A130-2022)</f>
        <v>8200.5422132297408</v>
      </c>
      <c r="L130" s="37">
        <f>'Total Cost'!J130/(1+Assumptions!$D$49)^($A130-2022)</f>
        <v>5187.8444766018429</v>
      </c>
      <c r="M130" s="37">
        <f>'Total Cost'!K130/(1+Assumptions!$D$49)^($A130-2022)</f>
        <v>3865.3797478311817</v>
      </c>
      <c r="N130" s="37">
        <f>'Total Cost'!L130/(1+Assumptions!$D$49)^($A130-2022)</f>
        <v>3452.6904975093485</v>
      </c>
      <c r="O130" s="37">
        <f>'Total Cost'!M130/(1+Assumptions!$D$49)^($A130-2022)</f>
        <v>1474.9725994755652</v>
      </c>
      <c r="P130" s="38">
        <f>'Total Cost'!N130/(1+Assumptions!$D$49)^($A130-2022)</f>
        <v>167358.37962378995</v>
      </c>
      <c r="Q130" s="38">
        <f>'Total Cost'!O130/(1+Assumptions!$D$49)^($A130-2022)</f>
        <v>301182.06037369382</v>
      </c>
      <c r="R130" s="38">
        <f>'Total Cost'!P130/(1+Assumptions!$D$49)^($A130-2022)</f>
        <v>223381.20861037096</v>
      </c>
      <c r="S130" s="38">
        <f>'Total Cost'!Q130/(1+Assumptions!$D$49)^($A130-2022)</f>
        <v>79221.743045573938</v>
      </c>
      <c r="T130" s="38">
        <f>'Total Cost'!R130/(1+Assumptions!$D$49)^($A130-2022)</f>
        <v>54196.319726633767</v>
      </c>
      <c r="U130" s="38">
        <f>'Total Cost'!S130/(1+Assumptions!$D$49)^($A130-2022)</f>
        <v>30478.180121064674</v>
      </c>
      <c r="V130" s="84">
        <f t="shared" si="11"/>
        <v>179868.61168099265</v>
      </c>
      <c r="W130" s="84">
        <f t="shared" si="6"/>
        <v>315556.10333280405</v>
      </c>
      <c r="X130" s="84">
        <f t="shared" si="7"/>
        <v>235078.27290664741</v>
      </c>
      <c r="Y130" s="84">
        <f t="shared" si="8"/>
        <v>87367.540984279971</v>
      </c>
      <c r="Z130" s="84">
        <f t="shared" si="9"/>
        <v>61211.362618291685</v>
      </c>
      <c r="AA130" s="84">
        <f t="shared" si="10"/>
        <v>34088.699051063857</v>
      </c>
    </row>
    <row r="131" spans="1:27" x14ac:dyDescent="0.35">
      <c r="A131">
        <v>2150</v>
      </c>
      <c r="B131">
        <v>2150</v>
      </c>
      <c r="C131">
        <f>'[2]Total Frequency Model'!L131</f>
        <v>4.1093349310964644</v>
      </c>
      <c r="D131" s="36">
        <f>'Total Cost'!B131/(1+Assumptions!$D$49)^($A131-2022)</f>
        <v>4631.4048916425691</v>
      </c>
      <c r="E131" s="36">
        <f>'Total Cost'!C131/(1+Assumptions!$D$49)^($A131-2022)</f>
        <v>5941.8411594329082</v>
      </c>
      <c r="F131" s="36">
        <f>'Total Cost'!D131/(1+Assumptions!$D$49)^($A131-2022)</f>
        <v>6264.9624309428536</v>
      </c>
      <c r="G131" s="36">
        <f>'Total Cost'!E131/(1+Assumptions!$D$49)^($A131-2022)</f>
        <v>4119.79621175182</v>
      </c>
      <c r="H131" s="36">
        <f>'Total Cost'!F131/(1+Assumptions!$D$49)^($A131-2022)</f>
        <v>3428.6757143555446</v>
      </c>
      <c r="I131" s="36">
        <f>'Total Cost'!G131/(1+Assumptions!$D$49)^($A131-2022)</f>
        <v>2055.4103104382716</v>
      </c>
      <c r="J131" s="37">
        <f>'Total Cost'!H131/(1+Assumptions!$D$49)^($A131-2022)</f>
        <v>7355.4783372369948</v>
      </c>
      <c r="K131" s="37">
        <f>'Total Cost'!I131/(1+Assumptions!$D$49)^($A131-2022)</f>
        <v>7835.4794635751823</v>
      </c>
      <c r="L131" s="37">
        <f>'Total Cost'!J131/(1+Assumptions!$D$49)^($A131-2022)</f>
        <v>4956.9728482572755</v>
      </c>
      <c r="M131" s="37">
        <f>'Total Cost'!K131/(1+Assumptions!$D$49)^($A131-2022)</f>
        <v>3693.6232288542001</v>
      </c>
      <c r="N131" s="37">
        <f>'Total Cost'!L131/(1+Assumptions!$D$49)^($A131-2022)</f>
        <v>3299.1838636869225</v>
      </c>
      <c r="O131" s="37">
        <f>'Total Cost'!M131/(1+Assumptions!$D$49)^($A131-2022)</f>
        <v>1409.3695037710499</v>
      </c>
      <c r="P131" s="38">
        <f>'Total Cost'!N131/(1+Assumptions!$D$49)^($A131-2022)</f>
        <v>159956.17623087554</v>
      </c>
      <c r="Q131" s="38">
        <f>'Total Cost'!O131/(1+Assumptions!$D$49)^($A131-2022)</f>
        <v>287874.41953545652</v>
      </c>
      <c r="R131" s="38">
        <f>'Total Cost'!P131/(1+Assumptions!$D$49)^($A131-2022)</f>
        <v>213525.32249008506</v>
      </c>
      <c r="S131" s="38">
        <f>'Total Cost'!Q131/(1+Assumptions!$D$49)^($A131-2022)</f>
        <v>75748.491481112636</v>
      </c>
      <c r="T131" s="38">
        <f>'Total Cost'!R131/(1+Assumptions!$D$49)^($A131-2022)</f>
        <v>51814.739329853022</v>
      </c>
      <c r="U131" s="38">
        <f>'Total Cost'!S131/(1+Assumptions!$D$49)^($A131-2022)</f>
        <v>29136.665239288985</v>
      </c>
      <c r="V131" s="84">
        <f t="shared" si="11"/>
        <v>171943.05945975511</v>
      </c>
      <c r="W131" s="84">
        <f t="shared" si="6"/>
        <v>301651.74015846458</v>
      </c>
      <c r="X131" s="84">
        <f t="shared" si="7"/>
        <v>224747.25776928518</v>
      </c>
      <c r="Y131" s="84">
        <f t="shared" si="8"/>
        <v>83561.910921718663</v>
      </c>
      <c r="Z131" s="84">
        <f t="shared" si="9"/>
        <v>58542.598907895488</v>
      </c>
      <c r="AA131" s="84">
        <f t="shared" si="10"/>
        <v>32601.445053498304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085B-7EF8-438C-950E-B337594A503E}">
  <sheetPr>
    <tabColor rgb="FF00B050"/>
  </sheetPr>
  <dimension ref="A1:H48"/>
  <sheetViews>
    <sheetView zoomScale="130" zoomScaleNormal="130" workbookViewId="0">
      <selection activeCell="A7" sqref="A7"/>
    </sheetView>
  </sheetViews>
  <sheetFormatPr defaultColWidth="8.81640625" defaultRowHeight="14.5" x14ac:dyDescent="0.35"/>
  <cols>
    <col min="1" max="1" width="48.81640625" bestFit="1" customWidth="1"/>
    <col min="2" max="2" width="17.54296875" bestFit="1" customWidth="1"/>
    <col min="3" max="3" width="18.81640625" bestFit="1" customWidth="1"/>
    <col min="4" max="4" width="17.54296875" bestFit="1" customWidth="1"/>
    <col min="5" max="7" width="17.453125" bestFit="1" customWidth="1"/>
    <col min="8" max="9" width="18.81640625" bestFit="1" customWidth="1"/>
    <col min="10" max="10" width="14.81640625" bestFit="1" customWidth="1"/>
    <col min="11" max="11" width="13.1796875" bestFit="1" customWidth="1"/>
  </cols>
  <sheetData>
    <row r="1" spans="1:8" x14ac:dyDescent="0.35">
      <c r="A1" s="122" t="s">
        <v>199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</row>
    <row r="2" spans="1:8" x14ac:dyDescent="0.35">
      <c r="A2" s="85" t="s">
        <v>167</v>
      </c>
      <c r="B2" s="86">
        <v>2376180</v>
      </c>
      <c r="C2" s="86">
        <v>1634628</v>
      </c>
      <c r="D2" s="86">
        <v>1865736</v>
      </c>
      <c r="E2" s="86">
        <v>403548</v>
      </c>
      <c r="F2" s="86">
        <v>500448</v>
      </c>
      <c r="G2" s="86">
        <v>110052</v>
      </c>
    </row>
    <row r="3" spans="1:8" x14ac:dyDescent="0.35">
      <c r="A3" s="85" t="s">
        <v>168</v>
      </c>
      <c r="B3" s="88">
        <f>SUM('Future Expected Cost'!V4:V131)</f>
        <v>1474990011.5860336</v>
      </c>
      <c r="C3" s="88">
        <f>SUM('Future Expected Cost'!W4:W131)</f>
        <v>2587059575.3057117</v>
      </c>
      <c r="D3" s="88">
        <f>SUM('Future Expected Cost'!X4:X131)</f>
        <v>1908633894.1274319</v>
      </c>
      <c r="E3" s="88">
        <f>SUM('Future Expected Cost'!Y4:Y131)</f>
        <v>685597968.16856146</v>
      </c>
      <c r="F3" s="88">
        <f>SUM('Future Expected Cost'!Z4:Z131)</f>
        <v>482337275.72035402</v>
      </c>
      <c r="G3" s="88">
        <f>SUM('Future Expected Cost'!AA4:AA131)</f>
        <v>269466451.15921932</v>
      </c>
    </row>
    <row r="4" spans="1:8" x14ac:dyDescent="0.35">
      <c r="A4" s="85" t="s">
        <v>175</v>
      </c>
      <c r="B4" s="88">
        <f>B3/B2</f>
        <v>620.74001615451425</v>
      </c>
      <c r="C4" s="88">
        <f t="shared" ref="C4:G4" si="0">C3/C2</f>
        <v>1582.6595257793895</v>
      </c>
      <c r="D4" s="88">
        <f t="shared" si="0"/>
        <v>1022.9924781037788</v>
      </c>
      <c r="E4" s="88">
        <f t="shared" si="0"/>
        <v>1698.925451665134</v>
      </c>
      <c r="F4" s="88">
        <f t="shared" si="0"/>
        <v>963.81097680549033</v>
      </c>
      <c r="G4" s="88">
        <f t="shared" si="0"/>
        <v>2448.5375200743224</v>
      </c>
    </row>
    <row r="5" spans="1:8" x14ac:dyDescent="0.35">
      <c r="A5" s="85" t="s">
        <v>169</v>
      </c>
      <c r="B5" s="87">
        <f>(B3/B2)/((1-(1/(1+Assumptions!$D$49))^127)/Assumptions!$D$49)</f>
        <v>34.524652316595699</v>
      </c>
      <c r="C5" s="87">
        <f>(C3/C2)/((1-(1/(1+Assumptions!$D$49))^127)/Assumptions!$D$49)</f>
        <v>88.02520933253399</v>
      </c>
      <c r="D5" s="87">
        <f>(D3/D2)/((1-(1/(1+Assumptions!$D$49))^127)/Assumptions!$D$49)</f>
        <v>56.89734624782777</v>
      </c>
      <c r="E5" s="87">
        <f>(E3/E2)/((1-(1/(1+Assumptions!$D$49))^127)/Assumptions!$D$49)</f>
        <v>94.491750175734992</v>
      </c>
      <c r="F5" s="87">
        <f>(F3/F2)/((1-(1/(1+Assumptions!$D$49))^127)/Assumptions!$D$49)</f>
        <v>53.605757655625638</v>
      </c>
      <c r="G5" s="87">
        <f>(G3/G2)/((1-(1/(1+Assumptions!$D$49))^127)/Assumptions!$D$49)</f>
        <v>136.18407765685765</v>
      </c>
      <c r="H5" s="101"/>
    </row>
    <row r="6" spans="1:8" x14ac:dyDescent="0.35">
      <c r="A6" s="85" t="s">
        <v>28</v>
      </c>
      <c r="B6" s="89">
        <v>82459</v>
      </c>
      <c r="C6" s="89">
        <v>68123</v>
      </c>
      <c r="D6" s="89">
        <v>71916</v>
      </c>
      <c r="E6" s="89">
        <v>48615</v>
      </c>
      <c r="F6" s="89">
        <v>61518</v>
      </c>
      <c r="G6" s="89">
        <v>69340</v>
      </c>
    </row>
    <row r="7" spans="1:8" x14ac:dyDescent="0.35">
      <c r="A7" s="85" t="s">
        <v>170</v>
      </c>
      <c r="B7" s="90">
        <f>B5/B6</f>
        <v>4.1868870974175892E-4</v>
      </c>
      <c r="C7" s="90">
        <f t="shared" ref="C7:G7" si="1">C5/C6</f>
        <v>1.2921510992254302E-3</v>
      </c>
      <c r="D7" s="90">
        <f t="shared" si="1"/>
        <v>7.9116394471088168E-4</v>
      </c>
      <c r="E7" s="90">
        <f t="shared" si="1"/>
        <v>1.9436747953457778E-3</v>
      </c>
      <c r="F7" s="90">
        <f t="shared" si="1"/>
        <v>8.7138329685011924E-4</v>
      </c>
      <c r="G7" s="90">
        <f t="shared" si="1"/>
        <v>1.964004581148798E-3</v>
      </c>
    </row>
    <row r="8" spans="1:8" x14ac:dyDescent="0.35">
      <c r="A8" s="85" t="s">
        <v>171</v>
      </c>
      <c r="B8" s="88">
        <f>4/52*B6</f>
        <v>6343</v>
      </c>
      <c r="C8" s="88">
        <f t="shared" ref="C8:G8" si="2">4/52*C6</f>
        <v>5240.2307692307695</v>
      </c>
      <c r="D8" s="88">
        <f t="shared" si="2"/>
        <v>5532</v>
      </c>
      <c r="E8" s="88">
        <f t="shared" si="2"/>
        <v>3739.6153846153848</v>
      </c>
      <c r="F8" s="88">
        <f t="shared" si="2"/>
        <v>4732.1538461538466</v>
      </c>
      <c r="G8" s="88">
        <f t="shared" si="2"/>
        <v>5333.8461538461543</v>
      </c>
    </row>
    <row r="9" spans="1:8" x14ac:dyDescent="0.35">
      <c r="A9" s="85" t="s">
        <v>172</v>
      </c>
      <c r="B9" s="87">
        <f>MAX(B5-B8,0)</f>
        <v>0</v>
      </c>
      <c r="C9" s="87">
        <f t="shared" ref="C9:G9" si="3">MAX(C5-C8,0)</f>
        <v>0</v>
      </c>
      <c r="D9" s="87">
        <f t="shared" si="3"/>
        <v>0</v>
      </c>
      <c r="E9" s="87">
        <f t="shared" si="3"/>
        <v>0</v>
      </c>
      <c r="F9" s="87">
        <f t="shared" si="3"/>
        <v>0</v>
      </c>
      <c r="G9" s="87">
        <f t="shared" si="3"/>
        <v>0</v>
      </c>
    </row>
    <row r="10" spans="1:8" x14ac:dyDescent="0.35">
      <c r="A10" s="85" t="s">
        <v>196</v>
      </c>
      <c r="B10" s="87">
        <f>B4-$B$4</f>
        <v>0</v>
      </c>
      <c r="C10" s="87">
        <f t="shared" ref="C10:G10" si="4">C4-$B$4</f>
        <v>961.91950962487522</v>
      </c>
      <c r="D10" s="87">
        <f t="shared" si="4"/>
        <v>402.25246194926456</v>
      </c>
      <c r="E10" s="87">
        <f t="shared" si="4"/>
        <v>1078.1854355106198</v>
      </c>
      <c r="F10" s="87">
        <f t="shared" si="4"/>
        <v>343.07096065097608</v>
      </c>
      <c r="G10" s="87">
        <f t="shared" si="4"/>
        <v>1827.7975039198082</v>
      </c>
    </row>
    <row r="11" spans="1:8" x14ac:dyDescent="0.35">
      <c r="A11" s="85" t="s">
        <v>176</v>
      </c>
      <c r="B11" s="87">
        <f>MAX(0.75*B10,0)</f>
        <v>0</v>
      </c>
      <c r="C11" s="87">
        <f t="shared" ref="C11:G11" si="5">MAX(0.75*C10,0)</f>
        <v>721.43963221865647</v>
      </c>
      <c r="D11" s="87">
        <f t="shared" si="5"/>
        <v>301.68934646194839</v>
      </c>
      <c r="E11" s="87">
        <f t="shared" si="5"/>
        <v>808.63907663296482</v>
      </c>
      <c r="F11" s="87">
        <f t="shared" si="5"/>
        <v>257.30322048823206</v>
      </c>
      <c r="G11" s="87">
        <f t="shared" si="5"/>
        <v>1370.8481279398561</v>
      </c>
    </row>
    <row r="12" spans="1:8" x14ac:dyDescent="0.35">
      <c r="C12" s="101"/>
    </row>
    <row r="13" spans="1:8" x14ac:dyDescent="0.35">
      <c r="A13" s="122" t="s">
        <v>198</v>
      </c>
      <c r="B13" s="85" t="s">
        <v>1</v>
      </c>
      <c r="C13" s="85" t="s">
        <v>2</v>
      </c>
      <c r="D13" s="85" t="s">
        <v>3</v>
      </c>
      <c r="E13" s="85" t="s">
        <v>4</v>
      </c>
      <c r="F13" s="85" t="s">
        <v>5</v>
      </c>
      <c r="G13" s="85" t="s">
        <v>6</v>
      </c>
    </row>
    <row r="14" spans="1:8" x14ac:dyDescent="0.35">
      <c r="A14" s="85" t="s">
        <v>167</v>
      </c>
      <c r="B14" s="86">
        <v>2376180</v>
      </c>
      <c r="C14" s="86">
        <v>1634628</v>
      </c>
      <c r="D14" s="86">
        <v>1865736</v>
      </c>
      <c r="E14" s="86">
        <v>403548</v>
      </c>
      <c r="F14" s="86">
        <v>500448</v>
      </c>
      <c r="G14" s="86">
        <v>110052</v>
      </c>
    </row>
    <row r="15" spans="1:8" x14ac:dyDescent="0.35">
      <c r="A15" s="85" t="s">
        <v>168</v>
      </c>
      <c r="B15" s="88">
        <f>SUM('Incentive Relocation assumption'!AN:AN)</f>
        <v>0</v>
      </c>
      <c r="C15" s="88">
        <f>SUM('Incentive Relocation assumption'!AO:AO)</f>
        <v>558581337.25931823</v>
      </c>
      <c r="D15" s="88">
        <f>SUM('Incentive Relocation assumption'!AP:AP)</f>
        <v>266610750.09235463</v>
      </c>
      <c r="E15" s="88">
        <f>SUM('Incentive Relocation assumption'!AQ:AQ)</f>
        <v>154567226.67023724</v>
      </c>
      <c r="F15" s="88">
        <f>SUM('Incentive Relocation assumption'!AR:AR)</f>
        <v>60991830.967979573</v>
      </c>
      <c r="G15" s="88">
        <f>SUM('Incentive Relocation assumption'!AS:AS)</f>
        <v>71458644.505805582</v>
      </c>
    </row>
    <row r="16" spans="1:8" x14ac:dyDescent="0.35">
      <c r="A16" s="85" t="s">
        <v>175</v>
      </c>
      <c r="B16" s="88">
        <f>B15/B14</f>
        <v>0</v>
      </c>
      <c r="C16" s="88">
        <f t="shared" ref="C16:G16" si="6">C15/C14</f>
        <v>341.71771024313682</v>
      </c>
      <c r="D16" s="88">
        <f t="shared" si="6"/>
        <v>142.89843262517024</v>
      </c>
      <c r="E16" s="88">
        <f t="shared" si="6"/>
        <v>383.02067330339202</v>
      </c>
      <c r="F16" s="88">
        <f t="shared" si="6"/>
        <v>121.87446241763294</v>
      </c>
      <c r="G16" s="88">
        <f t="shared" si="6"/>
        <v>649.3170910642749</v>
      </c>
    </row>
    <row r="17" spans="1:7" x14ac:dyDescent="0.35">
      <c r="A17" s="85" t="s">
        <v>169</v>
      </c>
      <c r="B17" s="87">
        <f>(B15/B14)/((1-(1/(1+Assumptions!$D$49))^127)/Assumptions!$D$49)</f>
        <v>0</v>
      </c>
      <c r="C17" s="87">
        <f>(C15/C14)/((1-(1/(1+Assumptions!$D$49))^127)/Assumptions!$D$49)</f>
        <v>19.005839529492839</v>
      </c>
      <c r="D17" s="87">
        <f>(D15/D14)/((1-(1/(1+Assumptions!$D$49))^127)/Assumptions!$D$49)</f>
        <v>7.9478019373289914</v>
      </c>
      <c r="E17" s="87">
        <f>(E15/E14)/((1-(1/(1+Assumptions!$D$49))^127)/Assumptions!$D$49)</f>
        <v>21.303049959286614</v>
      </c>
      <c r="F17" s="87">
        <f>(F15/F14)/((1-(1/(1+Assumptions!$D$49))^127)/Assumptions!$D$49)</f>
        <v>6.7784794466890217</v>
      </c>
      <c r="G17" s="87">
        <f>(G15/G14)/((1-(1/(1+Assumptions!$D$49))^127)/Assumptions!$D$49)</f>
        <v>36.114067449837584</v>
      </c>
    </row>
    <row r="18" spans="1:7" x14ac:dyDescent="0.35">
      <c r="A18" s="85" t="s">
        <v>28</v>
      </c>
      <c r="B18" s="89">
        <v>82459</v>
      </c>
      <c r="C18" s="89">
        <v>68123</v>
      </c>
      <c r="D18" s="89">
        <v>71916</v>
      </c>
      <c r="E18" s="89">
        <v>48615</v>
      </c>
      <c r="F18" s="89">
        <v>61518</v>
      </c>
      <c r="G18" s="89">
        <v>69340</v>
      </c>
    </row>
    <row r="19" spans="1:7" x14ac:dyDescent="0.35">
      <c r="A19" s="85" t="s">
        <v>170</v>
      </c>
      <c r="B19" s="90">
        <f>B17/B18</f>
        <v>0</v>
      </c>
      <c r="C19" s="90">
        <f t="shared" ref="C19:G19" si="7">C17/C18</f>
        <v>2.7899299105284324E-4</v>
      </c>
      <c r="D19" s="90">
        <f t="shared" si="7"/>
        <v>1.1051507226943922E-4</v>
      </c>
      <c r="E19" s="90">
        <f t="shared" si="7"/>
        <v>4.3819911466186595E-4</v>
      </c>
      <c r="F19" s="90">
        <f t="shared" si="7"/>
        <v>1.1018692816231056E-4</v>
      </c>
      <c r="G19" s="90">
        <f t="shared" si="7"/>
        <v>5.2082589342136699E-4</v>
      </c>
    </row>
    <row r="20" spans="1:7" x14ac:dyDescent="0.35">
      <c r="A20" s="85" t="s">
        <v>171</v>
      </c>
      <c r="B20" s="88">
        <f>4/52*B18</f>
        <v>6343</v>
      </c>
      <c r="C20" s="88">
        <f t="shared" ref="C20:G20" si="8">4/52*C18</f>
        <v>5240.2307692307695</v>
      </c>
      <c r="D20" s="88">
        <f t="shared" si="8"/>
        <v>5532</v>
      </c>
      <c r="E20" s="88">
        <f t="shared" si="8"/>
        <v>3739.6153846153848</v>
      </c>
      <c r="F20" s="88">
        <f t="shared" si="8"/>
        <v>4732.1538461538466</v>
      </c>
      <c r="G20" s="88">
        <f t="shared" si="8"/>
        <v>5333.8461538461543</v>
      </c>
    </row>
    <row r="21" spans="1:7" x14ac:dyDescent="0.35">
      <c r="A21" s="85" t="s">
        <v>172</v>
      </c>
      <c r="B21" s="87">
        <f>MAX(B17-B20,0)</f>
        <v>0</v>
      </c>
      <c r="C21" s="87">
        <f t="shared" ref="C21:G21" si="9">MAX(C17-C20,0)</f>
        <v>0</v>
      </c>
      <c r="D21" s="87">
        <f t="shared" si="9"/>
        <v>0</v>
      </c>
      <c r="E21" s="87">
        <f t="shared" si="9"/>
        <v>0</v>
      </c>
      <c r="F21" s="87">
        <f t="shared" si="9"/>
        <v>0</v>
      </c>
      <c r="G21" s="87">
        <f t="shared" si="9"/>
        <v>0</v>
      </c>
    </row>
    <row r="22" spans="1:7" x14ac:dyDescent="0.35">
      <c r="A22" s="85" t="s">
        <v>196</v>
      </c>
      <c r="B22" s="87">
        <f>B16-$B$4</f>
        <v>-620.74001615451425</v>
      </c>
      <c r="C22" s="87">
        <f t="shared" ref="C22:G22" si="10">C16-$B$4</f>
        <v>-279.02230591137743</v>
      </c>
      <c r="D22" s="87">
        <f t="shared" si="10"/>
        <v>-477.84158352934401</v>
      </c>
      <c r="E22" s="87">
        <f t="shared" si="10"/>
        <v>-237.71934285112224</v>
      </c>
      <c r="F22" s="87">
        <f t="shared" si="10"/>
        <v>-498.86555373688134</v>
      </c>
      <c r="G22" s="87">
        <f t="shared" si="10"/>
        <v>28.577074909760654</v>
      </c>
    </row>
    <row r="23" spans="1:7" x14ac:dyDescent="0.35">
      <c r="A23" s="85" t="s">
        <v>176</v>
      </c>
      <c r="B23" s="87">
        <f>MAX(0.75*B22,0)</f>
        <v>0</v>
      </c>
      <c r="C23" s="87">
        <f t="shared" ref="C23:G23" si="11">MAX(0.75*C22,0)</f>
        <v>0</v>
      </c>
      <c r="D23" s="87">
        <f t="shared" si="11"/>
        <v>0</v>
      </c>
      <c r="E23" s="87">
        <f t="shared" si="11"/>
        <v>0</v>
      </c>
      <c r="F23" s="87">
        <f t="shared" si="11"/>
        <v>0</v>
      </c>
      <c r="G23" s="87">
        <f t="shared" si="11"/>
        <v>21.432806182320491</v>
      </c>
    </row>
    <row r="26" spans="1:7" x14ac:dyDescent="0.35">
      <c r="A26" t="s">
        <v>207</v>
      </c>
      <c r="B26" s="93">
        <f>SUM(B3:G3)</f>
        <v>7408085176.0673122</v>
      </c>
    </row>
    <row r="27" spans="1:7" x14ac:dyDescent="0.35">
      <c r="A27" t="s">
        <v>200</v>
      </c>
      <c r="B27" s="92">
        <f>[1]Summary!$F$2</f>
        <v>129693892200</v>
      </c>
      <c r="C27" s="92"/>
      <c r="D27" s="93"/>
    </row>
    <row r="28" spans="1:7" x14ac:dyDescent="0.35">
      <c r="A28" t="s">
        <v>201</v>
      </c>
      <c r="B28" s="93">
        <f>IF(B26-B27&lt;0,B26,B26-B27)</f>
        <v>7408085176.0673122</v>
      </c>
    </row>
    <row r="30" spans="1:7" x14ac:dyDescent="0.35">
      <c r="A30" s="85"/>
      <c r="B30" s="85" t="s">
        <v>1</v>
      </c>
      <c r="C30" s="85" t="s">
        <v>2</v>
      </c>
      <c r="D30" s="85" t="s">
        <v>3</v>
      </c>
      <c r="E30" s="85" t="s">
        <v>4</v>
      </c>
      <c r="F30" s="85" t="s">
        <v>5</v>
      </c>
      <c r="G30" s="85" t="s">
        <v>6</v>
      </c>
    </row>
    <row r="31" spans="1:7" x14ac:dyDescent="0.35">
      <c r="A31" s="85" t="s">
        <v>202</v>
      </c>
      <c r="B31" s="123">
        <f t="shared" ref="B31:G31" si="12">B3/$B$26</f>
        <v>0.19910543366201588</v>
      </c>
      <c r="C31" s="123">
        <f t="shared" si="12"/>
        <v>0.3492210893664548</v>
      </c>
      <c r="D31" s="123">
        <f t="shared" si="12"/>
        <v>0.25764200178117519</v>
      </c>
      <c r="E31" s="123">
        <f t="shared" si="12"/>
        <v>9.2547257742589956E-2</v>
      </c>
      <c r="F31" s="123">
        <f t="shared" si="12"/>
        <v>6.5109574776299972E-2</v>
      </c>
      <c r="G31" s="123">
        <f t="shared" si="12"/>
        <v>3.6374642671464182E-2</v>
      </c>
    </row>
    <row r="32" spans="1:7" x14ac:dyDescent="0.35">
      <c r="A32" s="85" t="s">
        <v>203</v>
      </c>
      <c r="B32" s="124">
        <f>$B$28*B31</f>
        <v>1474990011.5860336</v>
      </c>
      <c r="C32" s="124">
        <f t="shared" ref="C32:G32" si="13">$B$28*C31</f>
        <v>2587059575.3057117</v>
      </c>
      <c r="D32" s="124">
        <f t="shared" si="13"/>
        <v>1908633894.1274319</v>
      </c>
      <c r="E32" s="124">
        <f t="shared" si="13"/>
        <v>685597968.16856146</v>
      </c>
      <c r="F32" s="124">
        <f t="shared" si="13"/>
        <v>482337275.72035402</v>
      </c>
      <c r="G32" s="124">
        <f t="shared" si="13"/>
        <v>269466451.15921932</v>
      </c>
    </row>
    <row r="33" spans="1:7" x14ac:dyDescent="0.35">
      <c r="A33" s="85" t="s">
        <v>204</v>
      </c>
      <c r="B33" s="125">
        <f>B32/B2/((1-(1/(1+AVERAGE('Inflation-Interest'!$E$9:$E$68)))^127)/AVERAGE('Inflation-Interest'!$E$9:$E$68))</f>
        <v>34.49294082405229</v>
      </c>
      <c r="C33" s="125">
        <f>C32/C2/((1-(1/(1+AVERAGE('Inflation-Interest'!$E$9:$E$68)))^127)/AVERAGE('Inflation-Interest'!$E$9:$E$68))</f>
        <v>87.944356649535678</v>
      </c>
      <c r="D33" s="125">
        <f>D32/D2/((1-(1/(1+AVERAGE('Inflation-Interest'!$E$9:$E$68)))^127)/AVERAGE('Inflation-Interest'!$E$9:$E$68))</f>
        <v>56.845085047490919</v>
      </c>
      <c r="E33" s="125">
        <f>E32/E2/((1-(1/(1+AVERAGE('Inflation-Interest'!$E$9:$E$68)))^127)/AVERAGE('Inflation-Interest'!$E$9:$E$68))</f>
        <v>94.404957862705061</v>
      </c>
      <c r="F33" s="125">
        <f>F32/F2/((1-(1/(1+AVERAGE('Inflation-Interest'!$E$9:$E$68)))^127)/AVERAGE('Inflation-Interest'!$E$9:$E$68))</f>
        <v>53.556519836556767</v>
      </c>
      <c r="G33" s="125">
        <f>G32/G2/((1-(1/(1+AVERAGE('Inflation-Interest'!$E$9:$E$68)))^127)/AVERAGE('Inflation-Interest'!$E$9:$E$68))</f>
        <v>136.058990217206</v>
      </c>
    </row>
    <row r="34" spans="1:7" x14ac:dyDescent="0.35">
      <c r="A34" s="85" t="s">
        <v>205</v>
      </c>
      <c r="B34" s="87">
        <f>B17</f>
        <v>0</v>
      </c>
      <c r="C34" s="87">
        <f t="shared" ref="C34:G34" si="14">C17</f>
        <v>19.005839529492839</v>
      </c>
      <c r="D34" s="87">
        <f t="shared" si="14"/>
        <v>7.9478019373289914</v>
      </c>
      <c r="E34" s="87">
        <f t="shared" si="14"/>
        <v>21.303049959286614</v>
      </c>
      <c r="F34" s="87">
        <f t="shared" si="14"/>
        <v>6.7784794466890217</v>
      </c>
      <c r="G34" s="87">
        <f t="shared" si="14"/>
        <v>36.114067449837584</v>
      </c>
    </row>
    <row r="35" spans="1:7" x14ac:dyDescent="0.35">
      <c r="A35" s="85" t="s">
        <v>206</v>
      </c>
      <c r="B35" s="87">
        <f>B33+B34</f>
        <v>34.49294082405229</v>
      </c>
      <c r="C35" s="87">
        <f t="shared" ref="C35:G35" si="15">C33+C34</f>
        <v>106.95019617902852</v>
      </c>
      <c r="D35" s="87">
        <f t="shared" si="15"/>
        <v>64.792886984819916</v>
      </c>
      <c r="E35" s="87">
        <f t="shared" si="15"/>
        <v>115.70800782199167</v>
      </c>
      <c r="F35" s="87">
        <f t="shared" si="15"/>
        <v>60.334999283245786</v>
      </c>
      <c r="G35" s="87">
        <f t="shared" si="15"/>
        <v>172.17305766704359</v>
      </c>
    </row>
    <row r="40" spans="1:7" x14ac:dyDescent="0.35">
      <c r="B40" s="95"/>
      <c r="C40" s="95"/>
      <c r="D40" s="95"/>
      <c r="E40" s="95"/>
      <c r="F40" s="95"/>
      <c r="G40" s="95"/>
    </row>
    <row r="41" spans="1:7" x14ac:dyDescent="0.35">
      <c r="C41" s="101"/>
      <c r="D41" s="101"/>
      <c r="E41" s="101"/>
      <c r="F41" s="101"/>
      <c r="G41" s="101"/>
    </row>
    <row r="42" spans="1:7" x14ac:dyDescent="0.35">
      <c r="B42" s="92"/>
      <c r="C42" s="92"/>
      <c r="D42" s="93"/>
      <c r="F42" s="101"/>
      <c r="G42" s="101"/>
    </row>
    <row r="43" spans="1:7" x14ac:dyDescent="0.35">
      <c r="B43" s="92"/>
      <c r="C43" s="92"/>
      <c r="D43" s="93"/>
    </row>
    <row r="46" spans="1:7" x14ac:dyDescent="0.35">
      <c r="B46" s="94"/>
      <c r="C46" s="94"/>
      <c r="D46" s="94"/>
      <c r="E46" s="94"/>
      <c r="F46" s="94"/>
      <c r="G46" s="94"/>
    </row>
    <row r="47" spans="1:7" x14ac:dyDescent="0.35">
      <c r="B47" s="25"/>
      <c r="C47" s="25"/>
      <c r="D47" s="25"/>
      <c r="E47" s="25"/>
      <c r="F47" s="25"/>
      <c r="G47" s="25"/>
    </row>
    <row r="48" spans="1:7" x14ac:dyDescent="0.35">
      <c r="B48" s="95"/>
      <c r="C48" s="95"/>
      <c r="D48" s="95"/>
      <c r="E48" s="95"/>
      <c r="F48" s="95"/>
      <c r="G48" s="95"/>
    </row>
  </sheetData>
  <phoneticPr fontId="17" type="noConversion"/>
  <conditionalFormatting sqref="B2:G2">
    <cfRule type="expression" dxfId="3" priority="3">
      <formula>MOD(ROW(),3)=2</formula>
    </cfRule>
  </conditionalFormatting>
  <conditionalFormatting sqref="B14:G14">
    <cfRule type="expression" dxfId="2" priority="2">
      <formula>MOD(ROW(),3)=2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Data&gt;&gt;&gt;</vt:lpstr>
      <vt:lpstr>Demographic-Economic</vt:lpstr>
      <vt:lpstr>Inflation-Interest</vt:lpstr>
      <vt:lpstr>Workings&gt;&gt;&gt;</vt:lpstr>
      <vt:lpstr>Assumptions</vt:lpstr>
      <vt:lpstr>Total Cost</vt:lpstr>
      <vt:lpstr>Total Property Damage Expected</vt:lpstr>
      <vt:lpstr>Future Expected Cost</vt:lpstr>
      <vt:lpstr>Levy Proposition</vt:lpstr>
      <vt:lpstr>Property Value</vt:lpstr>
      <vt:lpstr>Average Property Value</vt:lpstr>
      <vt:lpstr>Incentive Relocation assumption</vt:lpstr>
      <vt:lpstr>Economic Cost Impact</vt:lpstr>
      <vt:lpstr>Property % affected</vt:lpstr>
      <vt:lpstr>Population Estimate</vt:lpstr>
      <vt:lpstr>Displacement_Number</vt:lpstr>
      <vt:lpstr>Temporary Relocation Numbers</vt:lpstr>
      <vt:lpstr>Temp Relocation Housing Costs</vt:lpstr>
      <vt:lpstr>Temp Relocation Living Costs</vt:lpstr>
      <vt:lpstr>Summary</vt:lpstr>
      <vt:lpstr>Archive&gt;&gt;&gt;&gt;&gt;&gt;</vt:lpstr>
      <vt:lpstr>Costs</vt:lpstr>
      <vt:lpstr>Frequency</vt:lpstr>
      <vt:lpstr>Total Severity</vt:lpstr>
      <vt:lpstr>Number of displacements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Khaw</dc:creator>
  <cp:lastModifiedBy>Xue, Jason</cp:lastModifiedBy>
  <dcterms:created xsi:type="dcterms:W3CDTF">2023-03-18T00:26:29Z</dcterms:created>
  <dcterms:modified xsi:type="dcterms:W3CDTF">2023-03-25T00:09:05Z</dcterms:modified>
</cp:coreProperties>
</file>